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ხარჯთაღრიცხვა" sheetId="4" r:id="rId1"/>
    <sheet name="მოცულობა" sheetId="5" r:id="rId2"/>
  </sheets>
  <calcPr calcId="162913"/>
</workbook>
</file>

<file path=xl/calcChain.xml><?xml version="1.0" encoding="utf-8"?>
<calcChain xmlns="http://schemas.openxmlformats.org/spreadsheetml/2006/main">
  <c r="B32" i="5" l="1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6" i="5"/>
  <c r="B15" i="5"/>
  <c r="B14" i="5"/>
  <c r="B13" i="5"/>
  <c r="B12" i="5"/>
  <c r="B11" i="5"/>
  <c r="B5" i="5"/>
  <c r="B9" i="5"/>
  <c r="B8" i="5"/>
  <c r="B7" i="5"/>
  <c r="F121" i="4" l="1"/>
  <c r="F120" i="4"/>
  <c r="F119" i="4"/>
  <c r="F118" i="4"/>
  <c r="F117" i="4"/>
  <c r="F123" i="4"/>
  <c r="G29" i="5"/>
  <c r="F92" i="4"/>
  <c r="G28" i="5" l="1"/>
  <c r="F95" i="4"/>
  <c r="F94" i="4"/>
  <c r="F113" i="4"/>
  <c r="F109" i="4"/>
  <c r="F78" i="4"/>
  <c r="F73" i="4"/>
  <c r="F68" i="4"/>
  <c r="F63" i="4"/>
  <c r="F62" i="4"/>
  <c r="F51" i="4"/>
  <c r="F140" i="4"/>
  <c r="F139" i="4"/>
  <c r="F138" i="4"/>
  <c r="F137" i="4"/>
  <c r="F136" i="4"/>
  <c r="F134" i="4"/>
  <c r="F129" i="4"/>
  <c r="F127" i="4"/>
  <c r="G32" i="5" l="1"/>
  <c r="G26" i="5"/>
  <c r="F133" i="4"/>
  <c r="F106" i="4"/>
  <c r="F104" i="4"/>
  <c r="F103" i="4"/>
  <c r="F102" i="4"/>
  <c r="F101" i="4"/>
  <c r="F100" i="4"/>
  <c r="F99" i="4"/>
  <c r="F98" i="4"/>
  <c r="F96" i="4"/>
  <c r="G23" i="5"/>
  <c r="G31" i="5" l="1"/>
  <c r="G25" i="5"/>
  <c r="F32" i="4"/>
  <c r="G11" i="5" s="1"/>
  <c r="F38" i="4"/>
  <c r="F89" i="4"/>
  <c r="F88" i="4"/>
  <c r="F84" i="4"/>
  <c r="F83" i="4"/>
  <c r="F81" i="4"/>
  <c r="F79" i="4"/>
  <c r="F77" i="4"/>
  <c r="F75" i="4"/>
  <c r="F74" i="4"/>
  <c r="F72" i="4"/>
  <c r="F70" i="4"/>
  <c r="F69" i="4"/>
  <c r="F67" i="4"/>
  <c r="G22" i="5" l="1"/>
  <c r="F80" i="4"/>
  <c r="G21" i="5"/>
  <c r="F60" i="4" l="1"/>
  <c r="G16" i="5" s="1"/>
  <c r="F58" i="4" l="1"/>
  <c r="F57" i="4"/>
  <c r="F56" i="4"/>
  <c r="G15" i="5" s="1"/>
  <c r="F54" i="4"/>
  <c r="F53" i="4"/>
  <c r="F52" i="4"/>
  <c r="F50" i="4"/>
  <c r="F47" i="4" l="1"/>
  <c r="F46" i="4"/>
  <c r="F45" i="4"/>
  <c r="F44" i="4"/>
  <c r="F43" i="4"/>
  <c r="F42" i="4"/>
  <c r="F41" i="4"/>
  <c r="F40" i="4"/>
  <c r="F125" i="4" l="1"/>
  <c r="F126" i="4"/>
  <c r="G18" i="5"/>
  <c r="G20" i="5"/>
  <c r="G19" i="5"/>
  <c r="G14" i="5"/>
  <c r="G13" i="5"/>
  <c r="F35" i="4"/>
  <c r="F34" i="4"/>
  <c r="G17" i="5" l="1"/>
  <c r="G30" i="5"/>
  <c r="G24" i="5"/>
  <c r="G12" i="5"/>
  <c r="G9" i="5" l="1"/>
  <c r="F21" i="4"/>
  <c r="F14" i="4"/>
  <c r="F28" i="4"/>
  <c r="F27" i="4"/>
  <c r="F26" i="4"/>
  <c r="F25" i="4"/>
  <c r="F22" i="4"/>
  <c r="F20" i="4"/>
  <c r="F19" i="4"/>
  <c r="F18" i="4"/>
  <c r="F15" i="4"/>
  <c r="G6" i="5" l="1"/>
  <c r="G8" i="5"/>
  <c r="G7" i="5" l="1"/>
  <c r="F12" i="4"/>
  <c r="F11" i="4"/>
  <c r="F10" i="4"/>
  <c r="F9" i="4"/>
  <c r="F8" i="4"/>
  <c r="G27" i="5" l="1"/>
  <c r="G5" i="5"/>
  <c r="G33" i="5" s="1"/>
</calcChain>
</file>

<file path=xl/sharedStrings.xml><?xml version="1.0" encoding="utf-8"?>
<sst xmlns="http://schemas.openxmlformats.org/spreadsheetml/2006/main" count="443" uniqueCount="176">
  <si>
    <t>საფუძველი</t>
  </si>
  <si>
    <t>სამუშაოს და დანახარჯების დასახელება</t>
  </si>
  <si>
    <t>განზ.</t>
  </si>
  <si>
    <t>რაოდენობა</t>
  </si>
  <si>
    <t>მასალა</t>
  </si>
  <si>
    <t>ხელფასი</t>
  </si>
  <si>
    <t>ტარნსპორტი</t>
  </si>
  <si>
    <t>სულ ღირებულება</t>
  </si>
  <si>
    <t>ერთ.</t>
  </si>
  <si>
    <t>საპრ.</t>
  </si>
  <si>
    <t>სულ.</t>
  </si>
  <si>
    <t>ჯამი</t>
  </si>
  <si>
    <t>ლარი</t>
  </si>
  <si>
    <t>ზედნადები ხარჯები</t>
  </si>
  <si>
    <t>გეგმიური დაგროვება</t>
  </si>
  <si>
    <t>დ.ღ.გ.</t>
  </si>
  <si>
    <t>მ/სთ</t>
  </si>
  <si>
    <t>კბმ</t>
  </si>
  <si>
    <t xml:space="preserve">% </t>
  </si>
  <si>
    <t>100კვმ</t>
  </si>
  <si>
    <t>ტ</t>
  </si>
  <si>
    <t>საპენსიო დაკავება</t>
  </si>
  <si>
    <t xml:space="preserve">                                                                                                                         სახარჯთაღრიცხვო ღირებულება შეადგენს :    </t>
  </si>
  <si>
    <t>კსთ</t>
  </si>
  <si>
    <t>%</t>
  </si>
  <si>
    <t>შრომითი დანახარჯი</t>
  </si>
  <si>
    <t>ადგ.ფასი</t>
  </si>
  <si>
    <t>სხვა მანქანები</t>
  </si>
  <si>
    <t>მსთ</t>
  </si>
  <si>
    <t>13-201</t>
  </si>
  <si>
    <t>ა/გრეიდერი</t>
  </si>
  <si>
    <t>13-219</t>
  </si>
  <si>
    <t>სატკეპნი 10ტ გლუვი</t>
  </si>
  <si>
    <t>ფრაქციული ღორღი 0/40</t>
  </si>
  <si>
    <t>27-10-1</t>
  </si>
  <si>
    <t>27-63-1</t>
  </si>
  <si>
    <t>თხევადი ბიტუმის მოსხმა</t>
  </si>
  <si>
    <t>13-198</t>
  </si>
  <si>
    <t>ა/გუდრონატორი 3500ლ</t>
  </si>
  <si>
    <t>4.1-545</t>
  </si>
  <si>
    <t>ბიტუმი</t>
  </si>
  <si>
    <t>ბიტუმის ზიდვა ა/გუდრონატორით</t>
  </si>
  <si>
    <t>27-39-1.2    27-40-2</t>
  </si>
  <si>
    <t>13-232</t>
  </si>
  <si>
    <t>ასფალტის დამგები</t>
  </si>
  <si>
    <t>4.1-531</t>
  </si>
  <si>
    <t xml:space="preserve">ა/ბეტონი </t>
  </si>
  <si>
    <t>14-24</t>
  </si>
  <si>
    <t>ზიდვა თვითმცლელით 40კმ-მდე</t>
  </si>
  <si>
    <t>27-51-13</t>
  </si>
  <si>
    <t>ღორღი ფრაქციული 0/40</t>
  </si>
  <si>
    <t>13-97</t>
  </si>
  <si>
    <t>ექსკავატორ-სატვირთველი</t>
  </si>
  <si>
    <t>13-345</t>
  </si>
  <si>
    <t>საწევარა ტრაილერი</t>
  </si>
  <si>
    <t>გაუთვალისწინებელი სამუშაოები და ხარჯები</t>
  </si>
  <si>
    <t>შრომითი დანახარჯები</t>
  </si>
  <si>
    <t>4</t>
  </si>
  <si>
    <t>14-8</t>
  </si>
  <si>
    <t>ზიდვა თვითმცლელით 8კმ</t>
  </si>
  <si>
    <t>6-11-3</t>
  </si>
  <si>
    <t>5-144</t>
  </si>
  <si>
    <t>ყალიბის ფარი</t>
  </si>
  <si>
    <t>კვმ</t>
  </si>
  <si>
    <t>5-37</t>
  </si>
  <si>
    <t>ძელი ხის</t>
  </si>
  <si>
    <t>5-22</t>
  </si>
  <si>
    <t>დახერხილი მასალა 40-60მმ III-ხარისხი</t>
  </si>
  <si>
    <t xml:space="preserve">ბეტონი მ250 </t>
  </si>
  <si>
    <t>13-341</t>
  </si>
  <si>
    <t>ზიდვა  ბორტი 5ტ</t>
  </si>
  <si>
    <t>წრეზე  რკ/ბეტონის კედლის   მოწყობა</t>
  </si>
  <si>
    <t>ბეტონის ტრანსპორტირება 8კმ</t>
  </si>
  <si>
    <t>9-1-3</t>
  </si>
  <si>
    <t>კ/სთ</t>
  </si>
  <si>
    <t>გმ</t>
  </si>
  <si>
    <t>1.10-15</t>
  </si>
  <si>
    <t>ელექტროდი</t>
  </si>
  <si>
    <t>კგ</t>
  </si>
  <si>
    <t>სხვა მასალები</t>
  </si>
  <si>
    <t>13-1-4</t>
  </si>
  <si>
    <t>4.2-13</t>
  </si>
  <si>
    <t>ანტიკოროზიული ლაქი</t>
  </si>
  <si>
    <t>4.2-34</t>
  </si>
  <si>
    <t>ზეთოვანი საღებავი</t>
  </si>
  <si>
    <t>4.2-76</t>
  </si>
  <si>
    <t>გამხსნელი</t>
  </si>
  <si>
    <t xml:space="preserve">E2-1-54       </t>
  </si>
  <si>
    <t>6-3-1</t>
  </si>
  <si>
    <t>ადგ. ფასი</t>
  </si>
  <si>
    <t>გ.მ.</t>
  </si>
  <si>
    <t>ს.რ.ფ.1.1-16</t>
  </si>
  <si>
    <t>ს.რ.ფ.1.1-14</t>
  </si>
  <si>
    <t>გვერდულების შევსება ფრ. ღორღით 0/40</t>
  </si>
  <si>
    <t xml:space="preserve">ზიდვა თვითმცლელით </t>
  </si>
  <si>
    <t>ბეტონი  მ250</t>
  </si>
  <si>
    <t>მზა ტრანშეიში რკ/ბეტონის ფუნდამენტის მოწყობა</t>
  </si>
  <si>
    <t>გრუნტის დამუშავება ხელის იარაღებით  ფუნდამენტისთვის გრუნტის ადგილზე განაწილებით 10.99*0.4*0.3</t>
  </si>
  <si>
    <t xml:space="preserve">არმატურა A-III D10მმ ბ-200 </t>
  </si>
  <si>
    <r>
      <t>არმატურა A-III D6მმ</t>
    </r>
    <r>
      <rPr>
        <sz val="11"/>
        <color theme="1"/>
        <rFont val="Calibri"/>
        <family val="2"/>
        <scheme val="minor"/>
      </rPr>
      <t xml:space="preserve">  ბ-200 </t>
    </r>
  </si>
  <si>
    <t>მანქანები</t>
  </si>
  <si>
    <t>15-168-3</t>
  </si>
  <si>
    <t>ფასადზე  შეღებვა ბაირამიქსით</t>
  </si>
  <si>
    <t>ბაირამიქსი</t>
  </si>
  <si>
    <t>4.2-60</t>
  </si>
  <si>
    <t>15-6-5</t>
  </si>
  <si>
    <t>ცემენტის ხსნარი</t>
  </si>
  <si>
    <t>ქვები მოსაპირკეთებელი</t>
  </si>
  <si>
    <t>4.2-240</t>
  </si>
  <si>
    <t>4-373</t>
  </si>
  <si>
    <t>33-102</t>
  </si>
  <si>
    <t>განათების ბოძის მონტაჟი</t>
  </si>
  <si>
    <t>ც</t>
  </si>
  <si>
    <t>საგზაო სამუშოები</t>
  </si>
  <si>
    <t>ტერიტორიის მოწყობა</t>
  </si>
  <si>
    <t>2.1-111</t>
  </si>
  <si>
    <t>მილი დ89მმ 3მმ</t>
  </si>
  <si>
    <t>2.1-17</t>
  </si>
  <si>
    <t>მილი დ40მმ 3.5მმ</t>
  </si>
  <si>
    <t>6-30</t>
  </si>
  <si>
    <t>ბოძის ძირის დაბეტონება</t>
  </si>
  <si>
    <t>8-363-1</t>
  </si>
  <si>
    <t>ერთმკლავა კრონშტეინის მოწყობა</t>
  </si>
  <si>
    <t>კრონშტეინი</t>
  </si>
  <si>
    <t>8-370-2</t>
  </si>
  <si>
    <t>სანათი ნათურით</t>
  </si>
  <si>
    <t>ე23-1-2</t>
  </si>
  <si>
    <t>თვითმზიდი იზოლირებული კაბელის მოწყობა</t>
  </si>
  <si>
    <t>სიფჩამჭერი დიდი</t>
  </si>
  <si>
    <t>სიფჩამჭერი პატარა</t>
  </si>
  <si>
    <t>სანათის მონტაჟი ნათურით</t>
  </si>
  <si>
    <t>33-34-4</t>
  </si>
  <si>
    <t>საღებავი ანტიკოროზიული</t>
  </si>
  <si>
    <t>ამწე კალათა</t>
  </si>
  <si>
    <t>სატრანსპორტო ხარჯი თავიII</t>
  </si>
  <si>
    <t>წყაროს მოპირკეთება ყორე-ქვით</t>
  </si>
  <si>
    <t>საფუძვლის ზედა ფენის მოწყობა ფრაქციული ღორღით 0-40. სისქით12სმ 4.8*200+30+400</t>
  </si>
  <si>
    <t xml:space="preserve">  რკ/ბეტონის კედლის   მოწყობა ლითონის ბოძების ჩაყოლებით</t>
  </si>
  <si>
    <t>2.2-43</t>
  </si>
  <si>
    <t>9-5</t>
  </si>
  <si>
    <t>ს.რ.ფ.1.9-65</t>
  </si>
  <si>
    <t>ჭიშკარი ერთფრთიანი 1ცალი 1x1.5</t>
  </si>
  <si>
    <t>ანჯამა გაჩარხული</t>
  </si>
  <si>
    <t>ცალი</t>
  </si>
  <si>
    <t>ერთფრთიანი  ლითონის ჭიშკრის 1*1.5 დაზადება მონტაჟი</t>
  </si>
  <si>
    <t>48-288</t>
  </si>
  <si>
    <t>1000გ.მ</t>
  </si>
  <si>
    <t>მოეწყოს მავთულბადის ღობე მზა პანელებით h=1.5მ</t>
  </si>
  <si>
    <t>ს.რ.ფ.1.9-40</t>
  </si>
  <si>
    <t>ბადე ლითონის ღობის ჩარჩოში</t>
  </si>
  <si>
    <t>1.4-56</t>
  </si>
  <si>
    <t>გრუნტის დამუშავება ხელის იარაღებით  ფუნდამენტისთვის გრუნტის ადგილზე განაწილებით( 0.9*0.6*0.6 )*4</t>
  </si>
  <si>
    <t>2.2-88</t>
  </si>
  <si>
    <t>კუხოვანა 70*70*4</t>
  </si>
  <si>
    <t xml:space="preserve">ლითონის პროფილებით სტენდის მოწყობა და დგარების მოწყობა მოწყობა </t>
  </si>
  <si>
    <t>სადენი ალუმინის 4კვ.მმ</t>
  </si>
  <si>
    <t>სადენი ალუმინის 16კვ.მმ</t>
  </si>
  <si>
    <t>გრუნტის დამუშავება ხელის იარაღებით  ფუნდამენტისთვის გრუნტის ადგილზე განაწილებით 16*0.2*0.2</t>
  </si>
  <si>
    <t>კვადრატული მილი 8ც*2.1გმ    60*30</t>
  </si>
  <si>
    <t>ლითონის მეტიზები</t>
  </si>
  <si>
    <t>ადგ ფასი</t>
  </si>
  <si>
    <t>სტენდის  და დგარების დამუშავება ანტიკოროზიული საღებავით</t>
  </si>
  <si>
    <t>ღობის დამუშავება ანტიკოროზიული საღებავით</t>
  </si>
  <si>
    <t xml:space="preserve">ლითონის  მილკვადრატი  დგარებისათვის </t>
  </si>
  <si>
    <t>ასფალტბეტონის საფარის მოწყობა ა/ბეტონის ცხელი ნარევით B-II სისქით 5სმ  200*4.5+30+400</t>
  </si>
  <si>
    <t>გრუნტის დამუშავება ხელის იარაღებით  განათების ბოძითვის</t>
  </si>
  <si>
    <t>ბოძის შეღებვა ანტიკოროზიული საღებავით</t>
  </si>
  <si>
    <t>N</t>
  </si>
  <si>
    <t>განზ</t>
  </si>
  <si>
    <t>რ-ბა</t>
  </si>
  <si>
    <t>ღირ.</t>
  </si>
  <si>
    <t>გაუთვალისწინებელი სამუშაოები</t>
  </si>
  <si>
    <t>სატრანსპორტო ხარჯი თავი II</t>
  </si>
  <si>
    <t>გზის სამუშაოები</t>
  </si>
  <si>
    <t xml:space="preserve">  ჩოხატაურის მუნიციპალიტეტი, ამაღლების  ადმინისტრაციული ერთეული                                                                                                                                                                                                                                                                   სოფელ ამაღლების ცენტრში ა/ბეტონის საფარის მოწყობის სამუშაოების                                                                                                                                                                                                       ხარჯთაღრიცხვა</t>
  </si>
  <si>
    <t xml:space="preserve">  ჩოხატაურის მუნიციპალიტეტი, ამაღლების  ადმინისტრაციული ერთეული                                                                                                                                                                                                                                                                   სოფელ ამაღლების ცენტრში ა/ბეტონის საფარის მოწყობის სამუშაოების                                                                                                                                                                          მოცულობის უწყისი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</si>
</sst>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6" fontId="11" fillId="0" borderId="5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165" fontId="11" fillId="0" borderId="7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0" xfId="0" applyBorder="1"/>
    <xf numFmtId="164" fontId="5" fillId="0" borderId="7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abSelected="1" view="pageBreakPreview" topLeftCell="A120" zoomScale="80" zoomScaleNormal="90" zoomScaleSheetLayoutView="80" workbookViewId="0">
      <selection activeCell="A154" sqref="A154:M154"/>
    </sheetView>
  </sheetViews>
  <sheetFormatPr defaultColWidth="9.140625" defaultRowHeight="15" x14ac:dyDescent="0.25"/>
  <cols>
    <col min="1" max="1" width="4.28515625" style="3" customWidth="1"/>
    <col min="2" max="2" width="10" style="1" customWidth="1"/>
    <col min="3" max="3" width="25.7109375" style="3" customWidth="1"/>
    <col min="4" max="4" width="7.42578125" style="3" customWidth="1"/>
    <col min="5" max="5" width="9.140625" style="3"/>
    <col min="6" max="6" width="8.5703125" style="3" customWidth="1"/>
    <col min="7" max="7" width="9.140625" style="3"/>
    <col min="8" max="8" width="8.28515625" style="3" customWidth="1"/>
    <col min="9" max="9" width="8.5703125" style="3" customWidth="1"/>
    <col min="10" max="10" width="9.140625" style="3" customWidth="1"/>
    <col min="11" max="11" width="8.42578125" style="3" customWidth="1"/>
    <col min="12" max="12" width="10.5703125" style="3" bestFit="1" customWidth="1"/>
    <col min="13" max="13" width="11.42578125" style="3" customWidth="1"/>
    <col min="14" max="16384" width="9.140625" style="3"/>
  </cols>
  <sheetData>
    <row r="1" spans="1:14" ht="59.25" customHeight="1" x14ac:dyDescent="0.25">
      <c r="A1" s="253" t="s">
        <v>174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</row>
    <row r="2" spans="1:14" ht="21.75" customHeight="1" x14ac:dyDescent="0.25">
      <c r="A2" s="268" t="s">
        <v>22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18"/>
      <c r="M2" s="17" t="s">
        <v>12</v>
      </c>
    </row>
    <row r="3" spans="1:14" ht="45" x14ac:dyDescent="0.25">
      <c r="A3" s="256"/>
      <c r="B3" s="257" t="s">
        <v>0</v>
      </c>
      <c r="C3" s="256" t="s">
        <v>1</v>
      </c>
      <c r="D3" s="256" t="s">
        <v>2</v>
      </c>
      <c r="E3" s="256" t="s">
        <v>3</v>
      </c>
      <c r="F3" s="256"/>
      <c r="G3" s="256" t="s">
        <v>4</v>
      </c>
      <c r="H3" s="256"/>
      <c r="I3" s="256" t="s">
        <v>5</v>
      </c>
      <c r="J3" s="256"/>
      <c r="K3" s="256" t="s">
        <v>6</v>
      </c>
      <c r="L3" s="256"/>
      <c r="M3" s="2" t="s">
        <v>7</v>
      </c>
    </row>
    <row r="4" spans="1:14" ht="21" customHeight="1" x14ac:dyDescent="0.25">
      <c r="A4" s="256"/>
      <c r="B4" s="257"/>
      <c r="C4" s="256"/>
      <c r="D4" s="256"/>
      <c r="E4" s="2" t="s">
        <v>8</v>
      </c>
      <c r="F4" s="2" t="s">
        <v>9</v>
      </c>
      <c r="G4" s="2" t="s">
        <v>8</v>
      </c>
      <c r="H4" s="2" t="s">
        <v>10</v>
      </c>
      <c r="I4" s="2" t="s">
        <v>8</v>
      </c>
      <c r="J4" s="2" t="s">
        <v>10</v>
      </c>
      <c r="K4" s="2" t="s">
        <v>8</v>
      </c>
      <c r="L4" s="2" t="s">
        <v>10</v>
      </c>
      <c r="M4" s="2"/>
    </row>
    <row r="5" spans="1:14" ht="15.75" customHeight="1" x14ac:dyDescent="0.25">
      <c r="A5" s="19">
        <v>1</v>
      </c>
      <c r="B5" s="20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4" s="127" customFormat="1" ht="18" customHeight="1" x14ac:dyDescent="0.25">
      <c r="A6" s="253" t="s">
        <v>113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5"/>
    </row>
    <row r="7" spans="1:14" s="30" customFormat="1" ht="79.5" customHeight="1" x14ac:dyDescent="0.25">
      <c r="A7" s="270">
        <v>1</v>
      </c>
      <c r="B7" s="258" t="s">
        <v>34</v>
      </c>
      <c r="C7" s="10" t="s">
        <v>136</v>
      </c>
      <c r="D7" s="42" t="s">
        <v>19</v>
      </c>
      <c r="E7" s="42"/>
      <c r="F7" s="29">
        <v>13.9</v>
      </c>
      <c r="G7" s="42"/>
      <c r="H7" s="35"/>
      <c r="I7" s="23"/>
      <c r="J7" s="23"/>
      <c r="K7" s="23"/>
      <c r="L7" s="23"/>
      <c r="M7" s="36"/>
      <c r="N7" s="9"/>
    </row>
    <row r="8" spans="1:14" s="30" customFormat="1" ht="18.75" customHeight="1" x14ac:dyDescent="0.25">
      <c r="A8" s="271"/>
      <c r="B8" s="259"/>
      <c r="C8" s="10" t="s">
        <v>25</v>
      </c>
      <c r="D8" s="31" t="s">
        <v>23</v>
      </c>
      <c r="E8" s="32">
        <v>4.29</v>
      </c>
      <c r="F8" s="33">
        <f>F7*E8</f>
        <v>59.631</v>
      </c>
      <c r="G8" s="34"/>
      <c r="H8" s="35"/>
      <c r="I8" s="44"/>
      <c r="J8" s="44"/>
      <c r="K8" s="23"/>
      <c r="L8" s="23"/>
      <c r="M8" s="180"/>
      <c r="N8" s="9"/>
    </row>
    <row r="9" spans="1:14" s="30" customFormat="1" ht="17.25" customHeight="1" x14ac:dyDescent="0.25">
      <c r="A9" s="271"/>
      <c r="B9" s="15" t="s">
        <v>29</v>
      </c>
      <c r="C9" s="10" t="s">
        <v>30</v>
      </c>
      <c r="D9" s="31" t="s">
        <v>28</v>
      </c>
      <c r="E9" s="32">
        <v>0.26900000000000002</v>
      </c>
      <c r="F9" s="33">
        <f>F7*E9</f>
        <v>3.7391000000000005</v>
      </c>
      <c r="G9" s="34"/>
      <c r="H9" s="35"/>
      <c r="I9" s="23"/>
      <c r="J9" s="44"/>
      <c r="K9" s="23"/>
      <c r="L9" s="44"/>
      <c r="M9" s="180"/>
      <c r="N9" s="9"/>
    </row>
    <row r="10" spans="1:14" s="30" customFormat="1" ht="16.5" customHeight="1" x14ac:dyDescent="0.25">
      <c r="A10" s="271"/>
      <c r="B10" s="15" t="s">
        <v>31</v>
      </c>
      <c r="C10" s="10" t="s">
        <v>32</v>
      </c>
      <c r="D10" s="31" t="s">
        <v>28</v>
      </c>
      <c r="E10" s="32">
        <v>0.74</v>
      </c>
      <c r="F10" s="33">
        <f>F7*E10</f>
        <v>10.286</v>
      </c>
      <c r="G10" s="34"/>
      <c r="H10" s="35"/>
      <c r="I10" s="23"/>
      <c r="J10" s="44"/>
      <c r="K10" s="23"/>
      <c r="L10" s="44"/>
      <c r="M10" s="180"/>
      <c r="N10" s="9"/>
    </row>
    <row r="11" spans="1:14" s="30" customFormat="1" ht="19.5" customHeight="1" x14ac:dyDescent="0.25">
      <c r="A11" s="271"/>
      <c r="B11" s="15" t="s">
        <v>26</v>
      </c>
      <c r="C11" s="10" t="s">
        <v>33</v>
      </c>
      <c r="D11" s="31" t="s">
        <v>17</v>
      </c>
      <c r="E11" s="32">
        <v>14.9</v>
      </c>
      <c r="F11" s="33">
        <f>F7*E11</f>
        <v>207.11</v>
      </c>
      <c r="G11" s="27"/>
      <c r="H11" s="183"/>
      <c r="I11" s="23"/>
      <c r="J11" s="44"/>
      <c r="K11" s="23"/>
      <c r="L11" s="44"/>
      <c r="M11" s="180"/>
      <c r="N11" s="9"/>
    </row>
    <row r="12" spans="1:14" s="30" customFormat="1" ht="29.25" customHeight="1" x14ac:dyDescent="0.25">
      <c r="A12" s="272"/>
      <c r="B12" s="8" t="s">
        <v>58</v>
      </c>
      <c r="C12" s="10" t="s">
        <v>59</v>
      </c>
      <c r="D12" s="31" t="s">
        <v>20</v>
      </c>
      <c r="E12" s="32">
        <v>23.84</v>
      </c>
      <c r="F12" s="33">
        <f>F7*E12</f>
        <v>331.37600000000003</v>
      </c>
      <c r="G12" s="27"/>
      <c r="H12" s="183"/>
      <c r="I12" s="23"/>
      <c r="J12" s="44"/>
      <c r="K12" s="23"/>
      <c r="L12" s="44"/>
      <c r="M12" s="180"/>
      <c r="N12" s="9"/>
    </row>
    <row r="13" spans="1:14" s="38" customFormat="1" ht="27" customHeight="1" x14ac:dyDescent="0.25">
      <c r="A13" s="260">
        <v>2</v>
      </c>
      <c r="B13" s="40" t="s">
        <v>35</v>
      </c>
      <c r="C13" s="10" t="s">
        <v>36</v>
      </c>
      <c r="D13" s="31" t="s">
        <v>20</v>
      </c>
      <c r="E13" s="32"/>
      <c r="F13" s="33">
        <v>0.79800000000000004</v>
      </c>
      <c r="G13" s="27"/>
      <c r="H13" s="183"/>
      <c r="I13" s="23"/>
      <c r="J13" s="44"/>
      <c r="K13" s="23"/>
      <c r="L13" s="44"/>
      <c r="M13" s="180"/>
      <c r="N13" s="9"/>
    </row>
    <row r="14" spans="1:14" s="38" customFormat="1" ht="16.5" customHeight="1" x14ac:dyDescent="0.25">
      <c r="A14" s="261"/>
      <c r="B14" s="41" t="s">
        <v>37</v>
      </c>
      <c r="C14" s="10" t="s">
        <v>38</v>
      </c>
      <c r="D14" s="31" t="s">
        <v>28</v>
      </c>
      <c r="E14" s="32">
        <v>0.3</v>
      </c>
      <c r="F14" s="33">
        <f>F13*E14</f>
        <v>0.2394</v>
      </c>
      <c r="G14" s="27"/>
      <c r="H14" s="183"/>
      <c r="I14" s="23"/>
      <c r="J14" s="44"/>
      <c r="K14" s="23"/>
      <c r="L14" s="44"/>
      <c r="M14" s="180"/>
      <c r="N14" s="9"/>
    </row>
    <row r="15" spans="1:14" s="38" customFormat="1" ht="19.5" customHeight="1" x14ac:dyDescent="0.25">
      <c r="A15" s="261"/>
      <c r="B15" s="41" t="s">
        <v>39</v>
      </c>
      <c r="C15" s="10" t="s">
        <v>40</v>
      </c>
      <c r="D15" s="31" t="s">
        <v>20</v>
      </c>
      <c r="E15" s="32">
        <v>1.03</v>
      </c>
      <c r="F15" s="33">
        <f>F13*E15</f>
        <v>0.82194000000000011</v>
      </c>
      <c r="G15" s="27"/>
      <c r="H15" s="183"/>
      <c r="I15" s="23"/>
      <c r="J15" s="44"/>
      <c r="K15" s="23"/>
      <c r="L15" s="44"/>
      <c r="M15" s="180"/>
      <c r="N15" s="9"/>
    </row>
    <row r="16" spans="1:14" s="38" customFormat="1" ht="38.25" customHeight="1" x14ac:dyDescent="0.25">
      <c r="A16" s="262"/>
      <c r="B16" s="41" t="s">
        <v>37</v>
      </c>
      <c r="C16" s="10" t="s">
        <v>41</v>
      </c>
      <c r="D16" s="31" t="s">
        <v>28</v>
      </c>
      <c r="E16" s="32"/>
      <c r="F16" s="33">
        <v>3</v>
      </c>
      <c r="G16" s="27"/>
      <c r="H16" s="183"/>
      <c r="I16" s="23"/>
      <c r="J16" s="44"/>
      <c r="K16" s="23"/>
      <c r="L16" s="44"/>
      <c r="M16" s="180"/>
      <c r="N16" s="9"/>
    </row>
    <row r="17" spans="1:15" s="38" customFormat="1" ht="98.25" customHeight="1" x14ac:dyDescent="0.25">
      <c r="A17" s="270">
        <v>3</v>
      </c>
      <c r="B17" s="258" t="s">
        <v>42</v>
      </c>
      <c r="C17" s="10" t="s">
        <v>164</v>
      </c>
      <c r="D17" s="42" t="s">
        <v>19</v>
      </c>
      <c r="E17" s="42"/>
      <c r="F17" s="29">
        <v>13.3</v>
      </c>
      <c r="G17" s="11"/>
      <c r="H17" s="183"/>
      <c r="I17" s="23"/>
      <c r="J17" s="44"/>
      <c r="K17" s="23"/>
      <c r="L17" s="44"/>
      <c r="M17" s="180"/>
      <c r="N17" s="9"/>
    </row>
    <row r="18" spans="1:15" s="38" customFormat="1" ht="18.75" customHeight="1" x14ac:dyDescent="0.25">
      <c r="A18" s="271"/>
      <c r="B18" s="259"/>
      <c r="C18" s="10" t="s">
        <v>25</v>
      </c>
      <c r="D18" s="31" t="s">
        <v>23</v>
      </c>
      <c r="E18" s="32">
        <v>3.7639999999999998</v>
      </c>
      <c r="F18" s="33">
        <f>F17*E18</f>
        <v>50.061199999999999</v>
      </c>
      <c r="G18" s="27"/>
      <c r="H18" s="183"/>
      <c r="I18" s="44"/>
      <c r="J18" s="44"/>
      <c r="K18" s="23"/>
      <c r="L18" s="44"/>
      <c r="M18" s="180"/>
      <c r="N18" s="9"/>
    </row>
    <row r="19" spans="1:15" s="38" customFormat="1" ht="17.25" customHeight="1" x14ac:dyDescent="0.25">
      <c r="A19" s="271"/>
      <c r="B19" s="41" t="s">
        <v>43</v>
      </c>
      <c r="C19" s="10" t="s">
        <v>44</v>
      </c>
      <c r="D19" s="31" t="s">
        <v>28</v>
      </c>
      <c r="E19" s="32">
        <v>3.02</v>
      </c>
      <c r="F19" s="33">
        <f>F17*E19</f>
        <v>40.166000000000004</v>
      </c>
      <c r="G19" s="27"/>
      <c r="H19" s="183"/>
      <c r="I19" s="23"/>
      <c r="J19" s="44"/>
      <c r="K19" s="23"/>
      <c r="L19" s="44"/>
      <c r="M19" s="180"/>
      <c r="N19" s="9"/>
    </row>
    <row r="20" spans="1:15" s="38" customFormat="1" ht="16.5" customHeight="1" x14ac:dyDescent="0.25">
      <c r="A20" s="271"/>
      <c r="B20" s="41" t="s">
        <v>31</v>
      </c>
      <c r="C20" s="10" t="s">
        <v>32</v>
      </c>
      <c r="D20" s="31" t="s">
        <v>28</v>
      </c>
      <c r="E20" s="32">
        <v>1.1100000000000001</v>
      </c>
      <c r="F20" s="33">
        <f>F17*E20</f>
        <v>14.763000000000002</v>
      </c>
      <c r="G20" s="27"/>
      <c r="H20" s="183"/>
      <c r="I20" s="23"/>
      <c r="J20" s="44"/>
      <c r="K20" s="23"/>
      <c r="L20" s="44"/>
      <c r="M20" s="180"/>
      <c r="N20" s="9"/>
    </row>
    <row r="21" spans="1:15" s="38" customFormat="1" ht="12.75" customHeight="1" x14ac:dyDescent="0.25">
      <c r="A21" s="271"/>
      <c r="B21" s="22"/>
      <c r="C21" s="24" t="s">
        <v>27</v>
      </c>
      <c r="D21" s="16" t="s">
        <v>12</v>
      </c>
      <c r="E21" s="13">
        <v>0.23</v>
      </c>
      <c r="F21" s="39">
        <f>F17*E21</f>
        <v>3.0590000000000002</v>
      </c>
      <c r="G21" s="44"/>
      <c r="H21" s="158"/>
      <c r="I21" s="39"/>
      <c r="J21" s="157"/>
      <c r="K21" s="21"/>
      <c r="L21" s="158"/>
      <c r="M21" s="158"/>
    </row>
    <row r="22" spans="1:15" s="38" customFormat="1" ht="19.5" customHeight="1" x14ac:dyDescent="0.25">
      <c r="A22" s="271"/>
      <c r="B22" s="41" t="s">
        <v>45</v>
      </c>
      <c r="C22" s="10" t="s">
        <v>46</v>
      </c>
      <c r="D22" s="31" t="s">
        <v>20</v>
      </c>
      <c r="E22" s="42">
        <v>12.16</v>
      </c>
      <c r="F22" s="29">
        <f>F17*E22</f>
        <v>161.72800000000001</v>
      </c>
      <c r="G22" s="27"/>
      <c r="H22" s="183"/>
      <c r="I22" s="23"/>
      <c r="J22" s="44"/>
      <c r="K22" s="23"/>
      <c r="L22" s="44"/>
      <c r="M22" s="11"/>
      <c r="N22" s="9"/>
    </row>
    <row r="23" spans="1:15" s="38" customFormat="1" ht="29.25" customHeight="1" x14ac:dyDescent="0.25">
      <c r="A23" s="272"/>
      <c r="B23" s="8" t="s">
        <v>47</v>
      </c>
      <c r="C23" s="10" t="s">
        <v>48</v>
      </c>
      <c r="D23" s="31" t="s">
        <v>20</v>
      </c>
      <c r="E23" s="32"/>
      <c r="F23" s="33">
        <v>149.56800000000001</v>
      </c>
      <c r="G23" s="27"/>
      <c r="H23" s="183"/>
      <c r="I23" s="23"/>
      <c r="J23" s="44"/>
      <c r="K23" s="23"/>
      <c r="L23" s="44"/>
      <c r="M23" s="180"/>
      <c r="N23" s="9"/>
    </row>
    <row r="24" spans="1:15" s="38" customFormat="1" ht="30" x14ac:dyDescent="0.25">
      <c r="A24" s="273" t="s">
        <v>57</v>
      </c>
      <c r="B24" s="41" t="s">
        <v>49</v>
      </c>
      <c r="C24" s="12" t="s">
        <v>93</v>
      </c>
      <c r="D24" s="10" t="s">
        <v>19</v>
      </c>
      <c r="E24" s="11"/>
      <c r="F24" s="28">
        <v>1.75</v>
      </c>
      <c r="G24" s="27"/>
      <c r="H24" s="27"/>
      <c r="I24" s="27"/>
      <c r="J24" s="26"/>
      <c r="K24" s="181"/>
      <c r="L24" s="7"/>
      <c r="M24" s="11"/>
    </row>
    <row r="25" spans="1:15" s="38" customFormat="1" ht="16.5" customHeight="1" x14ac:dyDescent="0.25">
      <c r="A25" s="274"/>
      <c r="B25" s="43"/>
      <c r="C25" s="10" t="s">
        <v>25</v>
      </c>
      <c r="D25" s="31" t="s">
        <v>23</v>
      </c>
      <c r="E25" s="32">
        <v>3.17</v>
      </c>
      <c r="F25" s="33">
        <f>F24*E25</f>
        <v>5.5474999999999994</v>
      </c>
      <c r="G25" s="27"/>
      <c r="H25" s="183"/>
      <c r="I25" s="44"/>
      <c r="J25" s="44"/>
      <c r="K25" s="44"/>
      <c r="L25" s="44"/>
      <c r="M25" s="180"/>
      <c r="N25" s="9"/>
    </row>
    <row r="26" spans="1:15" s="38" customFormat="1" ht="18.75" customHeight="1" x14ac:dyDescent="0.25">
      <c r="A26" s="274"/>
      <c r="B26" s="43" t="s">
        <v>26</v>
      </c>
      <c r="C26" s="10" t="s">
        <v>50</v>
      </c>
      <c r="D26" s="10" t="s">
        <v>17</v>
      </c>
      <c r="E26" s="44">
        <v>14.9</v>
      </c>
      <c r="F26" s="25">
        <f>F24*E26</f>
        <v>26.074999999999999</v>
      </c>
      <c r="G26" s="44"/>
      <c r="H26" s="44"/>
      <c r="I26" s="44"/>
      <c r="J26" s="44"/>
      <c r="K26" s="44"/>
      <c r="L26" s="44"/>
      <c r="M26" s="49"/>
    </row>
    <row r="27" spans="1:15" s="38" customFormat="1" ht="20.25" customHeight="1" x14ac:dyDescent="0.25">
      <c r="A27" s="274"/>
      <c r="B27" s="41" t="s">
        <v>58</v>
      </c>
      <c r="C27" s="10" t="s">
        <v>94</v>
      </c>
      <c r="D27" s="31" t="s">
        <v>20</v>
      </c>
      <c r="E27" s="32">
        <v>23.84</v>
      </c>
      <c r="F27" s="33">
        <f>F24*E27</f>
        <v>41.72</v>
      </c>
      <c r="G27" s="34"/>
      <c r="H27" s="35"/>
      <c r="I27" s="23"/>
      <c r="J27" s="23"/>
      <c r="K27" s="23"/>
      <c r="L27" s="44"/>
      <c r="M27" s="180"/>
      <c r="N27" s="9"/>
    </row>
    <row r="28" spans="1:15" s="38" customFormat="1" ht="30" x14ac:dyDescent="0.25">
      <c r="A28" s="275"/>
      <c r="B28" s="8" t="s">
        <v>51</v>
      </c>
      <c r="C28" s="10" t="s">
        <v>52</v>
      </c>
      <c r="D28" s="10" t="s">
        <v>16</v>
      </c>
      <c r="E28" s="23">
        <v>1.03</v>
      </c>
      <c r="F28" s="25">
        <f>F24*E28</f>
        <v>1.8025</v>
      </c>
      <c r="G28" s="45"/>
      <c r="H28" s="10"/>
      <c r="I28" s="23"/>
      <c r="J28" s="23"/>
      <c r="K28" s="23"/>
      <c r="L28" s="44"/>
      <c r="M28" s="49"/>
    </row>
    <row r="29" spans="1:15" s="52" customFormat="1" x14ac:dyDescent="0.25">
      <c r="A29" s="10">
        <v>5</v>
      </c>
      <c r="B29" s="46" t="s">
        <v>53</v>
      </c>
      <c r="C29" s="47" t="s">
        <v>54</v>
      </c>
      <c r="D29" s="51" t="s">
        <v>16</v>
      </c>
      <c r="E29" s="48"/>
      <c r="F29" s="49">
        <v>6</v>
      </c>
      <c r="G29" s="49"/>
      <c r="H29" s="49"/>
      <c r="I29" s="23"/>
      <c r="J29" s="50"/>
      <c r="K29" s="10"/>
      <c r="L29" s="50"/>
      <c r="M29" s="49"/>
    </row>
    <row r="30" spans="1:15" s="127" customFormat="1" ht="18" customHeight="1" x14ac:dyDescent="0.25">
      <c r="A30" s="253" t="s">
        <v>114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5"/>
    </row>
    <row r="31" spans="1:15" s="63" customFormat="1" ht="89.25" customHeight="1" x14ac:dyDescent="0.25">
      <c r="A31" s="263">
        <v>6</v>
      </c>
      <c r="B31" s="59" t="s">
        <v>87</v>
      </c>
      <c r="C31" s="198" t="s">
        <v>97</v>
      </c>
      <c r="D31" s="60" t="s">
        <v>17</v>
      </c>
      <c r="E31" s="61"/>
      <c r="F31" s="66">
        <v>1.3188</v>
      </c>
      <c r="G31" s="60"/>
      <c r="H31" s="62"/>
      <c r="I31" s="62"/>
      <c r="J31" s="60"/>
      <c r="K31" s="62"/>
      <c r="L31" s="62"/>
      <c r="M31" s="62"/>
      <c r="O31" s="64"/>
    </row>
    <row r="32" spans="1:15" s="63" customFormat="1" ht="15" customHeight="1" x14ac:dyDescent="0.25">
      <c r="A32" s="265"/>
      <c r="B32" s="110"/>
      <c r="C32" s="60" t="s">
        <v>56</v>
      </c>
      <c r="D32" s="60" t="s">
        <v>23</v>
      </c>
      <c r="E32" s="65">
        <v>4.9800000000000004</v>
      </c>
      <c r="F32" s="66">
        <f>F31*E32</f>
        <v>6.5676240000000004</v>
      </c>
      <c r="G32" s="60"/>
      <c r="H32" s="60"/>
      <c r="I32" s="182"/>
      <c r="J32" s="182"/>
      <c r="K32" s="60"/>
      <c r="L32" s="60"/>
      <c r="M32" s="182"/>
      <c r="O32" s="64"/>
    </row>
    <row r="33" spans="1:14" s="96" customFormat="1" ht="47.25" customHeight="1" x14ac:dyDescent="0.25">
      <c r="A33" s="276">
        <v>7</v>
      </c>
      <c r="B33" s="91" t="s">
        <v>88</v>
      </c>
      <c r="C33" s="111" t="s">
        <v>96</v>
      </c>
      <c r="D33" s="112" t="s">
        <v>17</v>
      </c>
      <c r="E33" s="113"/>
      <c r="F33" s="95">
        <v>1.3188</v>
      </c>
      <c r="G33" s="112"/>
      <c r="H33" s="112"/>
      <c r="I33" s="112"/>
      <c r="J33" s="190"/>
      <c r="K33" s="112"/>
      <c r="L33" s="113"/>
      <c r="M33" s="94"/>
    </row>
    <row r="34" spans="1:14" s="96" customFormat="1" x14ac:dyDescent="0.25">
      <c r="A34" s="277"/>
      <c r="B34" s="109"/>
      <c r="C34" s="114" t="s">
        <v>56</v>
      </c>
      <c r="D34" s="115" t="s">
        <v>74</v>
      </c>
      <c r="E34" s="116">
        <v>4.3499999999999996</v>
      </c>
      <c r="F34" s="108">
        <f>E34*$F$43</f>
        <v>0.16106310000000001</v>
      </c>
      <c r="G34" s="115"/>
      <c r="H34" s="115"/>
      <c r="I34" s="108"/>
      <c r="J34" s="117"/>
      <c r="K34" s="115"/>
      <c r="L34" s="118"/>
      <c r="M34" s="108"/>
    </row>
    <row r="35" spans="1:14" s="96" customFormat="1" x14ac:dyDescent="0.25">
      <c r="A35" s="277"/>
      <c r="B35" s="119" t="s">
        <v>89</v>
      </c>
      <c r="C35" s="120" t="s">
        <v>95</v>
      </c>
      <c r="D35" s="115" t="s">
        <v>17</v>
      </c>
      <c r="E35" s="116">
        <v>1.01</v>
      </c>
      <c r="F35" s="209">
        <f>E35*$F$43</f>
        <v>3.7396260000000001E-2</v>
      </c>
      <c r="G35" s="108"/>
      <c r="H35" s="108"/>
      <c r="I35" s="108"/>
      <c r="J35" s="117"/>
      <c r="K35" s="115"/>
      <c r="L35" s="118"/>
      <c r="M35" s="108"/>
    </row>
    <row r="36" spans="1:14" s="96" customFormat="1" ht="26.25" customHeight="1" x14ac:dyDescent="0.25">
      <c r="A36" s="277"/>
      <c r="B36" s="119" t="s">
        <v>91</v>
      </c>
      <c r="C36" s="120" t="s">
        <v>98</v>
      </c>
      <c r="D36" s="115" t="s">
        <v>90</v>
      </c>
      <c r="E36" s="121"/>
      <c r="F36" s="108">
        <v>63.5</v>
      </c>
      <c r="G36" s="108"/>
      <c r="H36" s="108"/>
      <c r="I36" s="108"/>
      <c r="J36" s="117"/>
      <c r="K36" s="115"/>
      <c r="L36" s="118"/>
      <c r="M36" s="108"/>
    </row>
    <row r="37" spans="1:14" s="96" customFormat="1" ht="15" customHeight="1" x14ac:dyDescent="0.25">
      <c r="A37" s="277"/>
      <c r="B37" s="101" t="s">
        <v>92</v>
      </c>
      <c r="C37" s="122" t="s">
        <v>99</v>
      </c>
      <c r="D37" s="103" t="s">
        <v>90</v>
      </c>
      <c r="E37" s="123"/>
      <c r="F37" s="108">
        <v>70</v>
      </c>
      <c r="G37" s="106"/>
      <c r="H37" s="108"/>
      <c r="I37" s="106"/>
      <c r="J37" s="106"/>
      <c r="K37" s="103"/>
      <c r="L37" s="106"/>
      <c r="M37" s="108"/>
    </row>
    <row r="38" spans="1:14" s="127" customFormat="1" ht="29.25" customHeight="1" x14ac:dyDescent="0.25">
      <c r="A38" s="277"/>
      <c r="B38" s="125" t="s">
        <v>58</v>
      </c>
      <c r="C38" s="10" t="s">
        <v>59</v>
      </c>
      <c r="D38" s="31" t="s">
        <v>20</v>
      </c>
      <c r="E38" s="32">
        <v>2.2999999999999998</v>
      </c>
      <c r="F38" s="33">
        <f>F33*E38</f>
        <v>3.0332399999999997</v>
      </c>
      <c r="G38" s="11"/>
      <c r="H38" s="183"/>
      <c r="I38" s="23"/>
      <c r="J38" s="44"/>
      <c r="K38" s="23"/>
      <c r="L38" s="44"/>
      <c r="M38" s="180"/>
      <c r="N38" s="9"/>
    </row>
    <row r="39" spans="1:14" s="58" customFormat="1" ht="30.75" customHeight="1" x14ac:dyDescent="0.25">
      <c r="A39" s="126"/>
      <c r="B39" s="124" t="s">
        <v>60</v>
      </c>
      <c r="C39" s="16" t="s">
        <v>71</v>
      </c>
      <c r="D39" s="68" t="s">
        <v>17</v>
      </c>
      <c r="E39" s="13"/>
      <c r="F39" s="55">
        <v>1.089</v>
      </c>
      <c r="G39" s="158"/>
      <c r="H39" s="158"/>
      <c r="I39" s="55"/>
      <c r="J39" s="157"/>
      <c r="K39" s="55"/>
      <c r="L39" s="158"/>
      <c r="M39" s="158"/>
    </row>
    <row r="40" spans="1:14" s="58" customFormat="1" ht="18.75" customHeight="1" x14ac:dyDescent="0.25">
      <c r="A40" s="53"/>
      <c r="B40" s="22"/>
      <c r="C40" s="69" t="s">
        <v>25</v>
      </c>
      <c r="D40" s="16" t="s">
        <v>23</v>
      </c>
      <c r="E40" s="70">
        <v>8.44</v>
      </c>
      <c r="F40" s="23">
        <f>F39*E40</f>
        <v>9.19116</v>
      </c>
      <c r="G40" s="44"/>
      <c r="H40" s="44"/>
      <c r="I40" s="44"/>
      <c r="J40" s="50"/>
      <c r="K40" s="10"/>
      <c r="L40" s="44"/>
      <c r="M40" s="44"/>
    </row>
    <row r="41" spans="1:14" s="58" customFormat="1" ht="18.75" customHeight="1" x14ac:dyDescent="0.25">
      <c r="A41" s="53"/>
      <c r="B41" s="22"/>
      <c r="C41" s="24" t="s">
        <v>27</v>
      </c>
      <c r="D41" s="68" t="s">
        <v>12</v>
      </c>
      <c r="E41" s="13">
        <v>1.1000000000000001</v>
      </c>
      <c r="F41" s="21">
        <f>F39*E41</f>
        <v>1.1979</v>
      </c>
      <c r="G41" s="158"/>
      <c r="H41" s="158"/>
      <c r="I41" s="55"/>
      <c r="J41" s="157"/>
      <c r="K41" s="55"/>
      <c r="L41" s="158"/>
      <c r="M41" s="158"/>
    </row>
    <row r="42" spans="1:14" s="58" customFormat="1" ht="18.75" customHeight="1" x14ac:dyDescent="0.25">
      <c r="A42" s="53">
        <v>8</v>
      </c>
      <c r="B42" s="22" t="s">
        <v>61</v>
      </c>
      <c r="C42" s="69" t="s">
        <v>62</v>
      </c>
      <c r="D42" s="16" t="s">
        <v>63</v>
      </c>
      <c r="E42" s="70">
        <v>1.84</v>
      </c>
      <c r="F42" s="44">
        <f>F39*E42</f>
        <v>2.0037600000000002</v>
      </c>
      <c r="G42" s="44"/>
      <c r="H42" s="44"/>
      <c r="I42" s="10"/>
      <c r="J42" s="50"/>
      <c r="K42" s="10"/>
      <c r="L42" s="44"/>
      <c r="M42" s="44"/>
    </row>
    <row r="43" spans="1:14" s="58" customFormat="1" ht="15" customHeight="1" x14ac:dyDescent="0.25">
      <c r="A43" s="53"/>
      <c r="B43" s="57" t="s">
        <v>64</v>
      </c>
      <c r="C43" s="69" t="s">
        <v>65</v>
      </c>
      <c r="D43" s="16" t="s">
        <v>17</v>
      </c>
      <c r="E43" s="70">
        <v>3.4000000000000002E-2</v>
      </c>
      <c r="F43" s="210">
        <f>F39*E43</f>
        <v>3.7026000000000003E-2</v>
      </c>
      <c r="G43" s="44"/>
      <c r="H43" s="44"/>
      <c r="I43" s="10"/>
      <c r="J43" s="50"/>
      <c r="K43" s="10"/>
      <c r="L43" s="44"/>
      <c r="M43" s="44"/>
    </row>
    <row r="44" spans="1:14" s="58" customFormat="1" ht="27.75" customHeight="1" x14ac:dyDescent="0.25">
      <c r="A44" s="53"/>
      <c r="B44" s="57" t="s">
        <v>66</v>
      </c>
      <c r="C44" s="69" t="s">
        <v>67</v>
      </c>
      <c r="D44" s="71" t="s">
        <v>17</v>
      </c>
      <c r="E44" s="70">
        <v>3.9E-2</v>
      </c>
      <c r="F44" s="210">
        <f>F39*E44</f>
        <v>4.2471000000000002E-2</v>
      </c>
      <c r="G44" s="44"/>
      <c r="H44" s="44"/>
      <c r="I44" s="10"/>
      <c r="J44" s="50"/>
      <c r="K44" s="10"/>
      <c r="L44" s="44"/>
      <c r="M44" s="44"/>
    </row>
    <row r="45" spans="1:14" s="58" customFormat="1" ht="19.5" customHeight="1" x14ac:dyDescent="0.25">
      <c r="A45" s="53"/>
      <c r="B45" s="57" t="s">
        <v>26</v>
      </c>
      <c r="C45" s="10" t="s">
        <v>68</v>
      </c>
      <c r="D45" s="31" t="s">
        <v>17</v>
      </c>
      <c r="E45" s="212">
        <v>1</v>
      </c>
      <c r="F45" s="36">
        <f>F39*E45</f>
        <v>1.089</v>
      </c>
      <c r="G45" s="27"/>
      <c r="H45" s="183"/>
      <c r="I45" s="23"/>
      <c r="J45" s="44"/>
      <c r="K45" s="23"/>
      <c r="L45" s="44"/>
      <c r="M45" s="180"/>
      <c r="N45" s="9"/>
    </row>
    <row r="46" spans="1:14" s="58" customFormat="1" ht="29.25" customHeight="1" x14ac:dyDescent="0.25">
      <c r="A46" s="53"/>
      <c r="B46" s="57" t="s">
        <v>58</v>
      </c>
      <c r="C46" s="10" t="s">
        <v>72</v>
      </c>
      <c r="D46" s="31" t="s">
        <v>20</v>
      </c>
      <c r="E46" s="32">
        <v>2.2000000000000002</v>
      </c>
      <c r="F46" s="36">
        <f>F39*E46</f>
        <v>2.3957999999999999</v>
      </c>
      <c r="G46" s="11"/>
      <c r="H46" s="183"/>
      <c r="I46" s="23"/>
      <c r="J46" s="44"/>
      <c r="K46" s="23"/>
      <c r="L46" s="44"/>
      <c r="M46" s="180"/>
      <c r="N46" s="9"/>
    </row>
    <row r="47" spans="1:14" s="58" customFormat="1" ht="15.75" customHeight="1" x14ac:dyDescent="0.25">
      <c r="A47" s="53"/>
      <c r="B47" s="22"/>
      <c r="C47" s="72" t="s">
        <v>27</v>
      </c>
      <c r="D47" s="73" t="s">
        <v>12</v>
      </c>
      <c r="E47" s="12">
        <v>0.46</v>
      </c>
      <c r="F47" s="211">
        <f>F39*E47</f>
        <v>0.50094000000000005</v>
      </c>
      <c r="G47" s="187"/>
      <c r="H47" s="187"/>
      <c r="I47" s="54"/>
      <c r="J47" s="192"/>
      <c r="K47" s="54"/>
      <c r="L47" s="187"/>
      <c r="M47" s="158"/>
    </row>
    <row r="48" spans="1:14" s="58" customFormat="1" ht="17.25" customHeight="1" x14ac:dyDescent="0.25">
      <c r="A48" s="56"/>
      <c r="B48" s="74" t="s">
        <v>69</v>
      </c>
      <c r="C48" s="69" t="s">
        <v>70</v>
      </c>
      <c r="D48" s="16" t="s">
        <v>28</v>
      </c>
      <c r="E48" s="70"/>
      <c r="F48" s="44">
        <v>3</v>
      </c>
      <c r="G48" s="44"/>
      <c r="H48" s="44"/>
      <c r="I48" s="10"/>
      <c r="J48" s="50"/>
      <c r="K48" s="10"/>
      <c r="L48" s="44"/>
      <c r="M48" s="44"/>
    </row>
    <row r="49" spans="1:15" s="63" customFormat="1" ht="35.25" customHeight="1" x14ac:dyDescent="0.25">
      <c r="A49" s="263">
        <v>9</v>
      </c>
      <c r="B49" s="59" t="s">
        <v>105</v>
      </c>
      <c r="C49" s="75" t="s">
        <v>135</v>
      </c>
      <c r="D49" s="67" t="s">
        <v>19</v>
      </c>
      <c r="E49" s="76"/>
      <c r="F49" s="77">
        <v>0.16</v>
      </c>
      <c r="G49" s="78"/>
      <c r="H49" s="78"/>
      <c r="I49" s="67"/>
      <c r="J49" s="188"/>
      <c r="K49" s="67"/>
      <c r="L49" s="188"/>
      <c r="M49" s="78"/>
    </row>
    <row r="50" spans="1:15" s="63" customFormat="1" x14ac:dyDescent="0.25">
      <c r="A50" s="264"/>
      <c r="B50" s="79"/>
      <c r="C50" s="80" t="s">
        <v>56</v>
      </c>
      <c r="D50" s="81" t="s">
        <v>74</v>
      </c>
      <c r="E50" s="82">
        <v>890</v>
      </c>
      <c r="F50" s="85">
        <f>F49*E50</f>
        <v>142.4</v>
      </c>
      <c r="G50" s="84"/>
      <c r="H50" s="84"/>
      <c r="I50" s="84"/>
      <c r="J50" s="189"/>
      <c r="K50" s="81"/>
      <c r="L50" s="189"/>
      <c r="M50" s="78"/>
    </row>
    <row r="51" spans="1:15" s="96" customFormat="1" x14ac:dyDescent="0.25">
      <c r="A51" s="264"/>
      <c r="B51" s="101"/>
      <c r="C51" s="102" t="s">
        <v>100</v>
      </c>
      <c r="D51" s="103" t="s">
        <v>16</v>
      </c>
      <c r="E51" s="106">
        <v>13</v>
      </c>
      <c r="F51" s="106">
        <f>E51*F49</f>
        <v>2.08</v>
      </c>
      <c r="G51" s="106"/>
      <c r="H51" s="106"/>
      <c r="I51" s="106"/>
      <c r="J51" s="106"/>
      <c r="K51" s="103"/>
      <c r="L51" s="106"/>
      <c r="M51" s="108"/>
    </row>
    <row r="52" spans="1:15" s="63" customFormat="1" x14ac:dyDescent="0.25">
      <c r="A52" s="264"/>
      <c r="B52" s="79" t="s">
        <v>108</v>
      </c>
      <c r="C52" s="60" t="s">
        <v>107</v>
      </c>
      <c r="D52" s="86" t="s">
        <v>17</v>
      </c>
      <c r="E52" s="77">
        <v>97</v>
      </c>
      <c r="F52" s="77">
        <f>F49*E52</f>
        <v>15.52</v>
      </c>
      <c r="G52" s="78"/>
      <c r="H52" s="78"/>
      <c r="I52" s="67"/>
      <c r="J52" s="78"/>
      <c r="K52" s="67"/>
      <c r="L52" s="78"/>
      <c r="M52" s="78"/>
    </row>
    <row r="53" spans="1:15" s="63" customFormat="1" x14ac:dyDescent="0.25">
      <c r="A53" s="264"/>
      <c r="B53" s="79" t="s">
        <v>109</v>
      </c>
      <c r="C53" s="60" t="s">
        <v>106</v>
      </c>
      <c r="D53" s="86" t="s">
        <v>17</v>
      </c>
      <c r="E53" s="77">
        <v>3.6</v>
      </c>
      <c r="F53" s="87">
        <f>F49*E53</f>
        <v>0.57600000000000007</v>
      </c>
      <c r="G53" s="78"/>
      <c r="H53" s="78"/>
      <c r="I53" s="67"/>
      <c r="J53" s="78"/>
      <c r="K53" s="67"/>
      <c r="L53" s="78"/>
      <c r="M53" s="78"/>
    </row>
    <row r="54" spans="1:15" s="63" customFormat="1" x14ac:dyDescent="0.25">
      <c r="A54" s="265"/>
      <c r="B54" s="88"/>
      <c r="C54" s="60" t="s">
        <v>79</v>
      </c>
      <c r="D54" s="67" t="s">
        <v>12</v>
      </c>
      <c r="E54" s="78">
        <v>10</v>
      </c>
      <c r="F54" s="184">
        <f>F49*E54</f>
        <v>1.6</v>
      </c>
      <c r="G54" s="78"/>
      <c r="H54" s="78"/>
      <c r="I54" s="78"/>
      <c r="J54" s="78"/>
      <c r="K54" s="78"/>
      <c r="L54" s="78"/>
      <c r="M54" s="184"/>
    </row>
    <row r="55" spans="1:15" s="96" customFormat="1" ht="30" x14ac:dyDescent="0.25">
      <c r="A55" s="279">
        <v>10</v>
      </c>
      <c r="B55" s="91" t="s">
        <v>101</v>
      </c>
      <c r="C55" s="144" t="s">
        <v>102</v>
      </c>
      <c r="D55" s="129" t="s">
        <v>19</v>
      </c>
      <c r="E55" s="113"/>
      <c r="F55" s="95">
        <v>0.14000000000000001</v>
      </c>
      <c r="G55" s="94"/>
      <c r="H55" s="94"/>
      <c r="I55" s="129"/>
      <c r="J55" s="190"/>
      <c r="K55" s="129"/>
      <c r="L55" s="190"/>
      <c r="M55" s="94"/>
    </row>
    <row r="56" spans="1:15" s="100" customFormat="1" x14ac:dyDescent="0.25">
      <c r="A56" s="280"/>
      <c r="B56" s="145"/>
      <c r="C56" s="146" t="s">
        <v>56</v>
      </c>
      <c r="D56" s="147" t="s">
        <v>74</v>
      </c>
      <c r="E56" s="148">
        <v>93</v>
      </c>
      <c r="F56" s="97">
        <f>E56*F55</f>
        <v>13.020000000000001</v>
      </c>
      <c r="G56" s="97"/>
      <c r="H56" s="97"/>
      <c r="I56" s="97"/>
      <c r="J56" s="98"/>
      <c r="K56" s="147"/>
      <c r="L56" s="98"/>
      <c r="M56" s="97"/>
    </row>
    <row r="57" spans="1:15" s="96" customFormat="1" x14ac:dyDescent="0.25">
      <c r="A57" s="280"/>
      <c r="B57" s="101"/>
      <c r="C57" s="102" t="s">
        <v>100</v>
      </c>
      <c r="D57" s="103" t="s">
        <v>16</v>
      </c>
      <c r="E57" s="106">
        <v>2.6</v>
      </c>
      <c r="F57" s="105">
        <f>E57*F55</f>
        <v>0.36400000000000005</v>
      </c>
      <c r="G57" s="106"/>
      <c r="H57" s="106"/>
      <c r="I57" s="106"/>
      <c r="J57" s="106"/>
      <c r="K57" s="103"/>
      <c r="L57" s="106"/>
      <c r="M57" s="108"/>
    </row>
    <row r="58" spans="1:15" s="96" customFormat="1" x14ac:dyDescent="0.25">
      <c r="A58" s="280"/>
      <c r="B58" s="101" t="s">
        <v>104</v>
      </c>
      <c r="C58" s="102" t="s">
        <v>103</v>
      </c>
      <c r="D58" s="103" t="s">
        <v>78</v>
      </c>
      <c r="E58" s="104">
        <v>52</v>
      </c>
      <c r="F58" s="105">
        <f>E58*F55</f>
        <v>7.2800000000000011</v>
      </c>
      <c r="G58" s="106"/>
      <c r="H58" s="106"/>
      <c r="I58" s="106"/>
      <c r="J58" s="106"/>
      <c r="K58" s="103"/>
      <c r="L58" s="106"/>
      <c r="M58" s="108"/>
    </row>
    <row r="59" spans="1:15" s="63" customFormat="1" ht="45" customHeight="1" x14ac:dyDescent="0.25">
      <c r="A59" s="263">
        <v>11</v>
      </c>
      <c r="B59" s="59" t="s">
        <v>87</v>
      </c>
      <c r="C59" s="198" t="s">
        <v>165</v>
      </c>
      <c r="D59" s="60" t="s">
        <v>17</v>
      </c>
      <c r="E59" s="61"/>
      <c r="F59" s="60">
        <v>0.216</v>
      </c>
      <c r="G59" s="182"/>
      <c r="H59" s="185"/>
      <c r="I59" s="128"/>
      <c r="J59" s="182"/>
      <c r="K59" s="128"/>
      <c r="L59" s="185"/>
      <c r="M59" s="185"/>
      <c r="O59" s="64"/>
    </row>
    <row r="60" spans="1:15" s="63" customFormat="1" ht="15" customHeight="1" x14ac:dyDescent="0.25">
      <c r="A60" s="265"/>
      <c r="B60" s="110"/>
      <c r="C60" s="60" t="s">
        <v>56</v>
      </c>
      <c r="D60" s="60" t="s">
        <v>23</v>
      </c>
      <c r="E60" s="65">
        <v>4.9800000000000004</v>
      </c>
      <c r="F60" s="66">
        <f>F59*E60</f>
        <v>1.07568</v>
      </c>
      <c r="G60" s="182"/>
      <c r="H60" s="182"/>
      <c r="I60" s="60"/>
      <c r="J60" s="182"/>
      <c r="K60" s="60"/>
      <c r="L60" s="182"/>
      <c r="M60" s="182"/>
      <c r="O60" s="64"/>
    </row>
    <row r="61" spans="1:15" s="96" customFormat="1" ht="30" x14ac:dyDescent="0.25">
      <c r="A61" s="279">
        <v>12</v>
      </c>
      <c r="B61" s="91" t="s">
        <v>110</v>
      </c>
      <c r="C61" s="144" t="s">
        <v>111</v>
      </c>
      <c r="D61" s="129" t="s">
        <v>112</v>
      </c>
      <c r="E61" s="113"/>
      <c r="F61" s="94">
        <v>1</v>
      </c>
      <c r="G61" s="94"/>
      <c r="H61" s="94"/>
      <c r="I61" s="129"/>
      <c r="J61" s="190"/>
      <c r="K61" s="129"/>
      <c r="L61" s="190"/>
      <c r="M61" s="94"/>
    </row>
    <row r="62" spans="1:15" s="100" customFormat="1" x14ac:dyDescent="0.25">
      <c r="A62" s="280"/>
      <c r="B62" s="145"/>
      <c r="C62" s="146" t="s">
        <v>56</v>
      </c>
      <c r="D62" s="147" t="s">
        <v>74</v>
      </c>
      <c r="E62" s="148">
        <v>2.6</v>
      </c>
      <c r="F62" s="97">
        <f>E62*F61</f>
        <v>2.6</v>
      </c>
      <c r="G62" s="97"/>
      <c r="H62" s="97"/>
      <c r="I62" s="97"/>
      <c r="J62" s="98"/>
      <c r="K62" s="147"/>
      <c r="L62" s="98"/>
      <c r="M62" s="97"/>
    </row>
    <row r="63" spans="1:15" s="96" customFormat="1" x14ac:dyDescent="0.25">
      <c r="A63" s="280"/>
      <c r="B63" s="101"/>
      <c r="C63" s="102" t="s">
        <v>100</v>
      </c>
      <c r="D63" s="103" t="s">
        <v>16</v>
      </c>
      <c r="E63" s="106">
        <v>3.3</v>
      </c>
      <c r="F63" s="108">
        <f>E63*F61</f>
        <v>3.3</v>
      </c>
      <c r="G63" s="106"/>
      <c r="H63" s="106"/>
      <c r="I63" s="106"/>
      <c r="J63" s="106"/>
      <c r="K63" s="103"/>
      <c r="L63" s="106"/>
      <c r="M63" s="108"/>
    </row>
    <row r="64" spans="1:15" s="96" customFormat="1" x14ac:dyDescent="0.25">
      <c r="A64" s="280"/>
      <c r="B64" s="101" t="s">
        <v>115</v>
      </c>
      <c r="C64" s="102" t="s">
        <v>116</v>
      </c>
      <c r="D64" s="103" t="s">
        <v>75</v>
      </c>
      <c r="E64" s="104"/>
      <c r="F64" s="105">
        <v>7.2</v>
      </c>
      <c r="G64" s="106"/>
      <c r="H64" s="106"/>
      <c r="I64" s="106"/>
      <c r="J64" s="106"/>
      <c r="K64" s="103"/>
      <c r="L64" s="106"/>
      <c r="M64" s="108"/>
    </row>
    <row r="65" spans="1:13" s="96" customFormat="1" x14ac:dyDescent="0.25">
      <c r="A65" s="149"/>
      <c r="B65" s="101" t="s">
        <v>117</v>
      </c>
      <c r="C65" s="102" t="s">
        <v>118</v>
      </c>
      <c r="D65" s="103" t="s">
        <v>75</v>
      </c>
      <c r="E65" s="104"/>
      <c r="F65" s="105">
        <v>1.2</v>
      </c>
      <c r="G65" s="106"/>
      <c r="H65" s="106"/>
      <c r="I65" s="106"/>
      <c r="J65" s="106"/>
      <c r="K65" s="103"/>
      <c r="L65" s="106"/>
      <c r="M65" s="108"/>
    </row>
    <row r="66" spans="1:13" s="63" customFormat="1" ht="35.25" customHeight="1" x14ac:dyDescent="0.25">
      <c r="A66" s="263">
        <v>13</v>
      </c>
      <c r="B66" s="59" t="s">
        <v>119</v>
      </c>
      <c r="C66" s="75" t="s">
        <v>120</v>
      </c>
      <c r="D66" s="67" t="s">
        <v>17</v>
      </c>
      <c r="E66" s="76"/>
      <c r="F66" s="77">
        <v>0.2</v>
      </c>
      <c r="G66" s="78"/>
      <c r="H66" s="78"/>
      <c r="I66" s="67"/>
      <c r="J66" s="188"/>
      <c r="K66" s="67"/>
      <c r="L66" s="188"/>
      <c r="M66" s="78"/>
    </row>
    <row r="67" spans="1:13" s="63" customFormat="1" x14ac:dyDescent="0.25">
      <c r="A67" s="264"/>
      <c r="B67" s="79"/>
      <c r="C67" s="80" t="s">
        <v>56</v>
      </c>
      <c r="D67" s="81" t="s">
        <v>74</v>
      </c>
      <c r="E67" s="82">
        <v>6.32</v>
      </c>
      <c r="F67" s="85">
        <f>F66*E67</f>
        <v>1.2640000000000002</v>
      </c>
      <c r="G67" s="84"/>
      <c r="H67" s="84"/>
      <c r="I67" s="84"/>
      <c r="J67" s="189"/>
      <c r="K67" s="81"/>
      <c r="L67" s="189"/>
      <c r="M67" s="78"/>
    </row>
    <row r="68" spans="1:13" s="96" customFormat="1" x14ac:dyDescent="0.25">
      <c r="A68" s="264"/>
      <c r="B68" s="101"/>
      <c r="C68" s="102" t="s">
        <v>100</v>
      </c>
      <c r="D68" s="103" t="s">
        <v>16</v>
      </c>
      <c r="E68" s="104">
        <v>2.14</v>
      </c>
      <c r="F68" s="104">
        <f>E68*F66</f>
        <v>0.42800000000000005</v>
      </c>
      <c r="G68" s="106"/>
      <c r="H68" s="106"/>
      <c r="I68" s="106"/>
      <c r="J68" s="106"/>
      <c r="K68" s="103"/>
      <c r="L68" s="106"/>
      <c r="M68" s="108"/>
    </row>
    <row r="69" spans="1:13" s="63" customFormat="1" x14ac:dyDescent="0.25">
      <c r="A69" s="264"/>
      <c r="B69" s="79" t="s">
        <v>26</v>
      </c>
      <c r="C69" s="60" t="s">
        <v>68</v>
      </c>
      <c r="D69" s="86" t="s">
        <v>17</v>
      </c>
      <c r="E69" s="77">
        <v>1.02</v>
      </c>
      <c r="F69" s="77">
        <f>F66*E69</f>
        <v>0.20400000000000001</v>
      </c>
      <c r="G69" s="78"/>
      <c r="H69" s="78"/>
      <c r="I69" s="67"/>
      <c r="J69" s="78"/>
      <c r="K69" s="67"/>
      <c r="L69" s="78"/>
      <c r="M69" s="78"/>
    </row>
    <row r="70" spans="1:13" s="63" customFormat="1" x14ac:dyDescent="0.25">
      <c r="A70" s="265"/>
      <c r="B70" s="88"/>
      <c r="C70" s="60" t="s">
        <v>79</v>
      </c>
      <c r="D70" s="67" t="s">
        <v>12</v>
      </c>
      <c r="E70" s="78">
        <v>5.89</v>
      </c>
      <c r="F70" s="90">
        <f>F66*E70</f>
        <v>1.1779999999999999</v>
      </c>
      <c r="G70" s="78"/>
      <c r="H70" s="78"/>
      <c r="I70" s="78"/>
      <c r="J70" s="78"/>
      <c r="K70" s="78"/>
      <c r="L70" s="78"/>
      <c r="M70" s="184"/>
    </row>
    <row r="71" spans="1:13" s="63" customFormat="1" ht="35.25" customHeight="1" x14ac:dyDescent="0.25">
      <c r="A71" s="263">
        <v>14</v>
      </c>
      <c r="B71" s="59" t="s">
        <v>121</v>
      </c>
      <c r="C71" s="75" t="s">
        <v>122</v>
      </c>
      <c r="D71" s="67" t="s">
        <v>112</v>
      </c>
      <c r="E71" s="76"/>
      <c r="F71" s="78">
        <v>2</v>
      </c>
      <c r="G71" s="78"/>
      <c r="H71" s="78"/>
      <c r="I71" s="67"/>
      <c r="J71" s="188"/>
      <c r="K71" s="67"/>
      <c r="L71" s="188"/>
      <c r="M71" s="78"/>
    </row>
    <row r="72" spans="1:13" s="63" customFormat="1" x14ac:dyDescent="0.25">
      <c r="A72" s="264"/>
      <c r="B72" s="79"/>
      <c r="C72" s="80" t="s">
        <v>56</v>
      </c>
      <c r="D72" s="81" t="s">
        <v>74</v>
      </c>
      <c r="E72" s="82">
        <v>1.5</v>
      </c>
      <c r="F72" s="84">
        <f>F71*E72</f>
        <v>3</v>
      </c>
      <c r="G72" s="84"/>
      <c r="H72" s="84"/>
      <c r="I72" s="84"/>
      <c r="J72" s="189"/>
      <c r="K72" s="81"/>
      <c r="L72" s="189"/>
      <c r="M72" s="78"/>
    </row>
    <row r="73" spans="1:13" s="96" customFormat="1" x14ac:dyDescent="0.25">
      <c r="A73" s="264"/>
      <c r="B73" s="101"/>
      <c r="C73" s="102" t="s">
        <v>100</v>
      </c>
      <c r="D73" s="103" t="s">
        <v>12</v>
      </c>
      <c r="E73" s="104">
        <v>1.65</v>
      </c>
      <c r="F73" s="106">
        <f>E73*F71</f>
        <v>3.3</v>
      </c>
      <c r="G73" s="106"/>
      <c r="H73" s="106"/>
      <c r="I73" s="106"/>
      <c r="J73" s="106"/>
      <c r="K73" s="103"/>
      <c r="L73" s="106"/>
      <c r="M73" s="108"/>
    </row>
    <row r="74" spans="1:13" s="63" customFormat="1" x14ac:dyDescent="0.25">
      <c r="A74" s="264"/>
      <c r="B74" s="79" t="s">
        <v>26</v>
      </c>
      <c r="C74" s="60" t="s">
        <v>123</v>
      </c>
      <c r="D74" s="86" t="s">
        <v>112</v>
      </c>
      <c r="E74" s="77">
        <v>1</v>
      </c>
      <c r="F74" s="78">
        <f>F71*E74</f>
        <v>2</v>
      </c>
      <c r="G74" s="78"/>
      <c r="H74" s="78"/>
      <c r="I74" s="67"/>
      <c r="J74" s="78"/>
      <c r="K74" s="67"/>
      <c r="L74" s="78"/>
      <c r="M74" s="78"/>
    </row>
    <row r="75" spans="1:13" s="63" customFormat="1" x14ac:dyDescent="0.25">
      <c r="A75" s="265"/>
      <c r="B75" s="88"/>
      <c r="C75" s="60" t="s">
        <v>79</v>
      </c>
      <c r="D75" s="67" t="s">
        <v>12</v>
      </c>
      <c r="E75" s="78">
        <v>0.24</v>
      </c>
      <c r="F75" s="184">
        <f>F71*E75</f>
        <v>0.48</v>
      </c>
      <c r="G75" s="78"/>
      <c r="H75" s="78"/>
      <c r="I75" s="78"/>
      <c r="J75" s="78"/>
      <c r="K75" s="78"/>
      <c r="L75" s="78"/>
      <c r="M75" s="184"/>
    </row>
    <row r="76" spans="1:13" s="63" customFormat="1" ht="35.25" customHeight="1" x14ac:dyDescent="0.25">
      <c r="A76" s="263">
        <v>15</v>
      </c>
      <c r="B76" s="59" t="s">
        <v>124</v>
      </c>
      <c r="C76" s="75" t="s">
        <v>130</v>
      </c>
      <c r="D76" s="67" t="s">
        <v>112</v>
      </c>
      <c r="E76" s="76"/>
      <c r="F76" s="78">
        <v>2</v>
      </c>
      <c r="G76" s="78"/>
      <c r="H76" s="78"/>
      <c r="I76" s="67"/>
      <c r="J76" s="188"/>
      <c r="K76" s="67"/>
      <c r="L76" s="188"/>
      <c r="M76" s="78"/>
    </row>
    <row r="77" spans="1:13" s="63" customFormat="1" x14ac:dyDescent="0.25">
      <c r="A77" s="264"/>
      <c r="B77" s="79"/>
      <c r="C77" s="80" t="s">
        <v>56</v>
      </c>
      <c r="D77" s="81" t="s">
        <v>74</v>
      </c>
      <c r="E77" s="82">
        <v>1.1000000000000001</v>
      </c>
      <c r="F77" s="84">
        <f>F76*E77</f>
        <v>2.2000000000000002</v>
      </c>
      <c r="G77" s="84"/>
      <c r="H77" s="84"/>
      <c r="I77" s="84"/>
      <c r="J77" s="189"/>
      <c r="K77" s="81"/>
      <c r="L77" s="189"/>
      <c r="M77" s="78"/>
    </row>
    <row r="78" spans="1:13" s="96" customFormat="1" x14ac:dyDescent="0.25">
      <c r="A78" s="264"/>
      <c r="B78" s="101"/>
      <c r="C78" s="102" t="s">
        <v>100</v>
      </c>
      <c r="D78" s="103" t="s">
        <v>12</v>
      </c>
      <c r="E78" s="104">
        <v>1.1499999999999999</v>
      </c>
      <c r="F78" s="106">
        <f>E78*F76</f>
        <v>2.2999999999999998</v>
      </c>
      <c r="G78" s="106"/>
      <c r="H78" s="106"/>
      <c r="I78" s="106"/>
      <c r="J78" s="106"/>
      <c r="K78" s="103"/>
      <c r="L78" s="106"/>
      <c r="M78" s="108"/>
    </row>
    <row r="79" spans="1:13" s="63" customFormat="1" x14ac:dyDescent="0.25">
      <c r="A79" s="264"/>
      <c r="B79" s="79"/>
      <c r="C79" s="60" t="s">
        <v>125</v>
      </c>
      <c r="D79" s="86" t="s">
        <v>112</v>
      </c>
      <c r="E79" s="77">
        <v>1</v>
      </c>
      <c r="F79" s="78">
        <f>F76*E79</f>
        <v>2</v>
      </c>
      <c r="G79" s="78"/>
      <c r="H79" s="78"/>
      <c r="I79" s="67"/>
      <c r="J79" s="78"/>
      <c r="K79" s="67"/>
      <c r="L79" s="78"/>
      <c r="M79" s="78"/>
    </row>
    <row r="80" spans="1:13" s="63" customFormat="1" x14ac:dyDescent="0.25">
      <c r="A80" s="264"/>
      <c r="B80" s="79"/>
      <c r="C80" s="60" t="s">
        <v>155</v>
      </c>
      <c r="D80" s="86" t="s">
        <v>75</v>
      </c>
      <c r="E80" s="77">
        <v>2</v>
      </c>
      <c r="F80" s="78">
        <f>F77*E80</f>
        <v>4.4000000000000004</v>
      </c>
      <c r="G80" s="78"/>
      <c r="H80" s="78"/>
      <c r="I80" s="67"/>
      <c r="J80" s="78"/>
      <c r="K80" s="67"/>
      <c r="L80" s="78"/>
      <c r="M80" s="78"/>
    </row>
    <row r="81" spans="1:15" s="63" customFormat="1" x14ac:dyDescent="0.25">
      <c r="A81" s="265"/>
      <c r="B81" s="88"/>
      <c r="C81" s="60" t="s">
        <v>79</v>
      </c>
      <c r="D81" s="67" t="s">
        <v>12</v>
      </c>
      <c r="E81" s="78">
        <v>0.5</v>
      </c>
      <c r="F81" s="184">
        <f>F76*E81</f>
        <v>1</v>
      </c>
      <c r="G81" s="78"/>
      <c r="H81" s="78"/>
      <c r="I81" s="78"/>
      <c r="J81" s="78"/>
      <c r="K81" s="78"/>
      <c r="L81" s="78"/>
      <c r="M81" s="184"/>
    </row>
    <row r="82" spans="1:15" s="63" customFormat="1" ht="42.75" customHeight="1" x14ac:dyDescent="0.25">
      <c r="A82" s="263">
        <v>16</v>
      </c>
      <c r="B82" s="59" t="s">
        <v>126</v>
      </c>
      <c r="C82" s="75" t="s">
        <v>127</v>
      </c>
      <c r="D82" s="67" t="s">
        <v>75</v>
      </c>
      <c r="E82" s="76"/>
      <c r="F82" s="78">
        <v>40</v>
      </c>
      <c r="G82" s="78"/>
      <c r="H82" s="78"/>
      <c r="I82" s="67"/>
      <c r="J82" s="188"/>
      <c r="K82" s="67"/>
      <c r="L82" s="188"/>
      <c r="M82" s="78"/>
    </row>
    <row r="83" spans="1:15" s="63" customFormat="1" x14ac:dyDescent="0.25">
      <c r="A83" s="264"/>
      <c r="B83" s="79"/>
      <c r="C83" s="80" t="s">
        <v>56</v>
      </c>
      <c r="D83" s="81" t="s">
        <v>74</v>
      </c>
      <c r="E83" s="82">
        <v>0.6</v>
      </c>
      <c r="F83" s="84">
        <f>F82*E83</f>
        <v>24</v>
      </c>
      <c r="G83" s="84"/>
      <c r="H83" s="84"/>
      <c r="I83" s="84"/>
      <c r="J83" s="189"/>
      <c r="K83" s="81"/>
      <c r="L83" s="189"/>
      <c r="M83" s="78"/>
    </row>
    <row r="84" spans="1:15" s="63" customFormat="1" ht="21.75" customHeight="1" x14ac:dyDescent="0.25">
      <c r="A84" s="264"/>
      <c r="B84" s="79"/>
      <c r="C84" s="60" t="s">
        <v>156</v>
      </c>
      <c r="D84" s="86" t="s">
        <v>75</v>
      </c>
      <c r="E84" s="77">
        <v>1.01</v>
      </c>
      <c r="F84" s="78">
        <f>F82*E84</f>
        <v>40.4</v>
      </c>
      <c r="G84" s="78"/>
      <c r="H84" s="78"/>
      <c r="I84" s="67"/>
      <c r="J84" s="78"/>
      <c r="K84" s="67"/>
      <c r="L84" s="78"/>
      <c r="M84" s="78"/>
    </row>
    <row r="85" spans="1:15" s="63" customFormat="1" x14ac:dyDescent="0.25">
      <c r="A85" s="264"/>
      <c r="B85" s="79"/>
      <c r="C85" s="60" t="s">
        <v>128</v>
      </c>
      <c r="D85" s="86" t="s">
        <v>112</v>
      </c>
      <c r="E85" s="77"/>
      <c r="F85" s="78">
        <v>2</v>
      </c>
      <c r="G85" s="78"/>
      <c r="H85" s="78"/>
      <c r="I85" s="67"/>
      <c r="J85" s="78"/>
      <c r="K85" s="67"/>
      <c r="L85" s="78"/>
      <c r="M85" s="78"/>
    </row>
    <row r="86" spans="1:15" s="63" customFormat="1" x14ac:dyDescent="0.25">
      <c r="A86" s="264"/>
      <c r="B86" s="79"/>
      <c r="C86" s="60" t="s">
        <v>129</v>
      </c>
      <c r="D86" s="86" t="s">
        <v>112</v>
      </c>
      <c r="E86" s="77"/>
      <c r="F86" s="78">
        <v>4</v>
      </c>
      <c r="G86" s="78"/>
      <c r="H86" s="78"/>
      <c r="I86" s="67"/>
      <c r="J86" s="78"/>
      <c r="K86" s="67"/>
      <c r="L86" s="78"/>
      <c r="M86" s="78"/>
    </row>
    <row r="87" spans="1:15" s="63" customFormat="1" ht="48.75" customHeight="1" x14ac:dyDescent="0.25">
      <c r="A87" s="263">
        <v>17</v>
      </c>
      <c r="B87" s="59" t="s">
        <v>131</v>
      </c>
      <c r="C87" s="75" t="s">
        <v>166</v>
      </c>
      <c r="D87" s="67" t="s">
        <v>63</v>
      </c>
      <c r="E87" s="76"/>
      <c r="F87" s="78">
        <v>3</v>
      </c>
      <c r="G87" s="78"/>
      <c r="H87" s="78"/>
      <c r="I87" s="67"/>
      <c r="J87" s="188"/>
      <c r="K87" s="67"/>
      <c r="L87" s="188"/>
      <c r="M87" s="78"/>
    </row>
    <row r="88" spans="1:15" s="63" customFormat="1" x14ac:dyDescent="0.25">
      <c r="A88" s="264"/>
      <c r="B88" s="79"/>
      <c r="C88" s="80" t="s">
        <v>56</v>
      </c>
      <c r="D88" s="81" t="s">
        <v>74</v>
      </c>
      <c r="E88" s="82">
        <v>0.3</v>
      </c>
      <c r="F88" s="85">
        <f>F87*E88</f>
        <v>0.89999999999999991</v>
      </c>
      <c r="G88" s="84"/>
      <c r="H88" s="84"/>
      <c r="I88" s="84"/>
      <c r="J88" s="189"/>
      <c r="K88" s="81"/>
      <c r="L88" s="189"/>
      <c r="M88" s="78"/>
    </row>
    <row r="89" spans="1:15" s="63" customFormat="1" ht="30" x14ac:dyDescent="0.25">
      <c r="A89" s="264"/>
      <c r="B89" s="79"/>
      <c r="C89" s="60" t="s">
        <v>132</v>
      </c>
      <c r="D89" s="86" t="s">
        <v>78</v>
      </c>
      <c r="E89" s="77">
        <v>0.35</v>
      </c>
      <c r="F89" s="77">
        <f>F87*E89</f>
        <v>1.0499999999999998</v>
      </c>
      <c r="G89" s="78"/>
      <c r="H89" s="78"/>
      <c r="I89" s="67"/>
      <c r="J89" s="78"/>
      <c r="K89" s="67"/>
      <c r="L89" s="78"/>
      <c r="M89" s="78"/>
    </row>
    <row r="90" spans="1:15" s="100" customFormat="1" x14ac:dyDescent="0.25">
      <c r="A90" s="150"/>
      <c r="B90" s="175"/>
      <c r="C90" s="176" t="s">
        <v>133</v>
      </c>
      <c r="D90" s="177" t="s">
        <v>28</v>
      </c>
      <c r="E90" s="178"/>
      <c r="F90" s="179">
        <v>3</v>
      </c>
      <c r="G90" s="179"/>
      <c r="H90" s="179"/>
      <c r="I90" s="179"/>
      <c r="J90" s="179"/>
      <c r="K90" s="177"/>
      <c r="L90" s="179"/>
      <c r="M90" s="97"/>
    </row>
    <row r="91" spans="1:15" s="63" customFormat="1" ht="73.5" customHeight="1" x14ac:dyDescent="0.25">
      <c r="A91" s="139">
        <v>18</v>
      </c>
      <c r="B91" s="59" t="s">
        <v>87</v>
      </c>
      <c r="C91" s="198" t="s">
        <v>157</v>
      </c>
      <c r="D91" s="60" t="s">
        <v>17</v>
      </c>
      <c r="E91" s="61"/>
      <c r="F91" s="60">
        <v>0.64</v>
      </c>
      <c r="G91" s="182"/>
      <c r="H91" s="185"/>
      <c r="I91" s="139"/>
      <c r="J91" s="182"/>
      <c r="K91" s="139"/>
      <c r="L91" s="185"/>
      <c r="M91" s="185"/>
      <c r="O91" s="64"/>
    </row>
    <row r="92" spans="1:15" s="63" customFormat="1" ht="15" customHeight="1" x14ac:dyDescent="0.25">
      <c r="A92" s="140"/>
      <c r="B92" s="110"/>
      <c r="C92" s="60" t="s">
        <v>56</v>
      </c>
      <c r="D92" s="60" t="s">
        <v>23</v>
      </c>
      <c r="E92" s="65">
        <v>4.9800000000000004</v>
      </c>
      <c r="F92" s="60">
        <f>F91*E92</f>
        <v>3.1872000000000003</v>
      </c>
      <c r="G92" s="182"/>
      <c r="H92" s="182"/>
      <c r="I92" s="182"/>
      <c r="J92" s="182"/>
      <c r="K92" s="60"/>
      <c r="L92" s="182"/>
      <c r="M92" s="182"/>
      <c r="O92" s="64"/>
    </row>
    <row r="93" spans="1:15" s="96" customFormat="1" ht="47.25" customHeight="1" x14ac:dyDescent="0.25">
      <c r="A93" s="276">
        <v>19</v>
      </c>
      <c r="B93" s="91" t="s">
        <v>88</v>
      </c>
      <c r="C93" s="111" t="s">
        <v>96</v>
      </c>
      <c r="D93" s="141" t="s">
        <v>17</v>
      </c>
      <c r="E93" s="143"/>
      <c r="F93" s="130">
        <v>0.64</v>
      </c>
      <c r="G93" s="94"/>
      <c r="H93" s="94"/>
      <c r="I93" s="141"/>
      <c r="J93" s="190"/>
      <c r="K93" s="141"/>
      <c r="L93" s="190"/>
      <c r="M93" s="94"/>
    </row>
    <row r="94" spans="1:15" s="96" customFormat="1" x14ac:dyDescent="0.25">
      <c r="A94" s="277"/>
      <c r="B94" s="142"/>
      <c r="C94" s="114" t="s">
        <v>56</v>
      </c>
      <c r="D94" s="115" t="s">
        <v>74</v>
      </c>
      <c r="E94" s="116">
        <v>4.3499999999999996</v>
      </c>
      <c r="F94" s="105">
        <f>F93*E94</f>
        <v>2.7839999999999998</v>
      </c>
      <c r="G94" s="108"/>
      <c r="H94" s="108"/>
      <c r="I94" s="108"/>
      <c r="J94" s="117"/>
      <c r="K94" s="115"/>
      <c r="L94" s="117"/>
      <c r="M94" s="108"/>
    </row>
    <row r="95" spans="1:15" s="96" customFormat="1" x14ac:dyDescent="0.25">
      <c r="A95" s="277"/>
      <c r="B95" s="119" t="s">
        <v>89</v>
      </c>
      <c r="C95" s="120" t="s">
        <v>95</v>
      </c>
      <c r="D95" s="115" t="s">
        <v>17</v>
      </c>
      <c r="E95" s="116">
        <v>1.01</v>
      </c>
      <c r="F95" s="105">
        <f>E95*F93</f>
        <v>0.64639999999999997</v>
      </c>
      <c r="G95" s="108"/>
      <c r="H95" s="108"/>
      <c r="I95" s="108"/>
      <c r="J95" s="117"/>
      <c r="K95" s="115"/>
      <c r="L95" s="117"/>
      <c r="M95" s="108"/>
    </row>
    <row r="96" spans="1:15" s="138" customFormat="1" ht="29.25" customHeight="1" x14ac:dyDescent="0.25">
      <c r="A96" s="277"/>
      <c r="B96" s="135" t="s">
        <v>58</v>
      </c>
      <c r="C96" s="10" t="s">
        <v>59</v>
      </c>
      <c r="D96" s="31" t="s">
        <v>20</v>
      </c>
      <c r="E96" s="32">
        <v>2.2999999999999998</v>
      </c>
      <c r="F96" s="33">
        <f>F93*E96</f>
        <v>1.472</v>
      </c>
      <c r="G96" s="27"/>
      <c r="H96" s="183"/>
      <c r="I96" s="23"/>
      <c r="J96" s="44"/>
      <c r="K96" s="23"/>
      <c r="L96" s="44"/>
      <c r="M96" s="180"/>
      <c r="N96" s="9"/>
    </row>
    <row r="97" spans="1:15" s="138" customFormat="1" ht="42" customHeight="1" x14ac:dyDescent="0.25">
      <c r="A97" s="136"/>
      <c r="B97" s="134" t="s">
        <v>60</v>
      </c>
      <c r="C97" s="16" t="s">
        <v>137</v>
      </c>
      <c r="D97" s="68" t="s">
        <v>17</v>
      </c>
      <c r="E97" s="13"/>
      <c r="F97" s="132">
        <v>0.64</v>
      </c>
      <c r="G97" s="44"/>
      <c r="H97" s="158"/>
      <c r="I97" s="132"/>
      <c r="J97" s="157"/>
      <c r="K97" s="132"/>
      <c r="L97" s="158"/>
      <c r="M97" s="158"/>
    </row>
    <row r="98" spans="1:15" s="138" customFormat="1" ht="18.75" customHeight="1" x14ac:dyDescent="0.25">
      <c r="A98" s="137"/>
      <c r="B98" s="22"/>
      <c r="C98" s="69" t="s">
        <v>25</v>
      </c>
      <c r="D98" s="16" t="s">
        <v>23</v>
      </c>
      <c r="E98" s="70">
        <v>8.44</v>
      </c>
      <c r="F98" s="44">
        <f>F97*E98</f>
        <v>5.4016000000000002</v>
      </c>
      <c r="G98" s="44"/>
      <c r="H98" s="44"/>
      <c r="I98" s="44"/>
      <c r="J98" s="50"/>
      <c r="K98" s="10"/>
      <c r="L98" s="44"/>
      <c r="M98" s="44"/>
    </row>
    <row r="99" spans="1:15" s="138" customFormat="1" ht="18.75" customHeight="1" x14ac:dyDescent="0.25">
      <c r="A99" s="137"/>
      <c r="B99" s="22"/>
      <c r="C99" s="24" t="s">
        <v>27</v>
      </c>
      <c r="D99" s="68" t="s">
        <v>12</v>
      </c>
      <c r="E99" s="13">
        <v>1.1000000000000001</v>
      </c>
      <c r="F99" s="132">
        <f>F97*E99</f>
        <v>0.70400000000000007</v>
      </c>
      <c r="G99" s="158"/>
      <c r="H99" s="158"/>
      <c r="I99" s="132"/>
      <c r="J99" s="157"/>
      <c r="K99" s="132"/>
      <c r="L99" s="158"/>
      <c r="M99" s="158"/>
    </row>
    <row r="100" spans="1:15" s="138" customFormat="1" ht="18.75" customHeight="1" x14ac:dyDescent="0.25">
      <c r="A100" s="137">
        <v>20</v>
      </c>
      <c r="B100" s="22" t="s">
        <v>61</v>
      </c>
      <c r="C100" s="69" t="s">
        <v>62</v>
      </c>
      <c r="D100" s="16" t="s">
        <v>63</v>
      </c>
      <c r="E100" s="70">
        <v>1.84</v>
      </c>
      <c r="F100" s="210">
        <f>F97*E100</f>
        <v>1.1776</v>
      </c>
      <c r="G100" s="44"/>
      <c r="H100" s="44"/>
      <c r="I100" s="10"/>
      <c r="J100" s="50"/>
      <c r="K100" s="10"/>
      <c r="L100" s="44"/>
      <c r="M100" s="44"/>
    </row>
    <row r="101" spans="1:15" s="138" customFormat="1" ht="15" customHeight="1" x14ac:dyDescent="0.25">
      <c r="A101" s="137"/>
      <c r="B101" s="135" t="s">
        <v>64</v>
      </c>
      <c r="C101" s="69" t="s">
        <v>65</v>
      </c>
      <c r="D101" s="16" t="s">
        <v>17</v>
      </c>
      <c r="E101" s="70">
        <v>3.4000000000000002E-2</v>
      </c>
      <c r="F101" s="210">
        <f>F97*E101</f>
        <v>2.1760000000000002E-2</v>
      </c>
      <c r="G101" s="44"/>
      <c r="H101" s="44"/>
      <c r="I101" s="10"/>
      <c r="J101" s="50"/>
      <c r="K101" s="10"/>
      <c r="L101" s="44"/>
      <c r="M101" s="44"/>
    </row>
    <row r="102" spans="1:15" s="138" customFormat="1" ht="27.75" customHeight="1" x14ac:dyDescent="0.25">
      <c r="A102" s="137"/>
      <c r="B102" s="135" t="s">
        <v>66</v>
      </c>
      <c r="C102" s="208" t="s">
        <v>67</v>
      </c>
      <c r="D102" s="71" t="s">
        <v>17</v>
      </c>
      <c r="E102" s="70">
        <v>3.9E-2</v>
      </c>
      <c r="F102" s="23">
        <f>F97*E102</f>
        <v>2.496E-2</v>
      </c>
      <c r="G102" s="44"/>
      <c r="H102" s="44"/>
      <c r="I102" s="10"/>
      <c r="J102" s="50"/>
      <c r="K102" s="10"/>
      <c r="L102" s="44"/>
      <c r="M102" s="44"/>
    </row>
    <row r="103" spans="1:15" s="138" customFormat="1" ht="19.5" customHeight="1" x14ac:dyDescent="0.25">
      <c r="A103" s="137"/>
      <c r="B103" s="135" t="s">
        <v>26</v>
      </c>
      <c r="C103" s="10" t="s">
        <v>68</v>
      </c>
      <c r="D103" s="31" t="s">
        <v>17</v>
      </c>
      <c r="E103" s="212">
        <v>1</v>
      </c>
      <c r="F103" s="33">
        <f>F97*E103</f>
        <v>0.64</v>
      </c>
      <c r="G103" s="27"/>
      <c r="H103" s="183"/>
      <c r="I103" s="23"/>
      <c r="J103" s="44"/>
      <c r="K103" s="23"/>
      <c r="L103" s="44"/>
      <c r="M103" s="180"/>
      <c r="N103" s="9"/>
    </row>
    <row r="104" spans="1:15" s="138" customFormat="1" ht="36.75" customHeight="1" x14ac:dyDescent="0.25">
      <c r="A104" s="137"/>
      <c r="B104" s="135" t="s">
        <v>58</v>
      </c>
      <c r="C104" s="10" t="s">
        <v>72</v>
      </c>
      <c r="D104" s="31" t="s">
        <v>20</v>
      </c>
      <c r="E104" s="32">
        <v>2.2000000000000002</v>
      </c>
      <c r="F104" s="33">
        <f>F97*E104</f>
        <v>1.4080000000000001</v>
      </c>
      <c r="G104" s="11"/>
      <c r="H104" s="183"/>
      <c r="I104" s="23"/>
      <c r="J104" s="44"/>
      <c r="K104" s="23"/>
      <c r="L104" s="44"/>
      <c r="M104" s="180"/>
      <c r="N104" s="9"/>
    </row>
    <row r="105" spans="1:15" s="138" customFormat="1" ht="30.75" customHeight="1" x14ac:dyDescent="0.25">
      <c r="A105" s="137"/>
      <c r="B105" s="135" t="s">
        <v>138</v>
      </c>
      <c r="C105" s="69" t="s">
        <v>158</v>
      </c>
      <c r="D105" s="16" t="s">
        <v>75</v>
      </c>
      <c r="E105" s="70"/>
      <c r="F105" s="10">
        <v>16.8</v>
      </c>
      <c r="G105" s="44"/>
      <c r="H105" s="44"/>
      <c r="I105" s="10"/>
      <c r="J105" s="50"/>
      <c r="K105" s="10"/>
      <c r="L105" s="44"/>
      <c r="M105" s="44"/>
    </row>
    <row r="106" spans="1:15" s="138" customFormat="1" ht="15.75" customHeight="1" x14ac:dyDescent="0.25">
      <c r="A106" s="137"/>
      <c r="B106" s="22"/>
      <c r="C106" s="72" t="s">
        <v>27</v>
      </c>
      <c r="D106" s="73" t="s">
        <v>12</v>
      </c>
      <c r="E106" s="12">
        <v>0.46</v>
      </c>
      <c r="F106" s="211">
        <f>F97*E106</f>
        <v>0.2944</v>
      </c>
      <c r="G106" s="187"/>
      <c r="H106" s="187"/>
      <c r="I106" s="131"/>
      <c r="J106" s="192"/>
      <c r="K106" s="131"/>
      <c r="L106" s="187"/>
      <c r="M106" s="158"/>
    </row>
    <row r="107" spans="1:15" s="138" customFormat="1" ht="17.25" customHeight="1" x14ac:dyDescent="0.25">
      <c r="A107" s="133"/>
      <c r="B107" s="74" t="s">
        <v>69</v>
      </c>
      <c r="C107" s="69" t="s">
        <v>70</v>
      </c>
      <c r="D107" s="16" t="s">
        <v>28</v>
      </c>
      <c r="E107" s="70"/>
      <c r="F107" s="44">
        <v>3</v>
      </c>
      <c r="G107" s="44"/>
      <c r="H107" s="44"/>
      <c r="I107" s="10"/>
      <c r="J107" s="50"/>
      <c r="K107" s="10"/>
      <c r="L107" s="44"/>
      <c r="M107" s="44"/>
    </row>
    <row r="108" spans="1:15" s="96" customFormat="1" ht="45" x14ac:dyDescent="0.25">
      <c r="A108" s="250">
        <v>21</v>
      </c>
      <c r="B108" s="159" t="s">
        <v>145</v>
      </c>
      <c r="C108" s="160" t="s">
        <v>147</v>
      </c>
      <c r="D108" s="141" t="s">
        <v>146</v>
      </c>
      <c r="E108" s="143"/>
      <c r="F108" s="93">
        <v>9.1999999999999998E-2</v>
      </c>
      <c r="G108" s="94"/>
      <c r="H108" s="94"/>
      <c r="I108" s="141"/>
      <c r="J108" s="190"/>
      <c r="K108" s="95"/>
      <c r="L108" s="190"/>
      <c r="M108" s="94"/>
    </row>
    <row r="109" spans="1:15" s="96" customFormat="1" x14ac:dyDescent="0.25">
      <c r="A109" s="251"/>
      <c r="B109" s="92"/>
      <c r="C109" s="161" t="s">
        <v>56</v>
      </c>
      <c r="D109" s="161" t="s">
        <v>74</v>
      </c>
      <c r="E109" s="162">
        <v>170</v>
      </c>
      <c r="F109" s="163">
        <f>F108*E109</f>
        <v>15.64</v>
      </c>
      <c r="G109" s="194"/>
      <c r="H109" s="165"/>
      <c r="I109" s="165"/>
      <c r="J109" s="162"/>
      <c r="K109" s="164"/>
      <c r="L109" s="162"/>
      <c r="M109" s="94"/>
    </row>
    <row r="110" spans="1:15" s="63" customFormat="1" x14ac:dyDescent="0.25">
      <c r="A110" s="251"/>
      <c r="B110" s="79" t="s">
        <v>76</v>
      </c>
      <c r="C110" s="60" t="s">
        <v>77</v>
      </c>
      <c r="D110" s="67" t="s">
        <v>78</v>
      </c>
      <c r="E110" s="77"/>
      <c r="F110" s="87">
        <v>3</v>
      </c>
      <c r="G110" s="78"/>
      <c r="H110" s="78"/>
      <c r="I110" s="78"/>
      <c r="J110" s="78"/>
      <c r="K110" s="67"/>
      <c r="L110" s="78"/>
      <c r="M110" s="78"/>
    </row>
    <row r="111" spans="1:15" s="96" customFormat="1" ht="30" x14ac:dyDescent="0.25">
      <c r="A111" s="252"/>
      <c r="B111" s="166" t="s">
        <v>148</v>
      </c>
      <c r="C111" s="107" t="s">
        <v>149</v>
      </c>
      <c r="D111" s="107" t="s">
        <v>63</v>
      </c>
      <c r="E111" s="167"/>
      <c r="F111" s="167">
        <v>22</v>
      </c>
      <c r="G111" s="167"/>
      <c r="H111" s="167"/>
      <c r="I111" s="167"/>
      <c r="J111" s="167"/>
      <c r="K111" s="168"/>
      <c r="L111" s="167"/>
      <c r="M111" s="106"/>
    </row>
    <row r="112" spans="1:15" s="138" customFormat="1" ht="47.25" customHeight="1" x14ac:dyDescent="0.25">
      <c r="A112" s="260">
        <v>22</v>
      </c>
      <c r="B112" s="134" t="s">
        <v>139</v>
      </c>
      <c r="C112" s="154" t="s">
        <v>144</v>
      </c>
      <c r="D112" s="34" t="s">
        <v>63</v>
      </c>
      <c r="E112" s="155"/>
      <c r="F112" s="27">
        <v>1.5</v>
      </c>
      <c r="G112" s="27"/>
      <c r="H112" s="27"/>
      <c r="I112" s="34"/>
      <c r="J112" s="26"/>
      <c r="K112" s="156"/>
      <c r="L112" s="26"/>
      <c r="M112" s="27"/>
      <c r="O112" s="9"/>
    </row>
    <row r="113" spans="1:15" s="138" customFormat="1" x14ac:dyDescent="0.25">
      <c r="A113" s="261"/>
      <c r="B113" s="22"/>
      <c r="C113" s="137" t="s">
        <v>56</v>
      </c>
      <c r="D113" s="132" t="s">
        <v>74</v>
      </c>
      <c r="E113" s="157">
        <v>8.1999999999999993</v>
      </c>
      <c r="F113" s="158">
        <f>E113*F112</f>
        <v>12.299999999999999</v>
      </c>
      <c r="G113" s="195"/>
      <c r="H113" s="158"/>
      <c r="I113" s="158"/>
      <c r="J113" s="157"/>
      <c r="K113" s="132"/>
      <c r="L113" s="157"/>
      <c r="M113" s="186"/>
    </row>
    <row r="114" spans="1:15" s="138" customFormat="1" ht="30" x14ac:dyDescent="0.25">
      <c r="A114" s="261"/>
      <c r="B114" s="22" t="s">
        <v>140</v>
      </c>
      <c r="C114" s="10" t="s">
        <v>141</v>
      </c>
      <c r="D114" s="10" t="s">
        <v>63</v>
      </c>
      <c r="E114" s="44"/>
      <c r="F114" s="44">
        <v>1.5</v>
      </c>
      <c r="G114" s="44"/>
      <c r="H114" s="44"/>
      <c r="I114" s="23"/>
      <c r="J114" s="44"/>
      <c r="K114" s="10"/>
      <c r="L114" s="44"/>
      <c r="M114" s="11"/>
    </row>
    <row r="115" spans="1:15" s="138" customFormat="1" x14ac:dyDescent="0.25">
      <c r="A115" s="262"/>
      <c r="B115" s="22"/>
      <c r="C115" s="10" t="s">
        <v>142</v>
      </c>
      <c r="D115" s="10" t="s">
        <v>143</v>
      </c>
      <c r="E115" s="44"/>
      <c r="F115" s="44">
        <v>2</v>
      </c>
      <c r="G115" s="44"/>
      <c r="H115" s="44"/>
      <c r="I115" s="23"/>
      <c r="J115" s="44"/>
      <c r="K115" s="10"/>
      <c r="L115" s="44"/>
      <c r="M115" s="11"/>
    </row>
    <row r="116" spans="1:15" s="63" customFormat="1" ht="60.75" customHeight="1" x14ac:dyDescent="0.25">
      <c r="A116" s="249">
        <v>23</v>
      </c>
      <c r="B116" s="199" t="s">
        <v>80</v>
      </c>
      <c r="C116" s="60" t="s">
        <v>162</v>
      </c>
      <c r="D116" s="67" t="s">
        <v>19</v>
      </c>
      <c r="E116" s="76"/>
      <c r="F116" s="173">
        <v>0.26</v>
      </c>
      <c r="G116" s="78"/>
      <c r="H116" s="78"/>
      <c r="I116" s="67"/>
      <c r="J116" s="188"/>
      <c r="K116" s="67"/>
      <c r="L116" s="188"/>
      <c r="M116" s="78"/>
    </row>
    <row r="117" spans="1:15" s="63" customFormat="1" x14ac:dyDescent="0.25">
      <c r="A117" s="249"/>
      <c r="B117" s="199"/>
      <c r="C117" s="60" t="s">
        <v>56</v>
      </c>
      <c r="D117" s="81" t="s">
        <v>74</v>
      </c>
      <c r="E117" s="82">
        <v>10.49</v>
      </c>
      <c r="F117" s="83">
        <f>F116*E117</f>
        <v>2.7274000000000003</v>
      </c>
      <c r="G117" s="84"/>
      <c r="H117" s="84"/>
      <c r="I117" s="84"/>
      <c r="J117" s="189"/>
      <c r="K117" s="81"/>
      <c r="L117" s="189"/>
      <c r="M117" s="84"/>
    </row>
    <row r="118" spans="1:15" s="63" customFormat="1" x14ac:dyDescent="0.25">
      <c r="A118" s="249"/>
      <c r="B118" s="199" t="s">
        <v>81</v>
      </c>
      <c r="C118" s="60" t="s">
        <v>82</v>
      </c>
      <c r="D118" s="86" t="s">
        <v>78</v>
      </c>
      <c r="E118" s="77">
        <v>12.7</v>
      </c>
      <c r="F118" s="87">
        <f>F116*E118</f>
        <v>3.302</v>
      </c>
      <c r="G118" s="78"/>
      <c r="H118" s="78"/>
      <c r="I118" s="67"/>
      <c r="J118" s="78"/>
      <c r="K118" s="67"/>
      <c r="L118" s="78"/>
      <c r="M118" s="78"/>
    </row>
    <row r="119" spans="1:15" s="63" customFormat="1" x14ac:dyDescent="0.25">
      <c r="A119" s="249"/>
      <c r="B119" s="199" t="s">
        <v>83</v>
      </c>
      <c r="C119" s="60" t="s">
        <v>84</v>
      </c>
      <c r="D119" s="86" t="s">
        <v>78</v>
      </c>
      <c r="E119" s="77">
        <v>16.600000000000001</v>
      </c>
      <c r="F119" s="87">
        <f>F116*E119</f>
        <v>4.3160000000000007</v>
      </c>
      <c r="G119" s="78"/>
      <c r="H119" s="78"/>
      <c r="I119" s="67"/>
      <c r="J119" s="78"/>
      <c r="K119" s="67"/>
      <c r="L119" s="78"/>
      <c r="M119" s="78"/>
    </row>
    <row r="120" spans="1:15" s="63" customFormat="1" x14ac:dyDescent="0.25">
      <c r="A120" s="249"/>
      <c r="B120" s="199" t="s">
        <v>85</v>
      </c>
      <c r="C120" s="60" t="s">
        <v>86</v>
      </c>
      <c r="D120" s="67" t="s">
        <v>78</v>
      </c>
      <c r="E120" s="77">
        <v>4</v>
      </c>
      <c r="F120" s="87">
        <f>F116*E120</f>
        <v>1.04</v>
      </c>
      <c r="G120" s="78"/>
      <c r="H120" s="78"/>
      <c r="I120" s="78"/>
      <c r="J120" s="78"/>
      <c r="K120" s="67"/>
      <c r="L120" s="78"/>
      <c r="M120" s="78"/>
    </row>
    <row r="121" spans="1:15" s="63" customFormat="1" x14ac:dyDescent="0.25">
      <c r="A121" s="249"/>
      <c r="B121" s="200"/>
      <c r="C121" s="60" t="s">
        <v>79</v>
      </c>
      <c r="D121" s="67" t="s">
        <v>12</v>
      </c>
      <c r="E121" s="78">
        <v>2.5</v>
      </c>
      <c r="F121" s="89">
        <f>F116*E121</f>
        <v>0.65</v>
      </c>
      <c r="G121" s="78"/>
      <c r="H121" s="78"/>
      <c r="I121" s="78"/>
      <c r="J121" s="78"/>
      <c r="K121" s="78"/>
      <c r="L121" s="78"/>
      <c r="M121" s="184"/>
    </row>
    <row r="122" spans="1:15" s="63" customFormat="1" ht="89.25" customHeight="1" x14ac:dyDescent="0.25">
      <c r="A122" s="60">
        <v>24</v>
      </c>
      <c r="B122" s="199" t="s">
        <v>87</v>
      </c>
      <c r="C122" s="66" t="s">
        <v>151</v>
      </c>
      <c r="D122" s="60" t="s">
        <v>17</v>
      </c>
      <c r="E122" s="61"/>
      <c r="F122" s="60">
        <v>1.296</v>
      </c>
      <c r="G122" s="182"/>
      <c r="H122" s="185"/>
      <c r="I122" s="139"/>
      <c r="J122" s="182"/>
      <c r="K122" s="139"/>
      <c r="L122" s="185"/>
      <c r="M122" s="185"/>
      <c r="O122" s="64"/>
    </row>
    <row r="123" spans="1:15" s="63" customFormat="1" ht="15" customHeight="1" x14ac:dyDescent="0.25">
      <c r="A123" s="60"/>
      <c r="B123" s="201"/>
      <c r="C123" s="60" t="s">
        <v>56</v>
      </c>
      <c r="D123" s="60" t="s">
        <v>23</v>
      </c>
      <c r="E123" s="65">
        <v>4.9800000000000004</v>
      </c>
      <c r="F123" s="60">
        <f>F122*E123</f>
        <v>6.4540800000000011</v>
      </c>
      <c r="G123" s="182"/>
      <c r="H123" s="182"/>
      <c r="I123" s="182"/>
      <c r="J123" s="182"/>
      <c r="K123" s="60"/>
      <c r="L123" s="182"/>
      <c r="M123" s="182"/>
      <c r="O123" s="64"/>
    </row>
    <row r="124" spans="1:15" s="100" customFormat="1" ht="47.25" customHeight="1" x14ac:dyDescent="0.25">
      <c r="A124" s="278">
        <v>25</v>
      </c>
      <c r="B124" s="202" t="s">
        <v>88</v>
      </c>
      <c r="C124" s="203" t="s">
        <v>96</v>
      </c>
      <c r="D124" s="152" t="s">
        <v>17</v>
      </c>
      <c r="E124" s="153"/>
      <c r="F124" s="169">
        <v>1.296</v>
      </c>
      <c r="G124" s="151"/>
      <c r="H124" s="151"/>
      <c r="I124" s="152"/>
      <c r="J124" s="191"/>
      <c r="K124" s="152"/>
      <c r="L124" s="191"/>
      <c r="M124" s="151"/>
    </row>
    <row r="125" spans="1:15" s="100" customFormat="1" x14ac:dyDescent="0.25">
      <c r="A125" s="278"/>
      <c r="B125" s="177"/>
      <c r="C125" s="177" t="s">
        <v>56</v>
      </c>
      <c r="D125" s="147" t="s">
        <v>74</v>
      </c>
      <c r="E125" s="170">
        <v>4.3499999999999996</v>
      </c>
      <c r="F125" s="99">
        <f>E125*$F$43</f>
        <v>0.16106310000000001</v>
      </c>
      <c r="G125" s="97"/>
      <c r="H125" s="97"/>
      <c r="I125" s="97"/>
      <c r="J125" s="98"/>
      <c r="K125" s="147"/>
      <c r="L125" s="98"/>
      <c r="M125" s="97"/>
    </row>
    <row r="126" spans="1:15" s="100" customFormat="1" x14ac:dyDescent="0.25">
      <c r="A126" s="278"/>
      <c r="B126" s="204" t="s">
        <v>89</v>
      </c>
      <c r="C126" s="205" t="s">
        <v>95</v>
      </c>
      <c r="D126" s="147" t="s">
        <v>17</v>
      </c>
      <c r="E126" s="170">
        <v>1.01</v>
      </c>
      <c r="F126" s="99">
        <f>E126*$F$43</f>
        <v>3.7396260000000001E-2</v>
      </c>
      <c r="G126" s="97"/>
      <c r="H126" s="97"/>
      <c r="I126" s="97"/>
      <c r="J126" s="98"/>
      <c r="K126" s="147"/>
      <c r="L126" s="98"/>
      <c r="M126" s="97"/>
    </row>
    <row r="127" spans="1:15" s="63" customFormat="1" ht="29.25" customHeight="1" x14ac:dyDescent="0.25">
      <c r="A127" s="278"/>
      <c r="B127" s="199" t="s">
        <v>58</v>
      </c>
      <c r="C127" s="60" t="s">
        <v>59</v>
      </c>
      <c r="D127" s="171" t="s">
        <v>20</v>
      </c>
      <c r="E127" s="172">
        <v>2.2999999999999998</v>
      </c>
      <c r="F127" s="89">
        <f>F124*E127</f>
        <v>2.9807999999999999</v>
      </c>
      <c r="G127" s="196"/>
      <c r="H127" s="197"/>
      <c r="I127" s="66"/>
      <c r="J127" s="182"/>
      <c r="K127" s="66"/>
      <c r="L127" s="182"/>
      <c r="M127" s="184"/>
      <c r="N127" s="64"/>
    </row>
    <row r="128" spans="1:15" s="63" customFormat="1" ht="57" customHeight="1" x14ac:dyDescent="0.25">
      <c r="A128" s="249">
        <v>26</v>
      </c>
      <c r="B128" s="199" t="s">
        <v>73</v>
      </c>
      <c r="C128" s="60" t="s">
        <v>154</v>
      </c>
      <c r="D128" s="67" t="s">
        <v>63</v>
      </c>
      <c r="E128" s="76"/>
      <c r="F128" s="77">
        <v>5.04</v>
      </c>
      <c r="G128" s="78"/>
      <c r="H128" s="78"/>
      <c r="I128" s="67"/>
      <c r="J128" s="188"/>
      <c r="K128" s="67"/>
      <c r="L128" s="188"/>
      <c r="M128" s="78"/>
    </row>
    <row r="129" spans="1:13" s="63" customFormat="1" x14ac:dyDescent="0.25">
      <c r="A129" s="249"/>
      <c r="B129" s="199"/>
      <c r="C129" s="60" t="s">
        <v>56</v>
      </c>
      <c r="D129" s="81" t="s">
        <v>74</v>
      </c>
      <c r="E129" s="82">
        <v>2.86</v>
      </c>
      <c r="F129" s="83">
        <f>F128*E129</f>
        <v>14.414399999999999</v>
      </c>
      <c r="G129" s="84"/>
      <c r="H129" s="84"/>
      <c r="I129" s="84"/>
      <c r="J129" s="189"/>
      <c r="K129" s="81"/>
      <c r="L129" s="189"/>
      <c r="M129" s="84"/>
    </row>
    <row r="130" spans="1:13" s="63" customFormat="1" ht="33.75" customHeight="1" x14ac:dyDescent="0.25">
      <c r="A130" s="249"/>
      <c r="B130" s="199" t="s">
        <v>152</v>
      </c>
      <c r="C130" s="60" t="s">
        <v>163</v>
      </c>
      <c r="D130" s="67" t="s">
        <v>75</v>
      </c>
      <c r="E130" s="77"/>
      <c r="F130" s="87">
        <v>30</v>
      </c>
      <c r="G130" s="78"/>
      <c r="H130" s="78"/>
      <c r="I130" s="78"/>
      <c r="J130" s="78"/>
      <c r="K130" s="67"/>
      <c r="L130" s="78"/>
      <c r="M130" s="78"/>
    </row>
    <row r="131" spans="1:13" s="63" customFormat="1" x14ac:dyDescent="0.25">
      <c r="A131" s="249"/>
      <c r="B131" s="199" t="s">
        <v>150</v>
      </c>
      <c r="C131" s="60" t="s">
        <v>153</v>
      </c>
      <c r="D131" s="86" t="s">
        <v>75</v>
      </c>
      <c r="E131" s="77"/>
      <c r="F131" s="87">
        <v>20</v>
      </c>
      <c r="G131" s="78"/>
      <c r="H131" s="78"/>
      <c r="I131" s="67"/>
      <c r="J131" s="78"/>
      <c r="K131" s="67"/>
      <c r="L131" s="78"/>
      <c r="M131" s="78"/>
    </row>
    <row r="132" spans="1:13" s="63" customFormat="1" x14ac:dyDescent="0.25">
      <c r="A132" s="249"/>
      <c r="B132" s="199" t="s">
        <v>160</v>
      </c>
      <c r="C132" s="60" t="s">
        <v>159</v>
      </c>
      <c r="D132" s="67" t="s">
        <v>78</v>
      </c>
      <c r="E132" s="77"/>
      <c r="F132" s="87">
        <v>8</v>
      </c>
      <c r="G132" s="78"/>
      <c r="H132" s="78"/>
      <c r="I132" s="78"/>
      <c r="J132" s="78"/>
      <c r="K132" s="67"/>
      <c r="L132" s="78"/>
      <c r="M132" s="78"/>
    </row>
    <row r="133" spans="1:13" s="63" customFormat="1" x14ac:dyDescent="0.25">
      <c r="A133" s="249"/>
      <c r="B133" s="199" t="s">
        <v>76</v>
      </c>
      <c r="C133" s="60" t="s">
        <v>77</v>
      </c>
      <c r="D133" s="67" t="s">
        <v>78</v>
      </c>
      <c r="E133" s="77">
        <v>0.35</v>
      </c>
      <c r="F133" s="87">
        <f>F129*E133</f>
        <v>5.0450399999999993</v>
      </c>
      <c r="G133" s="78"/>
      <c r="H133" s="78"/>
      <c r="I133" s="78"/>
      <c r="J133" s="78"/>
      <c r="K133" s="67"/>
      <c r="L133" s="78"/>
      <c r="M133" s="78"/>
    </row>
    <row r="134" spans="1:13" s="63" customFormat="1" x14ac:dyDescent="0.25">
      <c r="A134" s="249"/>
      <c r="B134" s="200"/>
      <c r="C134" s="60" t="s">
        <v>79</v>
      </c>
      <c r="D134" s="67" t="s">
        <v>12</v>
      </c>
      <c r="E134" s="78">
        <v>0.2</v>
      </c>
      <c r="F134" s="89">
        <f>F128*E134</f>
        <v>1.008</v>
      </c>
      <c r="G134" s="78"/>
      <c r="H134" s="78"/>
      <c r="I134" s="78"/>
      <c r="J134" s="78"/>
      <c r="K134" s="78"/>
      <c r="L134" s="78"/>
      <c r="M134" s="184"/>
    </row>
    <row r="135" spans="1:13" s="63" customFormat="1" ht="60.75" customHeight="1" x14ac:dyDescent="0.25">
      <c r="A135" s="249">
        <v>27</v>
      </c>
      <c r="B135" s="199" t="s">
        <v>80</v>
      </c>
      <c r="C135" s="60" t="s">
        <v>161</v>
      </c>
      <c r="D135" s="67" t="s">
        <v>19</v>
      </c>
      <c r="E135" s="76"/>
      <c r="F135" s="173">
        <v>9.1399999999999995E-2</v>
      </c>
      <c r="G135" s="78"/>
      <c r="H135" s="78"/>
      <c r="I135" s="67"/>
      <c r="J135" s="188"/>
      <c r="K135" s="67"/>
      <c r="L135" s="188"/>
      <c r="M135" s="78"/>
    </row>
    <row r="136" spans="1:13" s="63" customFormat="1" x14ac:dyDescent="0.25">
      <c r="A136" s="249"/>
      <c r="B136" s="199"/>
      <c r="C136" s="60" t="s">
        <v>56</v>
      </c>
      <c r="D136" s="81" t="s">
        <v>74</v>
      </c>
      <c r="E136" s="82">
        <v>10.49</v>
      </c>
      <c r="F136" s="83">
        <f>F135*E136</f>
        <v>0.95878599999999992</v>
      </c>
      <c r="G136" s="84"/>
      <c r="H136" s="84"/>
      <c r="I136" s="84"/>
      <c r="J136" s="189"/>
      <c r="K136" s="81"/>
      <c r="L136" s="189"/>
      <c r="M136" s="84"/>
    </row>
    <row r="137" spans="1:13" s="63" customFormat="1" x14ac:dyDescent="0.25">
      <c r="A137" s="249"/>
      <c r="B137" s="199" t="s">
        <v>81</v>
      </c>
      <c r="C137" s="60" t="s">
        <v>82</v>
      </c>
      <c r="D137" s="86" t="s">
        <v>78</v>
      </c>
      <c r="E137" s="77">
        <v>12.7</v>
      </c>
      <c r="F137" s="87">
        <f>F135*E137</f>
        <v>1.1607799999999999</v>
      </c>
      <c r="G137" s="78"/>
      <c r="H137" s="78"/>
      <c r="I137" s="67"/>
      <c r="J137" s="78"/>
      <c r="K137" s="67"/>
      <c r="L137" s="78"/>
      <c r="M137" s="78"/>
    </row>
    <row r="138" spans="1:13" s="63" customFormat="1" x14ac:dyDescent="0.25">
      <c r="A138" s="249"/>
      <c r="B138" s="199" t="s">
        <v>83</v>
      </c>
      <c r="C138" s="60" t="s">
        <v>84</v>
      </c>
      <c r="D138" s="86" t="s">
        <v>78</v>
      </c>
      <c r="E138" s="77">
        <v>16.600000000000001</v>
      </c>
      <c r="F138" s="87">
        <f>F135*E138</f>
        <v>1.5172400000000001</v>
      </c>
      <c r="G138" s="78"/>
      <c r="H138" s="78"/>
      <c r="I138" s="67"/>
      <c r="J138" s="78"/>
      <c r="K138" s="67"/>
      <c r="L138" s="78"/>
      <c r="M138" s="78"/>
    </row>
    <row r="139" spans="1:13" s="63" customFormat="1" x14ac:dyDescent="0.25">
      <c r="A139" s="249"/>
      <c r="B139" s="199" t="s">
        <v>85</v>
      </c>
      <c r="C139" s="60" t="s">
        <v>86</v>
      </c>
      <c r="D139" s="67" t="s">
        <v>78</v>
      </c>
      <c r="E139" s="77">
        <v>4</v>
      </c>
      <c r="F139" s="87">
        <f>F135*E139</f>
        <v>0.36559999999999998</v>
      </c>
      <c r="G139" s="78"/>
      <c r="H139" s="78"/>
      <c r="I139" s="78"/>
      <c r="J139" s="78"/>
      <c r="K139" s="67"/>
      <c r="L139" s="78"/>
      <c r="M139" s="78"/>
    </row>
    <row r="140" spans="1:13" s="63" customFormat="1" x14ac:dyDescent="0.25">
      <c r="A140" s="249"/>
      <c r="B140" s="200"/>
      <c r="C140" s="60" t="s">
        <v>79</v>
      </c>
      <c r="D140" s="67" t="s">
        <v>12</v>
      </c>
      <c r="E140" s="78">
        <v>2.5</v>
      </c>
      <c r="F140" s="89">
        <f>F135*E140</f>
        <v>0.22849999999999998</v>
      </c>
      <c r="G140" s="78"/>
      <c r="H140" s="78"/>
      <c r="I140" s="78"/>
      <c r="J140" s="78"/>
      <c r="K140" s="78"/>
      <c r="L140" s="78"/>
      <c r="M140" s="184"/>
    </row>
    <row r="141" spans="1:13" s="38" customFormat="1" x14ac:dyDescent="0.25">
      <c r="A141" s="206"/>
      <c r="B141" s="207"/>
      <c r="C141" s="14" t="s">
        <v>11</v>
      </c>
      <c r="D141" s="4"/>
      <c r="E141" s="6"/>
      <c r="F141" s="5"/>
      <c r="G141" s="5"/>
      <c r="H141" s="5"/>
      <c r="I141" s="5"/>
      <c r="J141" s="5"/>
      <c r="K141" s="5"/>
      <c r="L141" s="5"/>
      <c r="M141" s="5"/>
    </row>
    <row r="142" spans="1:13" s="127" customFormat="1" ht="30" x14ac:dyDescent="0.25">
      <c r="A142" s="10"/>
      <c r="B142" s="174"/>
      <c r="C142" s="16" t="s">
        <v>134</v>
      </c>
      <c r="D142" s="14" t="s">
        <v>18</v>
      </c>
      <c r="E142" s="37">
        <v>0.05</v>
      </c>
      <c r="F142" s="14"/>
      <c r="G142" s="14"/>
      <c r="H142" s="193"/>
      <c r="I142" s="14"/>
      <c r="J142" s="193"/>
      <c r="K142" s="14"/>
      <c r="L142" s="14"/>
      <c r="M142" s="193"/>
    </row>
    <row r="143" spans="1:13" s="127" customFormat="1" x14ac:dyDescent="0.25">
      <c r="A143" s="10"/>
      <c r="B143" s="174"/>
      <c r="C143" s="16" t="s">
        <v>11</v>
      </c>
      <c r="D143" s="14"/>
      <c r="E143" s="14"/>
      <c r="F143" s="14"/>
      <c r="G143" s="14"/>
      <c r="H143" s="14"/>
      <c r="I143" s="14"/>
      <c r="J143" s="193"/>
      <c r="K143" s="14"/>
      <c r="L143" s="14"/>
      <c r="M143" s="193"/>
    </row>
    <row r="144" spans="1:13" s="38" customFormat="1" x14ac:dyDescent="0.25">
      <c r="A144" s="10"/>
      <c r="B144" s="174"/>
      <c r="C144" s="16" t="s">
        <v>13</v>
      </c>
      <c r="D144" s="14" t="s">
        <v>18</v>
      </c>
      <c r="E144" s="37">
        <v>0.08</v>
      </c>
      <c r="F144" s="14"/>
      <c r="G144" s="14"/>
      <c r="H144" s="14"/>
      <c r="I144" s="14"/>
      <c r="J144" s="193"/>
      <c r="K144" s="14"/>
      <c r="L144" s="14"/>
      <c r="M144" s="193"/>
    </row>
    <row r="145" spans="1:13" s="38" customFormat="1" x14ac:dyDescent="0.25">
      <c r="A145" s="10"/>
      <c r="B145" s="174"/>
      <c r="C145" s="16" t="s">
        <v>11</v>
      </c>
      <c r="D145" s="14"/>
      <c r="E145" s="14"/>
      <c r="F145" s="14"/>
      <c r="G145" s="14"/>
      <c r="H145" s="14"/>
      <c r="I145" s="14"/>
      <c r="J145" s="193"/>
      <c r="K145" s="14"/>
      <c r="L145" s="14"/>
      <c r="M145" s="193"/>
    </row>
    <row r="146" spans="1:13" s="38" customFormat="1" x14ac:dyDescent="0.25">
      <c r="A146" s="10"/>
      <c r="B146" s="174"/>
      <c r="C146" s="16" t="s">
        <v>14</v>
      </c>
      <c r="D146" s="14" t="s">
        <v>18</v>
      </c>
      <c r="E146" s="37">
        <v>0.06</v>
      </c>
      <c r="F146" s="14"/>
      <c r="G146" s="14"/>
      <c r="H146" s="14"/>
      <c r="I146" s="14"/>
      <c r="J146" s="193"/>
      <c r="K146" s="14"/>
      <c r="L146" s="14"/>
      <c r="M146" s="193"/>
    </row>
    <row r="147" spans="1:13" s="38" customFormat="1" x14ac:dyDescent="0.25">
      <c r="A147" s="10"/>
      <c r="B147" s="174"/>
      <c r="C147" s="16" t="s">
        <v>11</v>
      </c>
      <c r="D147" s="14"/>
      <c r="E147" s="14"/>
      <c r="F147" s="14"/>
      <c r="G147" s="14"/>
      <c r="H147" s="14"/>
      <c r="I147" s="14"/>
      <c r="J147" s="193"/>
      <c r="K147" s="14"/>
      <c r="L147" s="14"/>
      <c r="M147" s="193"/>
    </row>
    <row r="148" spans="1:13" s="38" customFormat="1" x14ac:dyDescent="0.25">
      <c r="A148" s="10"/>
      <c r="B148" s="174"/>
      <c r="C148" s="16" t="s">
        <v>21</v>
      </c>
      <c r="D148" s="14" t="s">
        <v>18</v>
      </c>
      <c r="E148" s="37">
        <v>0.02</v>
      </c>
      <c r="F148" s="14"/>
      <c r="G148" s="14"/>
      <c r="H148" s="14"/>
      <c r="I148" s="14"/>
      <c r="J148" s="193"/>
      <c r="K148" s="14"/>
      <c r="L148" s="14"/>
      <c r="M148" s="193"/>
    </row>
    <row r="149" spans="1:13" s="38" customFormat="1" x14ac:dyDescent="0.25">
      <c r="A149" s="10"/>
      <c r="B149" s="174"/>
      <c r="C149" s="16" t="s">
        <v>11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93"/>
    </row>
    <row r="150" spans="1:13" s="38" customFormat="1" ht="30" x14ac:dyDescent="0.25">
      <c r="A150" s="10"/>
      <c r="B150" s="174"/>
      <c r="C150" s="16" t="s">
        <v>55</v>
      </c>
      <c r="D150" s="14" t="s">
        <v>24</v>
      </c>
      <c r="E150" s="37">
        <v>0.03</v>
      </c>
      <c r="F150" s="14"/>
      <c r="G150" s="14"/>
      <c r="H150" s="14"/>
      <c r="I150" s="14"/>
      <c r="J150" s="14"/>
      <c r="K150" s="14"/>
      <c r="L150" s="14"/>
      <c r="M150" s="193"/>
    </row>
    <row r="151" spans="1:13" s="38" customFormat="1" x14ac:dyDescent="0.25">
      <c r="A151" s="10"/>
      <c r="B151" s="174"/>
      <c r="C151" s="16" t="s">
        <v>11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93"/>
    </row>
    <row r="152" spans="1:13" s="38" customFormat="1" x14ac:dyDescent="0.25">
      <c r="A152" s="10"/>
      <c r="B152" s="174"/>
      <c r="C152" s="16" t="s">
        <v>15</v>
      </c>
      <c r="D152" s="14" t="s">
        <v>18</v>
      </c>
      <c r="E152" s="37">
        <v>0.18</v>
      </c>
      <c r="F152" s="14"/>
      <c r="G152" s="14"/>
      <c r="H152" s="14"/>
      <c r="I152" s="14"/>
      <c r="J152" s="14"/>
      <c r="K152" s="14"/>
      <c r="L152" s="14"/>
      <c r="M152" s="193"/>
    </row>
    <row r="153" spans="1:13" s="38" customFormat="1" ht="15.75" x14ac:dyDescent="0.25">
      <c r="A153" s="10"/>
      <c r="B153" s="174"/>
      <c r="C153" s="10" t="s">
        <v>11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213"/>
    </row>
    <row r="154" spans="1:13" x14ac:dyDescent="0.25">
      <c r="A154" s="266"/>
      <c r="B154" s="267"/>
      <c r="C154" s="267"/>
      <c r="D154" s="267"/>
      <c r="E154" s="267"/>
      <c r="F154" s="267"/>
      <c r="G154" s="267"/>
      <c r="H154" s="267"/>
      <c r="I154" s="267"/>
      <c r="J154" s="267"/>
      <c r="K154" s="267"/>
      <c r="L154" s="267"/>
      <c r="M154" s="267"/>
    </row>
  </sheetData>
  <mergeCells count="37">
    <mergeCell ref="A116:A121"/>
    <mergeCell ref="A71:A75"/>
    <mergeCell ref="A76:A81"/>
    <mergeCell ref="A82:A86"/>
    <mergeCell ref="A87:A89"/>
    <mergeCell ref="A154:M154"/>
    <mergeCell ref="A2:K2"/>
    <mergeCell ref="A7:A12"/>
    <mergeCell ref="B7:B8"/>
    <mergeCell ref="A24:A28"/>
    <mergeCell ref="A33:A38"/>
    <mergeCell ref="A49:A54"/>
    <mergeCell ref="A93:A96"/>
    <mergeCell ref="A112:A115"/>
    <mergeCell ref="A124:A127"/>
    <mergeCell ref="A55:A58"/>
    <mergeCell ref="A59:A60"/>
    <mergeCell ref="A61:A64"/>
    <mergeCell ref="A6:M6"/>
    <mergeCell ref="A30:M30"/>
    <mergeCell ref="A17:A23"/>
    <mergeCell ref="A128:A134"/>
    <mergeCell ref="A135:A140"/>
    <mergeCell ref="A108:A111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B17:B18"/>
    <mergeCell ref="A13:A16"/>
    <mergeCell ref="A66:A70"/>
    <mergeCell ref="A31:A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1" zoomScaleNormal="100" workbookViewId="0">
      <selection activeCell="G34" sqref="G34:G45"/>
    </sheetView>
  </sheetViews>
  <sheetFormatPr defaultRowHeight="15" x14ac:dyDescent="0.25"/>
  <cols>
    <col min="3" max="3" width="22.85546875" customWidth="1"/>
    <col min="4" max="4" width="18.5703125" customWidth="1"/>
  </cols>
  <sheetData>
    <row r="1" spans="1:7" x14ac:dyDescent="0.25">
      <c r="A1" s="289" t="s">
        <v>175</v>
      </c>
      <c r="B1" s="289"/>
      <c r="C1" s="289"/>
      <c r="D1" s="289"/>
      <c r="E1" s="289"/>
      <c r="F1" s="289"/>
      <c r="G1" s="289"/>
    </row>
    <row r="2" spans="1:7" ht="66.75" customHeight="1" x14ac:dyDescent="0.25">
      <c r="A2" s="289"/>
      <c r="B2" s="289"/>
      <c r="C2" s="289"/>
      <c r="D2" s="289"/>
      <c r="E2" s="289"/>
      <c r="F2" s="289"/>
      <c r="G2" s="289"/>
    </row>
    <row r="3" spans="1:7" ht="51" customHeight="1" x14ac:dyDescent="0.25">
      <c r="A3" s="214" t="s">
        <v>167</v>
      </c>
      <c r="B3" s="293" t="s">
        <v>1</v>
      </c>
      <c r="C3" s="294"/>
      <c r="D3" s="295"/>
      <c r="E3" s="214" t="s">
        <v>168</v>
      </c>
      <c r="F3" s="214" t="s">
        <v>169</v>
      </c>
      <c r="G3" s="214" t="s">
        <v>170</v>
      </c>
    </row>
    <row r="4" spans="1:7" x14ac:dyDescent="0.25">
      <c r="A4" s="299" t="s">
        <v>173</v>
      </c>
      <c r="B4" s="300"/>
      <c r="C4" s="300"/>
      <c r="D4" s="300"/>
      <c r="E4" s="300"/>
      <c r="F4" s="300"/>
      <c r="G4" s="301"/>
    </row>
    <row r="5" spans="1:7" ht="63" customHeight="1" x14ac:dyDescent="0.25">
      <c r="A5" s="215">
        <v>1</v>
      </c>
      <c r="B5" s="281" t="str">
        <f>ხარჯთაღრიცხვა!C7</f>
        <v>საფუძვლის ზედა ფენის მოწყობა ფრაქციული ღორღით 0-40. სისქით12სმ 4.8*200+30+400</v>
      </c>
      <c r="C5" s="281"/>
      <c r="D5" s="281"/>
      <c r="E5" s="223" t="s">
        <v>19</v>
      </c>
      <c r="F5" s="224">
        <v>13.9</v>
      </c>
      <c r="G5" s="225">
        <f>SUM(ხარჯთაღრიცხვა!M8:M12)</f>
        <v>0</v>
      </c>
    </row>
    <row r="6" spans="1:7" ht="21.75" customHeight="1" x14ac:dyDescent="0.25">
      <c r="A6" s="215">
        <v>2</v>
      </c>
      <c r="B6" s="281" t="str">
        <f>ხარჯთაღრიცხვა!C13</f>
        <v>თხევადი ბიტუმის მოსხმა</v>
      </c>
      <c r="C6" s="281"/>
      <c r="D6" s="281"/>
      <c r="E6" s="226" t="s">
        <v>20</v>
      </c>
      <c r="F6" s="227">
        <v>0.79800000000000004</v>
      </c>
      <c r="G6" s="225">
        <f>SUM(ხარჯთაღრიცხვა!M13:M16)</f>
        <v>0</v>
      </c>
    </row>
    <row r="7" spans="1:7" ht="63.75" customHeight="1" x14ac:dyDescent="0.25">
      <c r="A7" s="215">
        <v>3</v>
      </c>
      <c r="B7" s="281" t="str">
        <f>ხარჯთაღრიცხვა!C17</f>
        <v>ასფალტბეტონის საფარის მოწყობა ა/ბეტონის ცხელი ნარევით B-II სისქით 5სმ  200*4.5+30+400</v>
      </c>
      <c r="C7" s="281"/>
      <c r="D7" s="281"/>
      <c r="E7" s="223" t="s">
        <v>19</v>
      </c>
      <c r="F7" s="224">
        <v>13.3</v>
      </c>
      <c r="G7" s="225">
        <f>SUM(ხარჯთაღრიცხვა!M17:M23)</f>
        <v>0</v>
      </c>
    </row>
    <row r="8" spans="1:7" ht="45.75" customHeight="1" x14ac:dyDescent="0.25">
      <c r="A8" s="215">
        <v>4</v>
      </c>
      <c r="B8" s="281" t="str">
        <f>ხარჯთაღრიცხვა!C24</f>
        <v>გვერდულების შევსება ფრ. ღორღით 0/40</v>
      </c>
      <c r="C8" s="281"/>
      <c r="D8" s="281"/>
      <c r="E8" s="14" t="s">
        <v>19</v>
      </c>
      <c r="F8" s="228">
        <v>1.75</v>
      </c>
      <c r="G8" s="225">
        <f>SUM(ხარჯთაღრიცხვა!M24:M28)</f>
        <v>0</v>
      </c>
    </row>
    <row r="9" spans="1:7" ht="23.25" customHeight="1" x14ac:dyDescent="0.25">
      <c r="A9" s="229">
        <v>5</v>
      </c>
      <c r="B9" s="298" t="str">
        <f>ხარჯთაღრიცხვა!C29</f>
        <v>საწევარა ტრაილერი</v>
      </c>
      <c r="C9" s="298"/>
      <c r="D9" s="298"/>
      <c r="E9" s="230" t="s">
        <v>16</v>
      </c>
      <c r="F9" s="231">
        <v>6</v>
      </c>
      <c r="G9" s="5">
        <f>SUM(ხარჯთაღრიცხვა!M29)</f>
        <v>0</v>
      </c>
    </row>
    <row r="10" spans="1:7" x14ac:dyDescent="0.25">
      <c r="A10" s="296" t="s">
        <v>114</v>
      </c>
      <c r="B10" s="297"/>
      <c r="C10" s="297"/>
      <c r="D10" s="297"/>
      <c r="E10" s="297"/>
      <c r="F10" s="297"/>
      <c r="G10" s="233"/>
    </row>
    <row r="11" spans="1:7" ht="99" customHeight="1" x14ac:dyDescent="0.25">
      <c r="A11" s="232">
        <v>6</v>
      </c>
      <c r="B11" s="283" t="str">
        <f>ხარჯთაღრიცხვა!C31</f>
        <v>გრუნტის დამუშავება ხელის იარაღებით  ფუნდამენტისთვის გრუნტის ადგილზე განაწილებით 10.99*0.4*0.3</v>
      </c>
      <c r="C11" s="284"/>
      <c r="D11" s="284"/>
      <c r="E11" s="235" t="s">
        <v>17</v>
      </c>
      <c r="F11" s="236">
        <v>1.3188</v>
      </c>
      <c r="G11" s="234">
        <f>SUM(ხარჯთაღრიცხვა!M32)</f>
        <v>0</v>
      </c>
    </row>
    <row r="12" spans="1:7" ht="60" customHeight="1" x14ac:dyDescent="0.25">
      <c r="A12" s="222">
        <v>7</v>
      </c>
      <c r="B12" s="281" t="str">
        <f>ხარჯთაღრიცხვა!C33</f>
        <v>მზა ტრანშეიში რკ/ბეტონის ფუნდამენტის მოწყობა</v>
      </c>
      <c r="C12" s="281"/>
      <c r="D12" s="281"/>
      <c r="E12" s="237" t="s">
        <v>17</v>
      </c>
      <c r="F12" s="238">
        <v>1.3188</v>
      </c>
      <c r="G12" s="225">
        <f>SUM(ხარჯთაღრიცხვა!M34:M38)</f>
        <v>0</v>
      </c>
    </row>
    <row r="13" spans="1:7" ht="60" customHeight="1" x14ac:dyDescent="0.25">
      <c r="A13" s="222">
        <v>8</v>
      </c>
      <c r="B13" s="281" t="str">
        <f>ხარჯთაღრიცხვა!C39</f>
        <v>წრეზე  რკ/ბეტონის კედლის   მოწყობა</v>
      </c>
      <c r="C13" s="281"/>
      <c r="D13" s="281"/>
      <c r="E13" s="14" t="s">
        <v>17</v>
      </c>
      <c r="F13" s="14">
        <v>1.089</v>
      </c>
      <c r="G13" s="225">
        <f>SUM(ხარჯთაღრიცხვა!M39:M48)</f>
        <v>0</v>
      </c>
    </row>
    <row r="14" spans="1:7" ht="60" customHeight="1" x14ac:dyDescent="0.25">
      <c r="A14" s="222">
        <v>9</v>
      </c>
      <c r="B14" s="281" t="str">
        <f>ხარჯთაღრიცხვა!C49</f>
        <v>წყაროს მოპირკეთება ყორე-ქვით</v>
      </c>
      <c r="C14" s="281"/>
      <c r="D14" s="281"/>
      <c r="E14" s="239" t="s">
        <v>19</v>
      </c>
      <c r="F14" s="240">
        <v>0.16</v>
      </c>
      <c r="G14" s="225">
        <f>SUM(ხარჯთაღრიცხვა!M49:M54)</f>
        <v>0</v>
      </c>
    </row>
    <row r="15" spans="1:7" ht="60" customHeight="1" x14ac:dyDescent="0.25">
      <c r="A15" s="222">
        <v>10</v>
      </c>
      <c r="B15" s="281" t="str">
        <f>ხარჯთაღრიცხვა!C55</f>
        <v>ფასადზე  შეღებვა ბაირამიქსით</v>
      </c>
      <c r="C15" s="281"/>
      <c r="D15" s="281"/>
      <c r="E15" s="237" t="s">
        <v>19</v>
      </c>
      <c r="F15" s="238">
        <v>0.14000000000000001</v>
      </c>
      <c r="G15" s="225">
        <f>SUM(ხარჯთაღრიცხვა!M55:M58)</f>
        <v>0</v>
      </c>
    </row>
    <row r="16" spans="1:7" ht="57.75" customHeight="1" x14ac:dyDescent="0.25">
      <c r="A16" s="222">
        <v>11</v>
      </c>
      <c r="B16" s="282" t="str">
        <f>ხარჯთაღრიცხვა!C59</f>
        <v>გრუნტის დამუშავება ხელის იარაღებით  განათების ბოძითვის</v>
      </c>
      <c r="C16" s="281"/>
      <c r="D16" s="281"/>
      <c r="E16" s="241" t="s">
        <v>17</v>
      </c>
      <c r="F16" s="241">
        <v>0.216</v>
      </c>
      <c r="G16" s="225">
        <f>SUM(ხარჯთაღრიცხვა!M59:M60)</f>
        <v>0</v>
      </c>
    </row>
    <row r="17" spans="1:7" ht="57.75" customHeight="1" x14ac:dyDescent="0.25">
      <c r="A17" s="222">
        <v>12</v>
      </c>
      <c r="B17" s="281" t="str">
        <f>ხარჯთაღრიცხვა!C61</f>
        <v>განათების ბოძის მონტაჟი</v>
      </c>
      <c r="C17" s="281"/>
      <c r="D17" s="281"/>
      <c r="E17" s="237" t="s">
        <v>112</v>
      </c>
      <c r="F17" s="242">
        <v>1</v>
      </c>
      <c r="G17" s="225">
        <f>SUM(ხარჯთაღრიცხვა!M62:M65)</f>
        <v>0</v>
      </c>
    </row>
    <row r="18" spans="1:7" ht="57.75" customHeight="1" x14ac:dyDescent="0.25">
      <c r="A18" s="222">
        <v>13</v>
      </c>
      <c r="B18" s="281" t="str">
        <f>ხარჯთაღრიცხვა!C66</f>
        <v>ბოძის ძირის დაბეტონება</v>
      </c>
      <c r="C18" s="281"/>
      <c r="D18" s="281"/>
      <c r="E18" s="239" t="s">
        <v>17</v>
      </c>
      <c r="F18" s="240">
        <v>0.2</v>
      </c>
      <c r="G18" s="225">
        <f>SUM(ხარჯთაღრიცხვა!M66:M70)</f>
        <v>0</v>
      </c>
    </row>
    <row r="19" spans="1:7" ht="57.75" customHeight="1" x14ac:dyDescent="0.25">
      <c r="A19" s="222">
        <v>14</v>
      </c>
      <c r="B19" s="281" t="str">
        <f>ხარჯთაღრიცხვა!C71</f>
        <v>ერთმკლავა კრონშტეინის მოწყობა</v>
      </c>
      <c r="C19" s="281"/>
      <c r="D19" s="281"/>
      <c r="E19" s="239" t="s">
        <v>112</v>
      </c>
      <c r="F19" s="243">
        <v>2</v>
      </c>
      <c r="G19" s="225">
        <f>SUM(ხარჯთაღრიცხვა!M71:M75)</f>
        <v>0</v>
      </c>
    </row>
    <row r="20" spans="1:7" ht="57.75" customHeight="1" x14ac:dyDescent="0.25">
      <c r="A20" s="222">
        <v>15</v>
      </c>
      <c r="B20" s="281" t="str">
        <f>ხარჯთაღრიცხვა!C76</f>
        <v>სანათის მონტაჟი ნათურით</v>
      </c>
      <c r="C20" s="281"/>
      <c r="D20" s="281"/>
      <c r="E20" s="239" t="s">
        <v>112</v>
      </c>
      <c r="F20" s="243">
        <v>2</v>
      </c>
      <c r="G20" s="225">
        <f>SUM(ხარჯთაღრიცხვა!M76:M81)</f>
        <v>0</v>
      </c>
    </row>
    <row r="21" spans="1:7" ht="57.75" customHeight="1" x14ac:dyDescent="0.25">
      <c r="A21" s="222">
        <v>16</v>
      </c>
      <c r="B21" s="281" t="str">
        <f>ხარჯთაღრიცხვა!C82</f>
        <v>თვითმზიდი იზოლირებული კაბელის მოწყობა</v>
      </c>
      <c r="C21" s="281"/>
      <c r="D21" s="281"/>
      <c r="E21" s="239" t="s">
        <v>75</v>
      </c>
      <c r="F21" s="243">
        <v>40</v>
      </c>
      <c r="G21" s="225">
        <f>SUM(ხარჯთაღრიცხვა!M82:M86)</f>
        <v>0</v>
      </c>
    </row>
    <row r="22" spans="1:7" ht="57.75" customHeight="1" x14ac:dyDescent="0.25">
      <c r="A22" s="222">
        <v>17</v>
      </c>
      <c r="B22" s="281" t="str">
        <f>ხარჯთაღრიცხვა!C87</f>
        <v>ბოძის შეღებვა ანტიკოროზიული საღებავით</v>
      </c>
      <c r="C22" s="281"/>
      <c r="D22" s="281"/>
      <c r="E22" s="239" t="s">
        <v>63</v>
      </c>
      <c r="F22" s="243">
        <v>3</v>
      </c>
      <c r="G22" s="225">
        <f>SUM(ხარჯთაღრიცხვა!M87:M90)</f>
        <v>0</v>
      </c>
    </row>
    <row r="23" spans="1:7" ht="102" customHeight="1" x14ac:dyDescent="0.25">
      <c r="A23" s="222">
        <v>18</v>
      </c>
      <c r="B23" s="282" t="str">
        <f>ხარჯთაღრიცხვა!C91</f>
        <v>გრუნტის დამუშავება ხელის იარაღებით  ფუნდამენტისთვის გრუნტის ადგილზე განაწილებით 16*0.2*0.2</v>
      </c>
      <c r="C23" s="281"/>
      <c r="D23" s="281"/>
      <c r="E23" s="241" t="s">
        <v>17</v>
      </c>
      <c r="F23" s="241">
        <v>0.64</v>
      </c>
      <c r="G23" s="225">
        <f>SUM(ხარჯთაღრიცხვა!M91:M92)</f>
        <v>0</v>
      </c>
    </row>
    <row r="24" spans="1:7" ht="57.75" customHeight="1" x14ac:dyDescent="0.25">
      <c r="A24" s="222">
        <v>19</v>
      </c>
      <c r="B24" s="281" t="str">
        <f>ხარჯთაღრიცხვა!C93</f>
        <v>მზა ტრანშეიში რკ/ბეტონის ფუნდამენტის მოწყობა</v>
      </c>
      <c r="C24" s="281"/>
      <c r="D24" s="281"/>
      <c r="E24" s="237" t="s">
        <v>17</v>
      </c>
      <c r="F24" s="244">
        <v>0.64</v>
      </c>
      <c r="G24" s="225">
        <f>SUM(ხარჯთაღრიცხვა!M93:M96)</f>
        <v>0</v>
      </c>
    </row>
    <row r="25" spans="1:7" ht="57.75" customHeight="1" x14ac:dyDescent="0.25">
      <c r="A25" s="222">
        <v>20</v>
      </c>
      <c r="B25" s="281" t="str">
        <f>ხარჯთაღრიცხვა!C97</f>
        <v xml:space="preserve">  რკ/ბეტონის კედლის   მოწყობა ლითონის ბოძების ჩაყოლებით</v>
      </c>
      <c r="C25" s="281"/>
      <c r="D25" s="281"/>
      <c r="E25" s="14" t="s">
        <v>17</v>
      </c>
      <c r="F25" s="14">
        <v>0.64</v>
      </c>
      <c r="G25" s="225">
        <f>SUM(ხარჯთაღრიცხვა!M97:M107)</f>
        <v>0</v>
      </c>
    </row>
    <row r="26" spans="1:7" ht="57.75" customHeight="1" x14ac:dyDescent="0.25">
      <c r="A26" s="222">
        <v>21</v>
      </c>
      <c r="B26" s="281" t="str">
        <f>ხარჯთაღრიცხვა!C108</f>
        <v>მოეწყოს მავთულბადის ღობე მზა პანელებით h=1.5მ</v>
      </c>
      <c r="C26" s="281"/>
      <c r="D26" s="281"/>
      <c r="E26" s="237" t="s">
        <v>146</v>
      </c>
      <c r="F26" s="245">
        <v>9.1999999999999998E-2</v>
      </c>
      <c r="G26" s="225">
        <f>SUM(ხარჯთაღრიცხვა!M108:M111)</f>
        <v>0</v>
      </c>
    </row>
    <row r="27" spans="1:7" ht="57.75" customHeight="1" x14ac:dyDescent="0.25">
      <c r="A27" s="222">
        <v>22</v>
      </c>
      <c r="B27" s="281" t="str">
        <f>ხარჯთაღრიცხვა!C112</f>
        <v>ერთფრთიანი  ლითონის ჭიშკრის 1*1.5 დაზადება მონტაჟი</v>
      </c>
      <c r="C27" s="281"/>
      <c r="D27" s="281"/>
      <c r="E27" s="223" t="s">
        <v>63</v>
      </c>
      <c r="F27" s="225">
        <v>1.5</v>
      </c>
      <c r="G27" s="225">
        <f>SUM(ხარჯთაღრიცხვა!M112:M115)</f>
        <v>0</v>
      </c>
    </row>
    <row r="28" spans="1:7" ht="51" customHeight="1" x14ac:dyDescent="0.25">
      <c r="A28" s="222">
        <v>23</v>
      </c>
      <c r="B28" s="281" t="str">
        <f>ხარჯთაღრიცხვა!C116</f>
        <v>ღობის დამუშავება ანტიკოროზიული საღებავით</v>
      </c>
      <c r="C28" s="281"/>
      <c r="D28" s="281"/>
      <c r="E28" s="239" t="s">
        <v>19</v>
      </c>
      <c r="F28" s="246">
        <v>0.26</v>
      </c>
      <c r="G28" s="225">
        <f>SUM(ხარჯთაღრიცხვა!M116:M121)</f>
        <v>0</v>
      </c>
    </row>
    <row r="29" spans="1:7" ht="93.75" customHeight="1" x14ac:dyDescent="0.25">
      <c r="A29" s="222">
        <v>24</v>
      </c>
      <c r="B29" s="282" t="str">
        <f>ხარჯთაღრიცხვა!C122</f>
        <v>გრუნტის დამუშავება ხელის იარაღებით  ფუნდამენტისთვის გრუნტის ადგილზე განაწილებით( 0.9*0.6*0.6 )*4</v>
      </c>
      <c r="C29" s="281"/>
      <c r="D29" s="281"/>
      <c r="E29" s="241" t="s">
        <v>17</v>
      </c>
      <c r="F29" s="241">
        <v>1.296</v>
      </c>
      <c r="G29" s="225">
        <f>SUM(ხარჯთაღრიცხვა!M122:M123)</f>
        <v>0</v>
      </c>
    </row>
    <row r="30" spans="1:7" ht="51" customHeight="1" x14ac:dyDescent="0.25">
      <c r="A30" s="222">
        <v>25</v>
      </c>
      <c r="B30" s="281" t="str">
        <f>ხარჯთაღრიცხვა!C124</f>
        <v>მზა ტრანშეიში რკ/ბეტონის ფუნდამენტის მოწყობა</v>
      </c>
      <c r="C30" s="281"/>
      <c r="D30" s="281"/>
      <c r="E30" s="247" t="s">
        <v>17</v>
      </c>
      <c r="F30" s="248">
        <v>1.296</v>
      </c>
      <c r="G30" s="225">
        <f>SUM(ხარჯთაღრიცხვა!M124:M127)</f>
        <v>0</v>
      </c>
    </row>
    <row r="31" spans="1:7" ht="60.75" customHeight="1" x14ac:dyDescent="0.25">
      <c r="A31" s="222">
        <v>26</v>
      </c>
      <c r="B31" s="281" t="str">
        <f>ხარჯთაღრიცხვა!C128</f>
        <v xml:space="preserve">ლითონის პროფილებით სტენდის მოწყობა და დგარების მოწყობა მოწყობა </v>
      </c>
      <c r="C31" s="281"/>
      <c r="D31" s="281"/>
      <c r="E31" s="239" t="s">
        <v>63</v>
      </c>
      <c r="F31" s="240">
        <v>5.04</v>
      </c>
      <c r="G31" s="225">
        <f>SUM(ხარჯთაღრიცხვა!M128:M134)</f>
        <v>0</v>
      </c>
    </row>
    <row r="32" spans="1:7" ht="63" customHeight="1" x14ac:dyDescent="0.25">
      <c r="A32" s="222">
        <v>27</v>
      </c>
      <c r="B32" s="281" t="str">
        <f>ხარჯთაღრიცხვა!C135</f>
        <v>სტენდის  და დგარების დამუშავება ანტიკოროზიული საღებავით</v>
      </c>
      <c r="C32" s="281"/>
      <c r="D32" s="281"/>
      <c r="E32" s="239" t="s">
        <v>19</v>
      </c>
      <c r="F32" s="246">
        <v>9.1399999999999995E-2</v>
      </c>
      <c r="G32" s="225">
        <f>SUM(ხარჯთაღრიცხვა!M135:M140)</f>
        <v>0</v>
      </c>
    </row>
    <row r="33" spans="1:7" x14ac:dyDescent="0.25">
      <c r="A33" s="216"/>
      <c r="B33" s="289" t="s">
        <v>11</v>
      </c>
      <c r="C33" s="289"/>
      <c r="D33" s="289"/>
      <c r="E33" s="216"/>
      <c r="F33" s="216"/>
      <c r="G33" s="217">
        <f>SUM(G5:G32)</f>
        <v>0</v>
      </c>
    </row>
    <row r="34" spans="1:7" ht="36.75" customHeight="1" x14ac:dyDescent="0.25">
      <c r="A34" s="216"/>
      <c r="B34" s="290" t="s">
        <v>172</v>
      </c>
      <c r="C34" s="291"/>
      <c r="D34" s="292"/>
      <c r="E34" s="223" t="s">
        <v>24</v>
      </c>
      <c r="F34" s="223">
        <v>5</v>
      </c>
      <c r="G34" s="218"/>
    </row>
    <row r="35" spans="1:7" x14ac:dyDescent="0.25">
      <c r="A35" s="216"/>
      <c r="B35" s="290" t="s">
        <v>11</v>
      </c>
      <c r="C35" s="291"/>
      <c r="D35" s="292"/>
      <c r="E35" s="223"/>
      <c r="F35" s="223"/>
      <c r="G35" s="218"/>
    </row>
    <row r="36" spans="1:7" x14ac:dyDescent="0.25">
      <c r="A36" s="216"/>
      <c r="B36" s="285" t="s">
        <v>13</v>
      </c>
      <c r="C36" s="286"/>
      <c r="D36" s="287"/>
      <c r="E36" s="214" t="s">
        <v>24</v>
      </c>
      <c r="F36" s="214">
        <v>8</v>
      </c>
      <c r="G36" s="218"/>
    </row>
    <row r="37" spans="1:7" x14ac:dyDescent="0.25">
      <c r="A37" s="216"/>
      <c r="B37" s="285" t="s">
        <v>11</v>
      </c>
      <c r="C37" s="286"/>
      <c r="D37" s="287"/>
      <c r="E37" s="214"/>
      <c r="F37" s="214"/>
      <c r="G37" s="218"/>
    </row>
    <row r="38" spans="1:7" x14ac:dyDescent="0.25">
      <c r="A38" s="216"/>
      <c r="B38" s="285" t="s">
        <v>14</v>
      </c>
      <c r="C38" s="286"/>
      <c r="D38" s="287"/>
      <c r="E38" s="214" t="s">
        <v>24</v>
      </c>
      <c r="F38" s="214">
        <v>6</v>
      </c>
      <c r="G38" s="218"/>
    </row>
    <row r="39" spans="1:7" x14ac:dyDescent="0.25">
      <c r="A39" s="216"/>
      <c r="B39" s="285" t="s">
        <v>11</v>
      </c>
      <c r="C39" s="286"/>
      <c r="D39" s="287"/>
      <c r="E39" s="214"/>
      <c r="F39" s="214"/>
      <c r="G39" s="218"/>
    </row>
    <row r="40" spans="1:7" x14ac:dyDescent="0.25">
      <c r="A40" s="216"/>
      <c r="B40" s="285" t="s">
        <v>21</v>
      </c>
      <c r="C40" s="286"/>
      <c r="D40" s="287"/>
      <c r="E40" s="214" t="s">
        <v>24</v>
      </c>
      <c r="F40" s="214">
        <v>2</v>
      </c>
      <c r="G40" s="218"/>
    </row>
    <row r="41" spans="1:7" x14ac:dyDescent="0.25">
      <c r="A41" s="216"/>
      <c r="B41" s="285" t="s">
        <v>11</v>
      </c>
      <c r="C41" s="286"/>
      <c r="D41" s="287"/>
      <c r="E41" s="219"/>
      <c r="F41" s="220"/>
      <c r="G41" s="218"/>
    </row>
    <row r="42" spans="1:7" x14ac:dyDescent="0.25">
      <c r="A42" s="216"/>
      <c r="B42" s="285" t="s">
        <v>171</v>
      </c>
      <c r="C42" s="286"/>
      <c r="D42" s="287"/>
      <c r="E42" s="214" t="s">
        <v>24</v>
      </c>
      <c r="F42" s="221">
        <v>3</v>
      </c>
      <c r="G42" s="218"/>
    </row>
    <row r="43" spans="1:7" x14ac:dyDescent="0.25">
      <c r="A43" s="216"/>
      <c r="B43" s="285" t="s">
        <v>11</v>
      </c>
      <c r="C43" s="286"/>
      <c r="D43" s="287"/>
      <c r="E43" s="219"/>
      <c r="F43" s="220"/>
      <c r="G43" s="218"/>
    </row>
    <row r="44" spans="1:7" x14ac:dyDescent="0.25">
      <c r="A44" s="216"/>
      <c r="B44" s="288" t="s">
        <v>15</v>
      </c>
      <c r="C44" s="288"/>
      <c r="D44" s="288"/>
      <c r="E44" s="221" t="s">
        <v>24</v>
      </c>
      <c r="F44" s="221">
        <v>18</v>
      </c>
      <c r="G44" s="218"/>
    </row>
    <row r="45" spans="1:7" x14ac:dyDescent="0.25">
      <c r="A45" s="216"/>
      <c r="B45" s="288" t="s">
        <v>11</v>
      </c>
      <c r="C45" s="288"/>
      <c r="D45" s="288"/>
      <c r="E45" s="219"/>
      <c r="F45" s="219"/>
      <c r="G45" s="218"/>
    </row>
  </sheetData>
  <mergeCells count="44">
    <mergeCell ref="A1:G2"/>
    <mergeCell ref="B3:D3"/>
    <mergeCell ref="A10:F10"/>
    <mergeCell ref="B5:D5"/>
    <mergeCell ref="B6:D6"/>
    <mergeCell ref="B7:D7"/>
    <mergeCell ref="B8:D8"/>
    <mergeCell ref="B9:D9"/>
    <mergeCell ref="A4:G4"/>
    <mergeCell ref="B44:D44"/>
    <mergeCell ref="B45:D45"/>
    <mergeCell ref="B33:D33"/>
    <mergeCell ref="B34:D34"/>
    <mergeCell ref="B36:D36"/>
    <mergeCell ref="B37:D37"/>
    <mergeCell ref="B38:D38"/>
    <mergeCell ref="B39:D39"/>
    <mergeCell ref="B35:D35"/>
    <mergeCell ref="B16:D16"/>
    <mergeCell ref="B40:D40"/>
    <mergeCell ref="B41:D41"/>
    <mergeCell ref="B42:D42"/>
    <mergeCell ref="B43:D43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1:D11"/>
    <mergeCell ref="B12:D12"/>
    <mergeCell ref="B13:D13"/>
    <mergeCell ref="B14:D14"/>
    <mergeCell ref="B15:D15"/>
    <mergeCell ref="B27:D27"/>
    <mergeCell ref="B29:D29"/>
    <mergeCell ref="B30:D30"/>
    <mergeCell ref="B31:D31"/>
    <mergeCell ref="B32:D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ხარჯთაღრიცხვა</vt:lpstr>
      <vt:lpstr>მოცულობა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2020-02-21T12:24:24Z</dcterms:modified>
</cp:coreProperties>
</file>