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i.shavelashvili\Desktop\2019- 2020 წელი\ტენდერები\გზები\ცხავერი, გოსტიბე,გუდალეთი\"/>
    </mc:Choice>
  </mc:AlternateContent>
  <bookViews>
    <workbookView xWindow="0" yWindow="0" windowWidth="28800" windowHeight="12435"/>
  </bookViews>
  <sheets>
    <sheet name="kreps." sheetId="5" r:id="rId1"/>
    <sheet name="mosam" sheetId="10" r:id="rId2"/>
    <sheet name="miwa" sheetId="1" r:id="rId3"/>
    <sheet name="mili d-1,0m" sheetId="9" r:id="rId4"/>
    <sheet name="mili d-1,5m (2)" sheetId="20" r:id="rId5"/>
    <sheet name="anakr..Rari." sheetId="22" r:id="rId6"/>
    <sheet name="samosi" sheetId="6" r:id="rId7"/>
    <sheet name="mierT." sheetId="11" r:id="rId8"/>
    <sheet name="ezoSi Sesasv." sheetId="23" r:id="rId9"/>
    <sheet name="Semofargvla" sheetId="15" r:id="rId10"/>
    <sheet name="moniSvna" sheetId="16" r:id="rId11"/>
  </sheets>
  <definedNames>
    <definedName name="_xlnm.Print_Area" localSheetId="5">anakr..Rari.!$A$1:$M$55</definedName>
    <definedName name="_xlnm.Print_Area" localSheetId="8">'ezoSi Sesasv.'!$A$1:$M$122</definedName>
    <definedName name="_xlnm.Print_Area" localSheetId="0">kreps.!$A$1:$H$62</definedName>
    <definedName name="_xlnm.Print_Area" localSheetId="7">mierT.!$A$1:$M$80</definedName>
    <definedName name="_xlnm.Print_Area" localSheetId="3">'mili d-1,0m'!$A$1:$M$167</definedName>
    <definedName name="_xlnm.Print_Area" localSheetId="4">'mili d-1,5m (2)'!$A$1:$M$173</definedName>
    <definedName name="_xlnm.Print_Area" localSheetId="2">miwa!$A$1:$M$44</definedName>
    <definedName name="_xlnm.Print_Area" localSheetId="10">moniSvna!$A$1:$M$16</definedName>
    <definedName name="_xlnm.Print_Area" localSheetId="1">mosam!$A$1:$M$23</definedName>
    <definedName name="_xlnm.Print_Area" localSheetId="6">samosi!$A$1:$M$23</definedName>
    <definedName name="_xlnm.Print_Area" localSheetId="9">Semofargvla!$A$1:$M$29</definedName>
    <definedName name="_xlnm.Print_Titles" localSheetId="5">anakr..Rari.!$9:$9</definedName>
    <definedName name="_xlnm.Print_Titles" localSheetId="8">'ezoSi Sesasv.'!$9:$9</definedName>
    <definedName name="_xlnm.Print_Titles" localSheetId="0">kreps.!$14:$14</definedName>
    <definedName name="_xlnm.Print_Titles" localSheetId="7">mierT.!$9:$9</definedName>
    <definedName name="_xlnm.Print_Titles" localSheetId="3">'mili d-1,0m'!$9:$9</definedName>
    <definedName name="_xlnm.Print_Titles" localSheetId="4">'mili d-1,5m (2)'!$9:$9</definedName>
    <definedName name="_xlnm.Print_Titles" localSheetId="2">miwa!$9:$9</definedName>
    <definedName name="_xlnm.Print_Titles" localSheetId="10">moniSvna!$9:$9</definedName>
    <definedName name="_xlnm.Print_Titles" localSheetId="1">mosam!$9:$9</definedName>
    <definedName name="_xlnm.Print_Titles" localSheetId="6">samosi!$9:$9</definedName>
    <definedName name="_xlnm.Print_Titles" localSheetId="9">Semofargvla!$9:$9</definedName>
  </definedNames>
  <calcPr calcId="152511"/>
</workbook>
</file>

<file path=xl/calcChain.xml><?xml version="1.0" encoding="utf-8"?>
<calcChain xmlns="http://schemas.openxmlformats.org/spreadsheetml/2006/main">
  <c r="F117" i="23" l="1"/>
  <c r="E116" i="23"/>
  <c r="F116" i="23" s="1"/>
  <c r="F115" i="23"/>
  <c r="F114" i="23"/>
  <c r="F113" i="23"/>
  <c r="F112" i="23"/>
  <c r="F111" i="23"/>
  <c r="F110" i="23"/>
  <c r="F75" i="11"/>
  <c r="E74" i="11"/>
  <c r="F74" i="11" s="1"/>
  <c r="F73" i="11"/>
  <c r="F72" i="11"/>
  <c r="F71" i="11"/>
  <c r="F70" i="11"/>
  <c r="F69" i="11"/>
  <c r="F68" i="11"/>
  <c r="F18" i="6"/>
  <c r="E17" i="6"/>
  <c r="F17" i="6" s="1"/>
  <c r="F16" i="6"/>
  <c r="F15" i="6"/>
  <c r="F14" i="6"/>
  <c r="F13" i="6"/>
  <c r="F12" i="6"/>
  <c r="F11" i="6"/>
  <c r="F34" i="23" l="1"/>
  <c r="F29" i="23"/>
  <c r="F24" i="23"/>
  <c r="F32" i="11"/>
  <c r="F131" i="20"/>
  <c r="F87" i="20"/>
  <c r="F51" i="23" l="1"/>
  <c r="E50" i="23"/>
  <c r="F50" i="23" s="1"/>
  <c r="E49" i="23"/>
  <c r="F49" i="23" s="1"/>
  <c r="E48" i="23"/>
  <c r="F48" i="23" s="1"/>
  <c r="F46" i="23"/>
  <c r="E45" i="23"/>
  <c r="F45" i="23" s="1"/>
  <c r="E44" i="23"/>
  <c r="F44" i="23" s="1"/>
  <c r="E43" i="23"/>
  <c r="F43" i="23" s="1"/>
  <c r="F41" i="23"/>
  <c r="E40" i="23"/>
  <c r="F40" i="23" s="1"/>
  <c r="E39" i="23"/>
  <c r="F39" i="23" s="1"/>
  <c r="E38" i="23"/>
  <c r="F38" i="23" s="1"/>
  <c r="E33" i="23"/>
  <c r="F33" i="23" s="1"/>
  <c r="E32" i="23"/>
  <c r="F32" i="23" s="1"/>
  <c r="E31" i="23"/>
  <c r="F31" i="23" s="1"/>
  <c r="F35" i="23"/>
  <c r="E28" i="23"/>
  <c r="F28" i="23" s="1"/>
  <c r="E27" i="23"/>
  <c r="F27" i="23" s="1"/>
  <c r="E26" i="23"/>
  <c r="F26" i="23" s="1"/>
  <c r="E23" i="23"/>
  <c r="F23" i="23" s="1"/>
  <c r="E22" i="23"/>
  <c r="F22" i="23" s="1"/>
  <c r="E21" i="23"/>
  <c r="F21" i="23" s="1"/>
  <c r="F18" i="23"/>
  <c r="F17" i="23"/>
  <c r="F16" i="23"/>
  <c r="F14" i="23"/>
  <c r="F13" i="23"/>
  <c r="F12" i="23"/>
  <c r="F168" i="20" l="1"/>
  <c r="E167" i="20"/>
  <c r="F167" i="20" s="1"/>
  <c r="F108" i="20"/>
  <c r="F107" i="20"/>
  <c r="F106" i="20"/>
  <c r="F105" i="20"/>
  <c r="E161" i="9"/>
  <c r="F161" i="9" s="1"/>
  <c r="F162" i="9"/>
  <c r="F20" i="15" l="1"/>
  <c r="F23" i="15" s="1"/>
  <c r="F19" i="15"/>
  <c r="F18" i="15"/>
  <c r="F17" i="15"/>
  <c r="F16" i="15"/>
  <c r="F15" i="15"/>
  <c r="F14" i="15"/>
  <c r="F13" i="15"/>
  <c r="F12" i="15"/>
  <c r="F105" i="23"/>
  <c r="F107" i="23" s="1"/>
  <c r="F104" i="23"/>
  <c r="F100" i="23"/>
  <c r="F102" i="23" s="1"/>
  <c r="F99" i="23"/>
  <c r="F98" i="23"/>
  <c r="F97" i="23"/>
  <c r="F94" i="23"/>
  <c r="F93" i="23"/>
  <c r="F92" i="23"/>
  <c r="F90" i="23"/>
  <c r="F91" i="23" s="1"/>
  <c r="F88" i="23"/>
  <c r="F87" i="23"/>
  <c r="E86" i="23"/>
  <c r="F86" i="23" s="1"/>
  <c r="F85" i="23"/>
  <c r="F84" i="23"/>
  <c r="F83" i="23"/>
  <c r="F82" i="23"/>
  <c r="F81" i="23"/>
  <c r="F80" i="23"/>
  <c r="F79" i="23"/>
  <c r="F77" i="23"/>
  <c r="F76" i="23"/>
  <c r="F75" i="23"/>
  <c r="F74" i="23"/>
  <c r="F72" i="23"/>
  <c r="F71" i="23"/>
  <c r="F68" i="23"/>
  <c r="F64" i="23"/>
  <c r="F67" i="23" s="1"/>
  <c r="E63" i="23"/>
  <c r="F63" i="23" s="1"/>
  <c r="F61" i="23"/>
  <c r="F57" i="23"/>
  <c r="F56" i="23"/>
  <c r="F55" i="23"/>
  <c r="F54" i="23"/>
  <c r="F22" i="15" l="1"/>
  <c r="F24" i="15"/>
  <c r="F21" i="15"/>
  <c r="F60" i="23"/>
  <c r="F58" i="23"/>
  <c r="F59" i="23"/>
  <c r="F66" i="23"/>
  <c r="F101" i="23"/>
  <c r="F103" i="23"/>
  <c r="F106" i="23"/>
  <c r="F65" i="23"/>
  <c r="F63" i="11"/>
  <c r="F65" i="11" s="1"/>
  <c r="F62" i="11"/>
  <c r="F58" i="11"/>
  <c r="F60" i="11" s="1"/>
  <c r="F57" i="11"/>
  <c r="F56" i="11"/>
  <c r="F55" i="11"/>
  <c r="F52" i="11"/>
  <c r="F51" i="11"/>
  <c r="F50" i="11"/>
  <c r="F48" i="11"/>
  <c r="F49" i="11" s="1"/>
  <c r="F46" i="11"/>
  <c r="F45" i="11"/>
  <c r="E44" i="11"/>
  <c r="F44" i="11" s="1"/>
  <c r="F43" i="11"/>
  <c r="F42" i="11"/>
  <c r="F41" i="11"/>
  <c r="F40" i="11"/>
  <c r="F39" i="11"/>
  <c r="F38" i="11"/>
  <c r="F37" i="11"/>
  <c r="F34" i="11"/>
  <c r="F35" i="11"/>
  <c r="F33" i="11"/>
  <c r="F30" i="11"/>
  <c r="F29" i="11"/>
  <c r="F59" i="11" l="1"/>
  <c r="F61" i="11"/>
  <c r="F64" i="11"/>
  <c r="F37" i="22" l="1"/>
  <c r="F36" i="22"/>
  <c r="F35" i="22"/>
  <c r="F33" i="22"/>
  <c r="F34" i="22" s="1"/>
  <c r="L5" i="23" l="1"/>
  <c r="D34" i="5" s="1"/>
  <c r="F31" i="22" l="1"/>
  <c r="F30" i="22"/>
  <c r="F28" i="22"/>
  <c r="F27" i="22"/>
  <c r="F48" i="22" l="1"/>
  <c r="F49" i="22" s="1"/>
  <c r="F47" i="22"/>
  <c r="F43" i="22"/>
  <c r="F46" i="22" s="1"/>
  <c r="F42" i="22"/>
  <c r="F41" i="22"/>
  <c r="F40" i="22"/>
  <c r="F25" i="22"/>
  <c r="F21" i="22"/>
  <c r="F23" i="22" s="1"/>
  <c r="E20" i="22"/>
  <c r="F20" i="22" s="1"/>
  <c r="F18" i="22"/>
  <c r="F14" i="22"/>
  <c r="F17" i="22" s="1"/>
  <c r="F13" i="22"/>
  <c r="F12" i="22"/>
  <c r="F11" i="22"/>
  <c r="F16" i="22" l="1"/>
  <c r="F22" i="22"/>
  <c r="F24" i="22"/>
  <c r="F45" i="22"/>
  <c r="F50" i="22"/>
  <c r="F15" i="22"/>
  <c r="F44" i="22"/>
  <c r="F96" i="20" l="1"/>
  <c r="F86" i="20"/>
  <c r="F85" i="20"/>
  <c r="F84" i="20"/>
  <c r="F97" i="20"/>
  <c r="E95" i="20"/>
  <c r="F95" i="20" s="1"/>
  <c r="F94" i="20"/>
  <c r="F93" i="20"/>
  <c r="F92" i="20"/>
  <c r="F91" i="20"/>
  <c r="F90" i="20"/>
  <c r="F89" i="20"/>
  <c r="F88" i="20"/>
  <c r="F30" i="20" l="1"/>
  <c r="E29" i="20"/>
  <c r="F29" i="20" s="1"/>
  <c r="E28" i="20"/>
  <c r="F28" i="20" s="1"/>
  <c r="E27" i="20"/>
  <c r="F27" i="20" s="1"/>
  <c r="F163" i="20"/>
  <c r="F165" i="20" s="1"/>
  <c r="F162" i="20"/>
  <c r="F158" i="20"/>
  <c r="F160" i="20" s="1"/>
  <c r="F157" i="20"/>
  <c r="F156" i="20"/>
  <c r="F155" i="20"/>
  <c r="F152" i="20"/>
  <c r="F151" i="20"/>
  <c r="F150" i="20"/>
  <c r="F149" i="20"/>
  <c r="F147" i="20"/>
  <c r="F146" i="20"/>
  <c r="F145" i="20"/>
  <c r="F143" i="20"/>
  <c r="F144" i="20" s="1"/>
  <c r="F141" i="20"/>
  <c r="F140" i="20"/>
  <c r="E139" i="20"/>
  <c r="F139" i="20" s="1"/>
  <c r="F138" i="20"/>
  <c r="F137" i="20"/>
  <c r="F136" i="20"/>
  <c r="F135" i="20"/>
  <c r="F134" i="20"/>
  <c r="F133" i="20"/>
  <c r="F132" i="20"/>
  <c r="F130" i="20"/>
  <c r="F129" i="20"/>
  <c r="F128" i="20"/>
  <c r="F125" i="20"/>
  <c r="F121" i="20"/>
  <c r="F124" i="20" s="1"/>
  <c r="E120" i="20"/>
  <c r="F120" i="20" s="1"/>
  <c r="F118" i="20"/>
  <c r="F114" i="20"/>
  <c r="F117" i="20" s="1"/>
  <c r="F113" i="20"/>
  <c r="F112" i="20"/>
  <c r="F111" i="20"/>
  <c r="F103" i="20"/>
  <c r="F102" i="20"/>
  <c r="F101" i="20"/>
  <c r="F99" i="20"/>
  <c r="F81" i="20"/>
  <c r="F77" i="20"/>
  <c r="F80" i="20" s="1"/>
  <c r="E76" i="20"/>
  <c r="F76" i="20" s="1"/>
  <c r="F74" i="20"/>
  <c r="F70" i="20"/>
  <c r="F73" i="20" s="1"/>
  <c r="F69" i="20"/>
  <c r="F68" i="20"/>
  <c r="F67" i="20"/>
  <c r="F63" i="20"/>
  <c r="F62" i="20"/>
  <c r="F61" i="20"/>
  <c r="F60" i="20"/>
  <c r="F59" i="20"/>
  <c r="F57" i="20"/>
  <c r="F56" i="20"/>
  <c r="F55" i="20"/>
  <c r="F53" i="20"/>
  <c r="F51" i="20"/>
  <c r="F49" i="20"/>
  <c r="F48" i="20"/>
  <c r="F46" i="20"/>
  <c r="F45" i="20"/>
  <c r="F44" i="20"/>
  <c r="F43" i="20"/>
  <c r="F42" i="20"/>
  <c r="F41" i="20"/>
  <c r="F40" i="20"/>
  <c r="F39" i="20"/>
  <c r="F38" i="20"/>
  <c r="F37" i="20"/>
  <c r="F36" i="20"/>
  <c r="F34" i="20"/>
  <c r="F33" i="20"/>
  <c r="F32" i="20"/>
  <c r="F25" i="20"/>
  <c r="F21" i="20"/>
  <c r="F24" i="20" s="1"/>
  <c r="E20" i="20"/>
  <c r="F20" i="20" s="1"/>
  <c r="F18" i="20"/>
  <c r="F14" i="20"/>
  <c r="F16" i="20" s="1"/>
  <c r="F13" i="20"/>
  <c r="F12" i="20"/>
  <c r="F11" i="20"/>
  <c r="F146" i="9"/>
  <c r="F145" i="9"/>
  <c r="F144" i="9"/>
  <c r="F142" i="9"/>
  <c r="F143" i="9" s="1"/>
  <c r="F140" i="9"/>
  <c r="F139" i="9"/>
  <c r="F138" i="9"/>
  <c r="F137" i="9"/>
  <c r="F136" i="9"/>
  <c r="F135" i="9"/>
  <c r="F79" i="20" l="1"/>
  <c r="F72" i="20"/>
  <c r="F54" i="20"/>
  <c r="F15" i="20"/>
  <c r="F17" i="20"/>
  <c r="F23" i="20"/>
  <c r="F22" i="20"/>
  <c r="F100" i="20"/>
  <c r="F71" i="20"/>
  <c r="F78" i="20"/>
  <c r="F116" i="20"/>
  <c r="F123" i="20"/>
  <c r="F159" i="20"/>
  <c r="F161" i="20"/>
  <c r="F164" i="20"/>
  <c r="F115" i="20"/>
  <c r="F122" i="20"/>
  <c r="F133" i="9"/>
  <c r="F132" i="9"/>
  <c r="F131" i="9"/>
  <c r="F130" i="9"/>
  <c r="F128" i="9"/>
  <c r="F127" i="9"/>
  <c r="F126" i="9"/>
  <c r="F124" i="9"/>
  <c r="F125" i="9" s="1"/>
  <c r="E120" i="9"/>
  <c r="F120" i="9" s="1"/>
  <c r="F122" i="9"/>
  <c r="L5" i="22" l="1"/>
  <c r="D27" i="5" s="1"/>
  <c r="F116" i="9"/>
  <c r="F121" i="9"/>
  <c r="F114" i="9"/>
  <c r="F118" i="9"/>
  <c r="F113" i="9"/>
  <c r="F115" i="9"/>
  <c r="F117" i="9"/>
  <c r="F119" i="9"/>
  <c r="F111" i="9" l="1"/>
  <c r="F110" i="9"/>
  <c r="F109" i="9"/>
  <c r="F106" i="9"/>
  <c r="F102" i="9"/>
  <c r="F104" i="9" s="1"/>
  <c r="E101" i="9"/>
  <c r="F101" i="9" s="1"/>
  <c r="F99" i="9"/>
  <c r="F95" i="9"/>
  <c r="F97" i="9" s="1"/>
  <c r="F94" i="9"/>
  <c r="F93" i="9"/>
  <c r="F92" i="9"/>
  <c r="F89" i="9"/>
  <c r="F88" i="9"/>
  <c r="F87" i="9"/>
  <c r="F85" i="9"/>
  <c r="F86" i="9" s="1"/>
  <c r="F83" i="9"/>
  <c r="F82" i="9"/>
  <c r="F81" i="9"/>
  <c r="F80" i="9"/>
  <c r="F79" i="9"/>
  <c r="F78" i="9"/>
  <c r="F76" i="9"/>
  <c r="F72" i="9"/>
  <c r="F75" i="9" s="1"/>
  <c r="E71" i="9"/>
  <c r="F71" i="9" s="1"/>
  <c r="F69" i="9"/>
  <c r="F65" i="9"/>
  <c r="F67" i="9" s="1"/>
  <c r="F64" i="9"/>
  <c r="F63" i="9"/>
  <c r="F62" i="9"/>
  <c r="F58" i="9"/>
  <c r="F57" i="9"/>
  <c r="F56" i="9"/>
  <c r="F55" i="9"/>
  <c r="F54" i="9"/>
  <c r="L5" i="20" l="1"/>
  <c r="D26" i="5" s="1"/>
  <c r="F96" i="9"/>
  <c r="F98" i="9"/>
  <c r="F103" i="9"/>
  <c r="F105" i="9"/>
  <c r="F74" i="9"/>
  <c r="F66" i="9"/>
  <c r="F68" i="9"/>
  <c r="F73" i="9"/>
  <c r="F52" i="9" l="1"/>
  <c r="F51" i="9"/>
  <c r="F50" i="9"/>
  <c r="F48" i="9"/>
  <c r="F49" i="9" s="1"/>
  <c r="F46" i="9" l="1"/>
  <c r="F44" i="9"/>
  <c r="F43" i="9"/>
  <c r="L5" i="16" l="1"/>
  <c r="F40" i="9" l="1"/>
  <c r="F41" i="9"/>
  <c r="F39" i="9"/>
  <c r="F38" i="9"/>
  <c r="F37" i="9"/>
  <c r="F36" i="9"/>
  <c r="F35" i="9"/>
  <c r="F34" i="9"/>
  <c r="F33" i="9"/>
  <c r="F32" i="9"/>
  <c r="F31" i="9"/>
  <c r="F29" i="9"/>
  <c r="F28" i="9"/>
  <c r="F27" i="9"/>
  <c r="E21" i="11" l="1"/>
  <c r="F25" i="9"/>
  <c r="F18" i="9"/>
  <c r="E20" i="9"/>
  <c r="F25" i="1"/>
  <c r="E20" i="1"/>
  <c r="F18" i="1"/>
  <c r="H26" i="5" l="1"/>
  <c r="D39" i="5" l="1"/>
  <c r="H39" i="5" s="1"/>
  <c r="H34" i="5" l="1"/>
  <c r="L5" i="15"/>
  <c r="D38" i="5" s="1"/>
  <c r="H38" i="5" s="1"/>
  <c r="F26" i="11"/>
  <c r="F22" i="11"/>
  <c r="F21" i="11"/>
  <c r="F19" i="11"/>
  <c r="F15" i="11"/>
  <c r="F18" i="11" s="1"/>
  <c r="F14" i="11"/>
  <c r="F13" i="11"/>
  <c r="F12" i="11"/>
  <c r="F25" i="11" l="1"/>
  <c r="D40" i="5"/>
  <c r="H40" i="5" s="1"/>
  <c r="F17" i="11"/>
  <c r="F24" i="11"/>
  <c r="F16" i="11"/>
  <c r="F23" i="11"/>
  <c r="L5" i="11" l="1"/>
  <c r="D33" i="5" s="1"/>
  <c r="D35" i="5" l="1"/>
  <c r="H35" i="5" s="1"/>
  <c r="H33" i="5"/>
  <c r="F157" i="9" l="1"/>
  <c r="F159" i="9" s="1"/>
  <c r="F156" i="9"/>
  <c r="F152" i="9"/>
  <c r="F154" i="9" s="1"/>
  <c r="F151" i="9"/>
  <c r="F150" i="9"/>
  <c r="F149" i="9"/>
  <c r="F21" i="9"/>
  <c r="F23" i="9" s="1"/>
  <c r="F20" i="9"/>
  <c r="F14" i="9"/>
  <c r="F16" i="9" s="1"/>
  <c r="F13" i="9"/>
  <c r="F12" i="9"/>
  <c r="F11" i="9"/>
  <c r="E39" i="1"/>
  <c r="E38" i="1"/>
  <c r="E37" i="1"/>
  <c r="F36" i="1"/>
  <c r="F35" i="1"/>
  <c r="F31" i="1"/>
  <c r="F34" i="1" s="1"/>
  <c r="F30" i="1"/>
  <c r="F29" i="1"/>
  <c r="F28" i="1"/>
  <c r="F21" i="1"/>
  <c r="F24" i="1" s="1"/>
  <c r="F20" i="1"/>
  <c r="F14" i="1"/>
  <c r="F17" i="1" s="1"/>
  <c r="F13" i="1"/>
  <c r="F12" i="1"/>
  <c r="F11" i="1"/>
  <c r="F153" i="9" l="1"/>
  <c r="F155" i="9"/>
  <c r="F158" i="9"/>
  <c r="F15" i="9"/>
  <c r="F17" i="9"/>
  <c r="F22" i="9"/>
  <c r="F24" i="9"/>
  <c r="F38" i="1"/>
  <c r="F37" i="1"/>
  <c r="F39" i="1"/>
  <c r="F16" i="1"/>
  <c r="F23" i="1"/>
  <c r="F33" i="1"/>
  <c r="F15" i="1"/>
  <c r="F22" i="1"/>
  <c r="F32" i="1"/>
  <c r="L5" i="1" l="1"/>
  <c r="L5" i="9" l="1"/>
  <c r="E17" i="10" l="1"/>
  <c r="F17" i="10" s="1"/>
  <c r="E16" i="10"/>
  <c r="F16" i="10" s="1"/>
  <c r="E15" i="10"/>
  <c r="F15" i="10" s="1"/>
  <c r="E14" i="10"/>
  <c r="F14" i="10" s="1"/>
  <c r="E13" i="10"/>
  <c r="F13" i="10" s="1"/>
  <c r="E12" i="10"/>
  <c r="F12" i="10" s="1"/>
  <c r="E11" i="10"/>
  <c r="F11" i="10" s="1"/>
  <c r="L5" i="10" l="1"/>
  <c r="D17" i="5"/>
  <c r="H17" i="5" l="1"/>
  <c r="D18" i="5"/>
  <c r="G18" i="5"/>
  <c r="H18" i="5" l="1"/>
  <c r="G42" i="5"/>
  <c r="H16" i="5"/>
  <c r="D25" i="5" l="1"/>
  <c r="D28" i="5" s="1"/>
  <c r="D21" i="5" l="1"/>
  <c r="L5" i="6" l="1"/>
  <c r="D30" i="5" s="1"/>
  <c r="D22" i="5"/>
  <c r="H21" i="5"/>
  <c r="H27" i="5"/>
  <c r="H28" i="5"/>
  <c r="H25" i="5"/>
  <c r="D31" i="5" l="1"/>
  <c r="D42" i="5" s="1"/>
  <c r="H30" i="5"/>
  <c r="H22" i="5"/>
  <c r="H31" i="5" l="1"/>
  <c r="D47" i="5"/>
  <c r="D49" i="5" s="1"/>
  <c r="H42" i="5" l="1"/>
  <c r="G46" i="5" l="1"/>
  <c r="G47" i="5" s="1"/>
  <c r="H47" i="5" s="1"/>
  <c r="G48" i="5" s="1"/>
  <c r="H48" i="5" s="1"/>
  <c r="H46" i="5" l="1"/>
  <c r="G49" i="5"/>
  <c r="H49" i="5" s="1"/>
  <c r="D4" i="5" s="1"/>
</calcChain>
</file>

<file path=xl/sharedStrings.xml><?xml version="1.0" encoding="utf-8"?>
<sst xmlns="http://schemas.openxmlformats.org/spreadsheetml/2006/main" count="1778" uniqueCount="322">
  <si>
    <t>lokalur_resursuri xarjTaRricxva #1</t>
  </si>
  <si>
    <t>safuZveli:  samuSaoTa moculobebis uwyisi</t>
  </si>
  <si>
    <t xml:space="preserve">                                                                            saxarjTaRricxvo Rirebuleba:  .</t>
  </si>
  <si>
    <t>aT.lari</t>
  </si>
  <si>
    <t>#</t>
  </si>
  <si>
    <t>Sifri</t>
  </si>
  <si>
    <t>samuSaoebis da danaxarjebis dasaxeleba</t>
  </si>
  <si>
    <t>ganz. erT.</t>
  </si>
  <si>
    <t>raodenoba</t>
  </si>
  <si>
    <t>masalebi</t>
  </si>
  <si>
    <t>xelfasi</t>
  </si>
  <si>
    <t>manqana-meqanizmebi da transporti</t>
  </si>
  <si>
    <t>sul</t>
  </si>
  <si>
    <t>normat.
erTeul-ze</t>
  </si>
  <si>
    <t>erT. fasi</t>
  </si>
  <si>
    <t>1</t>
  </si>
  <si>
    <t xml:space="preserve">Sromis danaxarji </t>
  </si>
  <si>
    <t>kac-sT</t>
  </si>
  <si>
    <t xml:space="preserve">sxva manqana </t>
  </si>
  <si>
    <t>lari</t>
  </si>
  <si>
    <r>
      <t>m</t>
    </r>
    <r>
      <rPr>
        <vertAlign val="superscript"/>
        <sz val="10"/>
        <rFont val="AcadNusx"/>
      </rPr>
      <t>3</t>
    </r>
  </si>
  <si>
    <t>t</t>
  </si>
  <si>
    <t>2</t>
  </si>
  <si>
    <t>grZ.m</t>
  </si>
  <si>
    <t>3</t>
  </si>
  <si>
    <t>Sromis danaxarji</t>
  </si>
  <si>
    <t>eqskavatori V-0.65 m3</t>
  </si>
  <si>
    <t>manq-sT</t>
  </si>
  <si>
    <t>1-25-2</t>
  </si>
  <si>
    <t>muSaoba nayarSi</t>
  </si>
  <si>
    <t>buldozeri 79kvt</t>
  </si>
  <si>
    <t xml:space="preserve">sxva manqana     </t>
  </si>
  <si>
    <t>s.r.f</t>
  </si>
  <si>
    <t>4</t>
  </si>
  <si>
    <t>RorRi</t>
  </si>
  <si>
    <t>sxva masala</t>
  </si>
  <si>
    <t>bitumi</t>
  </si>
  <si>
    <t>cementis xsnari</t>
  </si>
  <si>
    <t>30-51-3</t>
  </si>
  <si>
    <r>
      <t>m</t>
    </r>
    <r>
      <rPr>
        <vertAlign val="superscript"/>
        <sz val="10"/>
        <rFont val="AcadNusx"/>
      </rPr>
      <t>2</t>
    </r>
  </si>
  <si>
    <t>8</t>
  </si>
  <si>
    <t>betoni</t>
  </si>
  <si>
    <t>kg</t>
  </si>
  <si>
    <t>1-22-8</t>
  </si>
  <si>
    <t>gruntis damuSaveba karierSi eqskavatoriT,  datvirTviT avtoTviTmclelebze (6b)</t>
  </si>
  <si>
    <t>1-118-11</t>
  </si>
  <si>
    <t>gruntis datkepna fenebad
pnevmosatkepniT</t>
  </si>
  <si>
    <t>pnevmosatkepni</t>
  </si>
  <si>
    <t>zednadebi xarjebi</t>
  </si>
  <si>
    <t>%</t>
  </si>
  <si>
    <t>saxarjTaRricxvo mogeba</t>
  </si>
  <si>
    <t>lokalur_resursuri xarjTaRricxva #2</t>
  </si>
  <si>
    <t>gzis safaris mowyoba</t>
  </si>
  <si>
    <t>lokalur_resursuri xarjTaRricxva #4</t>
  </si>
  <si>
    <t>sxva manqana</t>
  </si>
  <si>
    <t xml:space="preserve">nakrebi saxarjTaRricxvo saorientacio Rirebuleba TanxiT   </t>
  </si>
  <si>
    <t xml:space="preserve"> aTasi lari</t>
  </si>
  <si>
    <t>m.S. dasabrunebeli Tanxa</t>
  </si>
  <si>
    <t># rig-ze</t>
  </si>
  <si>
    <t>xarjTaR-ricxvis nomeri</t>
  </si>
  <si>
    <t>Tavebis, obieqtebis, samuSaoebis da danaxarjebis raodenoba</t>
  </si>
  <si>
    <t>saxarjTaRricxvo Rirebuleba (aTasi lari)</t>
  </si>
  <si>
    <t>samSeneblo samuSaoebi</t>
  </si>
  <si>
    <t>samontaJo samuSaoebi</t>
  </si>
  <si>
    <t>mowyobiloba inventari</t>
  </si>
  <si>
    <t>sxva danaxarjebi</t>
  </si>
  <si>
    <t>saerTo saxarjTaR. Rirebuleba aTasi lari</t>
  </si>
  <si>
    <t>Tavi I. mosamzadebeli samuSaoebi</t>
  </si>
  <si>
    <t>lok. #1</t>
  </si>
  <si>
    <t>jami I Tavi</t>
  </si>
  <si>
    <t xml:space="preserve"> Tavi II. miwis samuSaoebi</t>
  </si>
  <si>
    <t>Tavi III. xelovnuri nagebobebi</t>
  </si>
  <si>
    <t>lok. #2</t>
  </si>
  <si>
    <t>lok. #3</t>
  </si>
  <si>
    <t>jami III Tavi</t>
  </si>
  <si>
    <t>Tavi  IV. gzis samosi</t>
  </si>
  <si>
    <t>lok. #4</t>
  </si>
  <si>
    <t>gzis samosis mowyoba</t>
  </si>
  <si>
    <t>jami IV Tavi</t>
  </si>
  <si>
    <t>Tavi V. mierTebebi</t>
  </si>
  <si>
    <t>Tavi  VI. sagzao mowyobiloba</t>
  </si>
  <si>
    <t>jami I-VI Tavebi</t>
  </si>
  <si>
    <t>Tavi XII</t>
  </si>
  <si>
    <t>saproeqto-sagamokvlevo samuSaoebi</t>
  </si>
  <si>
    <t>jami I-XII Tavebi</t>
  </si>
  <si>
    <t xml:space="preserve">jami </t>
  </si>
  <si>
    <t xml:space="preserve">sul saxarjTaRricxvo Rirebuleba </t>
  </si>
  <si>
    <t xml:space="preserve">damkveTi: </t>
  </si>
  <si>
    <t>damtkicebulia  "  " --------------------------  2019 w.</t>
  </si>
  <si>
    <t>nakrebi saxarjTaRricxvo  Rirebulebis angariSi</t>
  </si>
  <si>
    <t>miwis vakisis mowyoba</t>
  </si>
  <si>
    <t>naWedi</t>
  </si>
  <si>
    <t>23-15-1</t>
  </si>
  <si>
    <t xml:space="preserve"> xis ficari 25-32mm III xar</t>
  </si>
  <si>
    <t>1-112-1 
1-112-4  
1-112-7  
1-112-10 
1-114-1,4</t>
  </si>
  <si>
    <t>buCqnarisa da wvrili xeebis gaCexva da amoZirkva</t>
  </si>
  <si>
    <t>buCqmWreli traqtorze 79kvt</t>
  </si>
  <si>
    <t>amomZirkveli-momgrovebeli traqtoriT 79kvt (10.8+0.91)*0.0001</t>
  </si>
  <si>
    <t>farcxi buCqnarisTvis (6.61+1.59+2.08)*0.0001</t>
  </si>
  <si>
    <t>traqtori 79 kvt</t>
  </si>
  <si>
    <t>mosamzadebeli samuaoebi</t>
  </si>
  <si>
    <t>wyali</t>
  </si>
  <si>
    <t>grZ,m</t>
  </si>
  <si>
    <t>avtogreideri 79kvt</t>
  </si>
  <si>
    <t xml:space="preserve">satkepni TviTmavali gluvi 5t </t>
  </si>
  <si>
    <t xml:space="preserve">satkepni TviTmavali gluvi 10t </t>
  </si>
  <si>
    <t xml:space="preserve">mosarwyav-mosarecxi manqana </t>
  </si>
  <si>
    <t>mosamzadebeli samuSaoebi</t>
  </si>
  <si>
    <t>jami II Tavi</t>
  </si>
  <si>
    <t>lok. #5</t>
  </si>
  <si>
    <t>s.f.r</t>
  </si>
  <si>
    <t>gruntis transportireba karieridan 
10-km-ze</t>
  </si>
  <si>
    <t>1-118-5</t>
  </si>
  <si>
    <t>vibrosatkepni 6t 1.85*6*0.001</t>
  </si>
  <si>
    <t>3.2</t>
  </si>
  <si>
    <t>3.3</t>
  </si>
  <si>
    <t xml:space="preserve">yrilis mowyoba karieridan moziduli xreSovani gruntiT da datkepna  </t>
  </si>
  <si>
    <t>3.1</t>
  </si>
  <si>
    <t>3.4</t>
  </si>
  <si>
    <r>
      <t>gruntis datkepna fenebad
 vibrosatkepnebiT</t>
    </r>
    <r>
      <rPr>
        <sz val="10"/>
        <color rgb="FFFF0000"/>
        <rFont val="AcadNusx"/>
      </rPr>
      <t xml:space="preserve"> </t>
    </r>
    <r>
      <rPr>
        <sz val="10"/>
        <rFont val="AcadNusx"/>
      </rPr>
      <t>6-jer. gavliT</t>
    </r>
  </si>
  <si>
    <t>buldozeri 79 kvt 0,0105*1,15</t>
  </si>
  <si>
    <t>traqtori 79 kvt 1.85*6*0.001*1,15</t>
  </si>
  <si>
    <t>gruntis gatana nayarSi 2-km-ze</t>
  </si>
  <si>
    <t>wasacxebi hidroizolacia (2 jerad)</t>
  </si>
  <si>
    <t>gruntis damuSaveba  eqskavatoriT,  datvirTviT avtoTviTmclelebze da gatana nayarSi (33v)</t>
  </si>
  <si>
    <t>gruntis damuSaveba xeliT, 
datvirTva a/TviTmclelebze da gatana nayarSi (33v)</t>
  </si>
  <si>
    <t>monoliTuri betonis wyalmimRebi Wis  mowyoba,  sagebis mowyobiT</t>
  </si>
  <si>
    <t>mierTebebis mowyoba</t>
  </si>
  <si>
    <t>miwis vakisi</t>
  </si>
  <si>
    <t>amwe muxluxa svlaze 10t</t>
  </si>
  <si>
    <t>xis yalibi</t>
  </si>
  <si>
    <r>
      <t>m</t>
    </r>
    <r>
      <rPr>
        <vertAlign val="superscript"/>
        <sz val="10"/>
        <rFont val="AcadNusx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</si>
  <si>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WanWiki</t>
  </si>
  <si>
    <t>sagzao samosi</t>
  </si>
  <si>
    <t>lokalur_resursuri xarjTaRricxva #7</t>
  </si>
  <si>
    <t>ezoSi Sesasvlelebis mowyoba</t>
  </si>
  <si>
    <t>lokalur_resursuri xarjTaRricxva #8</t>
  </si>
  <si>
    <t>gzis Semofargvla</t>
  </si>
  <si>
    <t>lokalur_resursuri xarjTaRricxva #10</t>
  </si>
  <si>
    <t>gzis moniSvna</t>
  </si>
  <si>
    <t>lok. #6</t>
  </si>
  <si>
    <t>lok. #7</t>
  </si>
  <si>
    <t>jami V Tavi</t>
  </si>
  <si>
    <t>lok. #8</t>
  </si>
  <si>
    <t>lok. #9</t>
  </si>
  <si>
    <t>lok. #10</t>
  </si>
  <si>
    <t>jami VI Tavi</t>
  </si>
  <si>
    <t>Sromis danaxarji 2,28*1,2+0,6</t>
  </si>
  <si>
    <t>1-79-2
t.n.p3.107
eniri
$2-1-54
cx.2 p3b</t>
  </si>
  <si>
    <r>
      <t xml:space="preserve">RorRis sagebi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-20sm</t>
    </r>
  </si>
  <si>
    <t>30-3-1</t>
  </si>
  <si>
    <t>30-5-1</t>
  </si>
  <si>
    <t>amwe pnevmosvlaze 25t</t>
  </si>
  <si>
    <t>mrgvali xe</t>
  </si>
  <si>
    <t>xis ficari II xar. 70mm</t>
  </si>
  <si>
    <t>xis ficari II xar. 40-60mm</t>
  </si>
  <si>
    <t>xis ficari III xar. 40-60mm</t>
  </si>
  <si>
    <t xml:space="preserve">  Sedgenilia  2019 wlis  II kv. fasebSi</t>
  </si>
  <si>
    <r>
      <t xml:space="preserve"> rkinabetonis mrgvali milis </t>
    </r>
    <r>
      <rPr>
        <sz val="10"/>
        <rFont val="Arial"/>
        <family val="2"/>
        <charset val="204"/>
      </rPr>
      <t>d</t>
    </r>
    <r>
      <rPr>
        <sz val="10"/>
        <rFont val="AcadNusx"/>
      </rPr>
      <t>=1,0m mowyoba</t>
    </r>
  </si>
  <si>
    <t>gruntis gatana nayarSi 3-km-ze</t>
  </si>
  <si>
    <r>
      <t xml:space="preserve">monoliTuri betonis saZirkvlis mowyoba </t>
    </r>
    <r>
      <rPr>
        <sz val="10"/>
        <color theme="1"/>
        <rFont val="Arial"/>
        <family val="2"/>
        <charset val="204"/>
      </rPr>
      <t>h</t>
    </r>
    <r>
      <rPr>
        <vertAlign val="subscript"/>
        <sz val="10"/>
        <color theme="1"/>
        <rFont val="AcadNusx"/>
      </rPr>
      <t>saS</t>
    </r>
    <r>
      <rPr>
        <sz val="10"/>
        <color theme="1"/>
        <rFont val="AcadNusx"/>
      </rPr>
      <t xml:space="preserve">.-42sm, betoni </t>
    </r>
    <r>
      <rPr>
        <sz val="10"/>
        <color theme="1"/>
        <rFont val="Arial"/>
        <family val="2"/>
        <charset val="204"/>
      </rPr>
      <t>B25 F200 W6</t>
    </r>
  </si>
  <si>
    <t>30-39-3</t>
  </si>
  <si>
    <r>
      <t xml:space="preserve">anakrebi rgolebi </t>
    </r>
    <r>
      <rPr>
        <sz val="10"/>
        <rFont val="Arial"/>
        <family val="2"/>
        <charset val="204"/>
      </rPr>
      <t>d</t>
    </r>
    <r>
      <rPr>
        <sz val="10"/>
        <rFont val="AcadNusx"/>
      </rPr>
      <t>-1.0m,</t>
    </r>
  </si>
  <si>
    <t>30-51-2</t>
  </si>
  <si>
    <t>asakravi hidroizolacia</t>
  </si>
  <si>
    <t>djuti</t>
  </si>
  <si>
    <t>RreCoebis dagmanva ZenZiT</t>
  </si>
  <si>
    <t>milis Sesasvleli saTavisis 
mowyoba:</t>
  </si>
  <si>
    <t>milis gasasvleli saTavisis 
mowyoba:</t>
  </si>
  <si>
    <t>monoliTuri betonis portaluri kedlis mowyoba:</t>
  </si>
  <si>
    <t>37-64-4</t>
  </si>
  <si>
    <t>xis ficari II xar. 130mm</t>
  </si>
  <si>
    <t>xis ficari III-IV xar. 40-60mm</t>
  </si>
  <si>
    <r>
      <t xml:space="preserve">monoliTuri betonis portaluri kedlis mowyoba, betoni </t>
    </r>
    <r>
      <rPr>
        <sz val="10"/>
        <rFont val="Times New Roman"/>
        <family val="1"/>
        <charset val="204"/>
      </rPr>
      <t>B25 F200 W6</t>
    </r>
  </si>
  <si>
    <t>1-123-8</t>
  </si>
  <si>
    <t>qvis risbermis mowyoba</t>
  </si>
  <si>
    <t>qva</t>
  </si>
  <si>
    <t>ukuSevseba karieridan moziduli 
qviSa-xreSovani gruntiT da datkepna fenebad</t>
  </si>
  <si>
    <t>gruntis damuSaveba karierSi 
eqskavatoriT,  datvirTviT avtoTviTmclelebze (6b)</t>
  </si>
  <si>
    <t>gruntis transportireba karieridan 
18-km-ze</t>
  </si>
  <si>
    <t>gruntis damuSaveba  eqskavatoriT,  gverdze gadayriT Semdgomi gamoyenebiT (33v)</t>
  </si>
  <si>
    <t>gruntis datkepna fenebad 
pnevmosatkepniT</t>
  </si>
  <si>
    <t>monoliTuri betonis mimRebi Wis  mowyoba,  sagebis mowyobiT</t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</si>
  <si>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AcadNusx"/>
      </rPr>
      <t xml:space="preserve">30 </t>
    </r>
    <r>
      <rPr>
        <sz val="10"/>
        <rFont val="Arial"/>
        <family val="2"/>
        <charset val="204"/>
      </rPr>
      <t>F</t>
    </r>
    <r>
      <rPr>
        <sz val="10"/>
        <rFont val="AcadNusx"/>
      </rPr>
      <t xml:space="preserve">200 </t>
    </r>
    <r>
      <rPr>
        <sz val="10"/>
        <rFont val="Arial"/>
        <family val="2"/>
        <charset val="204"/>
      </rPr>
      <t>W</t>
    </r>
    <r>
      <rPr>
        <sz val="10"/>
        <rFont val="AcadNusx"/>
      </rPr>
      <t>6</t>
    </r>
  </si>
  <si>
    <r>
      <t xml:space="preserve"> rkinabetonis mrgvali milis </t>
    </r>
    <r>
      <rPr>
        <sz val="10"/>
        <rFont val="Arial"/>
        <family val="2"/>
        <charset val="204"/>
      </rPr>
      <t>d</t>
    </r>
    <r>
      <rPr>
        <sz val="10"/>
        <rFont val="AcadNusx"/>
      </rPr>
      <t>=1,5m mowyoba</t>
    </r>
  </si>
  <si>
    <r>
      <t xml:space="preserve">arsebuli dazianebuli rkinabetonis mrgvali milis </t>
    </r>
    <r>
      <rPr>
        <sz val="10"/>
        <rFont val="Arial"/>
        <family val="2"/>
        <charset val="204"/>
      </rPr>
      <t>d</t>
    </r>
    <r>
      <rPr>
        <sz val="10"/>
        <rFont val="AcadNusx"/>
      </rPr>
      <t>=1.0m tanis seqciebis demontaJi amwiT, datvirTva da gatana nayarSi</t>
    </r>
  </si>
  <si>
    <t>Sromis danaxarji 8*0,8</t>
  </si>
  <si>
    <t>amwe muxluxa svlaze 10t 1,98*0,8</t>
  </si>
  <si>
    <t>sxva masala 6,36*0,8</t>
  </si>
  <si>
    <t>dazianebuli seqciebis gatana nayarSi 3-km-ze</t>
  </si>
  <si>
    <t>5</t>
  </si>
  <si>
    <r>
      <t xml:space="preserve">rkinabetonis anakrebi rgolebis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>-1.5m, 
montaJi amwiT</t>
    </r>
  </si>
  <si>
    <t>30-39-8</t>
  </si>
  <si>
    <t>6</t>
  </si>
  <si>
    <t>7</t>
  </si>
  <si>
    <t>9</t>
  </si>
  <si>
    <t>frTiani saTavisebis mowyoba:</t>
  </si>
  <si>
    <t>10</t>
  </si>
  <si>
    <t>11</t>
  </si>
  <si>
    <r>
      <t xml:space="preserve">monoliTuri betonis portaluri kedlis, frTebis Raris da kbilis mowyoba, betoni </t>
    </r>
    <r>
      <rPr>
        <sz val="10"/>
        <rFont val="Times New Roman"/>
        <family val="1"/>
        <charset val="204"/>
      </rPr>
      <t>B25 F200 W6</t>
    </r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</si>
  <si>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</si>
  <si>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</si>
  <si>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</si>
  <si>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</si>
  <si>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</si>
  <si>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</si>
  <si>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</si>
  <si>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</si>
  <si>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</si>
  <si>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</si>
  <si>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21.1</t>
  </si>
  <si>
    <t>21.2</t>
  </si>
  <si>
    <t>21.3</t>
  </si>
  <si>
    <t>21.4</t>
  </si>
  <si>
    <t>milis SesasvlelSi da gasasvlelSi gruntis kalapotis gaWra-formireba meqanizirebuli meTodiT</t>
  </si>
  <si>
    <t>22</t>
  </si>
  <si>
    <t>anakrebi rkinabetonis  Raris mowyoba pk 4+98</t>
  </si>
  <si>
    <t>27-5-9</t>
  </si>
  <si>
    <t>amwe saavtomobilo svlaze 3t</t>
  </si>
  <si>
    <t>anakrebi Rari</t>
  </si>
  <si>
    <t xml:space="preserve">sxva masala </t>
  </si>
  <si>
    <t>anakerebi rkinabetonis kiuvetis mowyoba, RorRis sagebiT</t>
  </si>
  <si>
    <t>5.1</t>
  </si>
  <si>
    <t>5.2</t>
  </si>
  <si>
    <t>5.3</t>
  </si>
  <si>
    <t>5.4</t>
  </si>
  <si>
    <t>lokalur_resursuri xarjTaRricxva #3</t>
  </si>
  <si>
    <t>lokalur_resursuri xarjTaRricxva #5</t>
  </si>
  <si>
    <t>lokalur_resursuri xarjTaRricxva #6</t>
  </si>
  <si>
    <t>arsebuli dazianebuli betonis kiuvetis daSla sangrevi CaquCebiT, datvirTva da gatana nayarSi</t>
  </si>
  <si>
    <t>30-11-2</t>
  </si>
  <si>
    <t>narCenebis gatana nayarSi 3 km-ze</t>
  </si>
  <si>
    <t>arsebuli qviswyobis kiuvetis daSla, datvirTva da gatana nayarSi</t>
  </si>
  <si>
    <t>30-11-1</t>
  </si>
  <si>
    <t>arsebuli dazianebuli azbestis milebis demontaJi, datvirTva, gatana nayarSi da damarxva</t>
  </si>
  <si>
    <t>22-1-3</t>
  </si>
  <si>
    <t>Sromis danaxarji 0,354*0,5</t>
  </si>
  <si>
    <t xml:space="preserve">sxva manqana 0,0782*0,5  </t>
  </si>
  <si>
    <t>sxva masala 0,116*0,5</t>
  </si>
  <si>
    <t>narCenebis gatana nayarSi 3 km-ze da damarxva</t>
  </si>
  <si>
    <t>22-1-5</t>
  </si>
  <si>
    <t>Sromis danaxarji 0,474*0,5</t>
  </si>
  <si>
    <t xml:space="preserve">sxva manqana 0,0886*0,5  </t>
  </si>
  <si>
    <t>sxva masala 0,184*0,5</t>
  </si>
  <si>
    <t>22-1-7</t>
  </si>
  <si>
    <t>Sromis danaxarji 0,598*0,5</t>
  </si>
  <si>
    <t xml:space="preserve">sxva manqana 0,198*0,5  </t>
  </si>
  <si>
    <t>sxva masala 0,313*0,5</t>
  </si>
  <si>
    <t>asbestis milis narCenebis Cabareba 
specialur gamoyofil adgilas</t>
  </si>
  <si>
    <r>
      <t xml:space="preserve">arsebuli dazianebuli azbestis milebis </t>
    </r>
    <r>
      <rPr>
        <sz val="10"/>
        <rFont val="Arial"/>
        <family val="2"/>
        <charset val="204"/>
      </rPr>
      <t>d</t>
    </r>
    <r>
      <rPr>
        <sz val="10"/>
        <rFont val="AcadNusx"/>
      </rPr>
      <t xml:space="preserve">-0.2 m  </t>
    </r>
  </si>
  <si>
    <r>
      <t xml:space="preserve">arsebuli dazianebuli azbestis milebis </t>
    </r>
    <r>
      <rPr>
        <sz val="10"/>
        <rFont val="Arial"/>
        <family val="2"/>
        <charset val="204"/>
      </rPr>
      <t>d</t>
    </r>
    <r>
      <rPr>
        <sz val="10"/>
        <rFont val="AcadNusx"/>
      </rPr>
      <t>-0.3 m</t>
    </r>
  </si>
  <si>
    <r>
      <t xml:space="preserve">arsebuli dazianebuli azbestis milebis </t>
    </r>
    <r>
      <rPr>
        <sz val="10"/>
        <rFont val="Arial"/>
        <family val="2"/>
        <charset val="204"/>
      </rPr>
      <t>d</t>
    </r>
    <r>
      <rPr>
        <sz val="10"/>
        <rFont val="AcadNusx"/>
      </rPr>
      <t>-0.4 m</t>
    </r>
  </si>
  <si>
    <t>arsebuli dazianebuli liTonis milebis demontaJi, datvirTva da gatana bazaze (jarTi)</t>
  </si>
  <si>
    <t>22-5-6</t>
  </si>
  <si>
    <t>Sromis danaxarji 0,426*0,6</t>
  </si>
  <si>
    <t xml:space="preserve">sxva manqana 0,217*0,7    </t>
  </si>
  <si>
    <t>sxva masala 0,108*0,5</t>
  </si>
  <si>
    <t>22-5-8</t>
  </si>
  <si>
    <t>Sromis danaxarji 0,594*0,6</t>
  </si>
  <si>
    <t xml:space="preserve">sxva manqana 0,282*0,7    </t>
  </si>
  <si>
    <t>sxva masala 0,14*0,5</t>
  </si>
  <si>
    <r>
      <t xml:space="preserve">arsebuli dazianebuli liTonis milis </t>
    </r>
    <r>
      <rPr>
        <sz val="10"/>
        <rFont val="Arial"/>
        <family val="2"/>
        <charset val="204"/>
      </rPr>
      <t>d</t>
    </r>
    <r>
      <rPr>
        <sz val="10"/>
        <rFont val="AcadNusx"/>
      </rPr>
      <t>-0.2 m demontaJi amwiT</t>
    </r>
  </si>
  <si>
    <r>
      <t xml:space="preserve">arsebuli dazianebuli liTonis milis </t>
    </r>
    <r>
      <rPr>
        <sz val="10"/>
        <rFont val="Arial"/>
        <family val="2"/>
        <charset val="204"/>
      </rPr>
      <t>d</t>
    </r>
    <r>
      <rPr>
        <sz val="10"/>
        <rFont val="AcadNusx"/>
      </rPr>
      <t>-0.3 m demontaJi amwiT</t>
    </r>
  </si>
  <si>
    <t>jarTis gatana bazaze 3 km-ze</t>
  </si>
  <si>
    <t>4.1</t>
  </si>
  <si>
    <t>4.2</t>
  </si>
  <si>
    <r>
      <t xml:space="preserve">arsebuli plastmasis milebis </t>
    </r>
    <r>
      <rPr>
        <sz val="10"/>
        <rFont val="Arial"/>
        <family val="2"/>
        <charset val="204"/>
      </rPr>
      <t>d</t>
    </r>
    <r>
      <rPr>
        <sz val="10"/>
        <rFont val="AcadNusx"/>
      </rPr>
      <t xml:space="preserve">-0,25m demontaJi, datvirTva da gatana bazaze </t>
    </r>
  </si>
  <si>
    <t>22-8-7</t>
  </si>
  <si>
    <t>Sromis danaxarji 0,323*0,8</t>
  </si>
  <si>
    <t>sxva manqana 0,14*0,8</t>
  </si>
  <si>
    <t>sxva masala 0,0142*0,8</t>
  </si>
  <si>
    <t>milis mowyoba</t>
  </si>
  <si>
    <t>23-1-2</t>
  </si>
  <si>
    <r>
      <t xml:space="preserve">liTonis milis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 xml:space="preserve">=425 mm, </t>
    </r>
    <r>
      <rPr>
        <sz val="10"/>
        <rFont val="Times New Roman"/>
        <family val="1"/>
        <charset val="204"/>
      </rPr>
      <t>δ</t>
    </r>
    <r>
      <rPr>
        <sz val="10"/>
        <rFont val="AcadNusx"/>
      </rPr>
      <t xml:space="preserve">=5 mm montaJi amwiT </t>
    </r>
  </si>
  <si>
    <t xml:space="preserve">sxva manqana   </t>
  </si>
  <si>
    <t>22-5-10</t>
  </si>
  <si>
    <r>
      <t xml:space="preserve">liTonis milis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 xml:space="preserve">=425 mm, </t>
    </r>
    <r>
      <rPr>
        <sz val="10"/>
        <rFont val="Times New Roman"/>
        <family val="1"/>
        <charset val="204"/>
      </rPr>
      <t>δ</t>
    </r>
    <r>
      <rPr>
        <sz val="10"/>
        <rFont val="AcadNusx"/>
      </rPr>
      <t>=5 mm</t>
    </r>
  </si>
  <si>
    <t>12.1</t>
  </si>
  <si>
    <t>12.2</t>
  </si>
  <si>
    <t>12.3</t>
  </si>
  <si>
    <t>12.4</t>
  </si>
  <si>
    <t>lokalur_resursuri xarjTaRricxva #9</t>
  </si>
  <si>
    <r>
      <t xml:space="preserve">RorRis sagebi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-30sm</t>
    </r>
  </si>
  <si>
    <t>7.1</t>
  </si>
  <si>
    <t>7.2</t>
  </si>
  <si>
    <t>7.3</t>
  </si>
  <si>
    <t>7.4</t>
  </si>
  <si>
    <t>6-13-4</t>
  </si>
  <si>
    <t>specprofilis betonis parapetebis damzadeba bazaze</t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</si>
  <si>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AcadNusx"/>
      </rPr>
      <t>35</t>
    </r>
  </si>
  <si>
    <t>ficari 40-60 III xaris.</t>
  </si>
  <si>
    <t>42-14-2</t>
  </si>
  <si>
    <t>specprofilis betonis parapetebis  montaJi amwiT</t>
  </si>
  <si>
    <t>amwe muxluxa svlaze 16t</t>
  </si>
  <si>
    <t>manq.-sT</t>
  </si>
  <si>
    <r>
      <t xml:space="preserve">anakrebi specprofilis betonis parapetebis damzadeba, transportireba da montaJi, SeRebviT "zebra"
betoni </t>
    </r>
    <r>
      <rPr>
        <sz val="10"/>
        <rFont val="Arial"/>
        <family val="2"/>
        <charset val="204"/>
      </rPr>
      <t>B35 F200 W6</t>
    </r>
  </si>
  <si>
    <t>2.1</t>
  </si>
  <si>
    <t>2.2</t>
  </si>
  <si>
    <t>damzadebuli betonis parapetebis bazidan transportireba obieqtze 
3 km-ze</t>
  </si>
  <si>
    <t>2.3</t>
  </si>
  <si>
    <t>vertikaluri moniSvna perqlorviniliani saRebaviT</t>
  </si>
  <si>
    <r>
      <t xml:space="preserve">rkinabetonis mrgvali milis </t>
    </r>
    <r>
      <rPr>
        <sz val="10"/>
        <rFont val="Arial"/>
        <family val="2"/>
        <charset val="204"/>
      </rPr>
      <t>d</t>
    </r>
    <r>
      <rPr>
        <sz val="10"/>
        <rFont val="AcadNusx"/>
      </rPr>
      <t>=1,0m mowyoba</t>
    </r>
  </si>
  <si>
    <r>
      <t xml:space="preserve">rkinabetonis mrgvali milis </t>
    </r>
    <r>
      <rPr>
        <sz val="10"/>
        <rFont val="Arial"/>
        <family val="2"/>
        <charset val="204"/>
      </rPr>
      <t>d</t>
    </r>
    <r>
      <rPr>
        <sz val="10"/>
        <rFont val="AcadNusx"/>
      </rPr>
      <t>=1,5m mowyoba</t>
    </r>
  </si>
  <si>
    <t>anakrebi rk.b Raris mowyoba pk 4+98</t>
  </si>
  <si>
    <t>milis gasasvlelSi gruntis kalapotis gaWra-formireba eqskavatoriT</t>
  </si>
  <si>
    <t>1-11-9</t>
  </si>
  <si>
    <t>monoliTuri betonis frTiani saTavisebis mowyoba:</t>
  </si>
  <si>
    <t>20.1</t>
  </si>
  <si>
    <t>20.2</t>
  </si>
  <si>
    <t>20.3</t>
  </si>
  <si>
    <t>20.4</t>
  </si>
  <si>
    <t>27-10-5</t>
  </si>
  <si>
    <t xml:space="preserve">satkepni pnevmosvlaze 18t </t>
  </si>
  <si>
    <t>trasis aRdgena da damagreba  428.8*0.98*0.001</t>
  </si>
  <si>
    <r>
      <t xml:space="preserve">RorRis sagebi </t>
    </r>
    <r>
      <rPr>
        <sz val="10"/>
        <rFont val="Times New Roman"/>
        <family val="1"/>
        <charset val="204"/>
      </rPr>
      <t>h</t>
    </r>
    <r>
      <rPr>
        <sz val="10"/>
        <rFont val="AcadNusx"/>
      </rPr>
      <t>-10sm</t>
    </r>
  </si>
  <si>
    <t>kaspis municipalitetis sofel gudaleTSi e.w. "xokeraanT ubnis" misasvleli-gzis moxreSva mowyoba</t>
  </si>
  <si>
    <r>
      <t xml:space="preserve">rkinabetonis anakrebi rgolebis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>-1.0m, montaJi amwiT</t>
    </r>
  </si>
  <si>
    <r>
      <t xml:space="preserve">namgliseburi profilis safaris mowyoba qviSa-xreSovani masaliT 
(0-40mm), </t>
    </r>
    <r>
      <rPr>
        <sz val="10"/>
        <rFont val="Arial"/>
        <family val="2"/>
        <charset val="204"/>
      </rPr>
      <t>h</t>
    </r>
    <r>
      <rPr>
        <sz val="10"/>
        <rFont val="AcadNusx"/>
      </rPr>
      <t>-30sm.</t>
    </r>
  </si>
  <si>
    <t>qviSa-xreSovani narevi</t>
  </si>
  <si>
    <r>
      <t xml:space="preserve">namgliseburi profilis safaris mowyoba qviSa-xreSovani masaliT 
(0-40mm), </t>
    </r>
    <r>
      <rPr>
        <sz val="10"/>
        <rFont val="Arial"/>
        <family val="2"/>
        <charset val="204"/>
      </rPr>
      <t>h</t>
    </r>
    <r>
      <rPr>
        <sz val="10"/>
        <rFont val="AcadNusx"/>
      </rPr>
      <t>-15sm.</t>
    </r>
  </si>
  <si>
    <t xml:space="preserve">damatebiTi Rirebulebis gadasaxadi           (d.R.g.)-%               </t>
  </si>
  <si>
    <r>
      <t>gauTvaliswinebeli xarjebi</t>
    </r>
    <r>
      <rPr>
        <sz val="10"/>
        <rFont val="Chveulebrivy-ITV-ZC"/>
        <family val="1"/>
      </rPr>
      <t xml:space="preserve"> - </t>
    </r>
    <r>
      <rPr>
        <sz val="10"/>
        <rFont val="AcadNusx"/>
      </rPr>
      <t>%</t>
    </r>
    <r>
      <rPr>
        <sz val="10"/>
        <rFont val="Academiury-ITV-ZC"/>
        <family val="1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</si>
</sst>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_-* #,##0.00&quot;р.&quot;_-;\-* #,##0.00&quot;р.&quot;_-;_-* &quot;-&quot;??&quot;р.&quot;_-;_-@_-"/>
    <numFmt numFmtId="165" formatCode="0.000"/>
    <numFmt numFmtId="166" formatCode="0.0"/>
    <numFmt numFmtId="167" formatCode="0.0000"/>
    <numFmt numFmtId="168" formatCode="0.00000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cadNusx"/>
    </font>
    <font>
      <sz val="10"/>
      <color theme="1"/>
      <name val="AcadNusx"/>
    </font>
    <font>
      <sz val="10"/>
      <name val="AcadNusx"/>
    </font>
    <font>
      <sz val="10"/>
      <name val="Arial Cyr"/>
      <family val="2"/>
      <charset val="204"/>
    </font>
    <font>
      <b/>
      <sz val="10"/>
      <name val="AcadNusx"/>
    </font>
    <font>
      <b/>
      <sz val="10"/>
      <name val="AcadMtavr"/>
    </font>
    <font>
      <sz val="11"/>
      <name val="AcadNusx"/>
    </font>
    <font>
      <b/>
      <sz val="10"/>
      <name val="Academiury-ITV-ZC"/>
      <family val="1"/>
    </font>
    <font>
      <sz val="10"/>
      <name val="Arial"/>
      <family val="2"/>
      <charset val="204"/>
    </font>
    <font>
      <sz val="10"/>
      <name val="Arial"/>
      <family val="2"/>
    </font>
    <font>
      <vertAlign val="superscript"/>
      <sz val="10"/>
      <name val="AcadNusx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2"/>
      <color indexed="10"/>
      <name val="Arial Cyr"/>
      <family val="2"/>
      <charset val="204"/>
    </font>
    <font>
      <sz val="11"/>
      <color indexed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cadNusx"/>
    </font>
    <font>
      <sz val="10"/>
      <name val="Academiury-ITV-ZC"/>
      <family val="1"/>
    </font>
    <font>
      <b/>
      <sz val="11"/>
      <name val="AcadMtavr"/>
    </font>
    <font>
      <sz val="11"/>
      <name val="Academiury-ITV-ZC"/>
      <family val="1"/>
    </font>
    <font>
      <sz val="10"/>
      <name val="Chveulebrivy-ITV-ZC"/>
      <family val="1"/>
    </font>
    <font>
      <sz val="10"/>
      <color theme="1"/>
      <name val="Arial"/>
      <family val="2"/>
      <charset val="204"/>
    </font>
    <font>
      <b/>
      <sz val="10"/>
      <color theme="1"/>
      <name val="AcadNusx"/>
    </font>
    <font>
      <sz val="10"/>
      <name val="Times New Roman"/>
      <family val="1"/>
    </font>
    <font>
      <b/>
      <sz val="10"/>
      <color indexed="8"/>
      <name val="AcadNusx"/>
    </font>
    <font>
      <sz val="11"/>
      <name val="Calibri"/>
      <family val="2"/>
      <scheme val="minor"/>
    </font>
    <font>
      <sz val="10"/>
      <color indexed="8"/>
      <name val="AcadNusx"/>
    </font>
    <font>
      <sz val="11"/>
      <color rgb="FF9C0006"/>
      <name val="Calibri"/>
      <family val="2"/>
      <scheme val="minor"/>
    </font>
    <font>
      <sz val="10"/>
      <color rgb="FFFF0000"/>
      <name val="AcadNusx"/>
    </font>
    <font>
      <vertAlign val="subscript"/>
      <sz val="10"/>
      <color theme="1"/>
      <name val="AcadNusx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8">
    <xf numFmtId="0" fontId="0" fillId="0" borderId="0"/>
    <xf numFmtId="0" fontId="5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4" fillId="0" borderId="0"/>
    <xf numFmtId="0" fontId="15" fillId="0" borderId="0"/>
    <xf numFmtId="0" fontId="15" fillId="0" borderId="0"/>
    <xf numFmtId="0" fontId="16" fillId="5" borderId="0" applyNumberFormat="0" applyBorder="0" applyAlignment="0" applyProtection="0"/>
    <xf numFmtId="0" fontId="1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9" applyNumberFormat="0" applyAlignment="0" applyProtection="0"/>
    <xf numFmtId="0" fontId="20" fillId="21" borderId="10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9" applyNumberFormat="0" applyAlignment="0" applyProtection="0"/>
    <xf numFmtId="0" fontId="27" fillId="0" borderId="14" applyNumberFormat="0" applyFill="0" applyAlignment="0" applyProtection="0"/>
    <xf numFmtId="0" fontId="28" fillId="22" borderId="0" applyNumberFormat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23" borderId="15" applyNumberFormat="0" applyFont="0" applyAlignment="0" applyProtection="0"/>
    <xf numFmtId="0" fontId="29" fillId="20" borderId="16" applyNumberForma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4" fillId="0" borderId="0"/>
    <xf numFmtId="44" fontId="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15" fillId="0" borderId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48" fillId="25" borderId="0" applyNumberFormat="0" applyBorder="0" applyAlignment="0" applyProtection="0"/>
  </cellStyleXfs>
  <cellXfs count="300">
    <xf numFmtId="0" fontId="0" fillId="0" borderId="0" xfId="0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7" xfId="7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7" xfId="85" applyFont="1" applyFill="1" applyBorder="1" applyAlignment="1">
      <alignment horizontal="center" vertical="center" wrapText="1"/>
    </xf>
    <xf numFmtId="165" fontId="44" fillId="0" borderId="7" xfId="0" applyNumberFormat="1" applyFont="1" applyFill="1" applyBorder="1" applyAlignment="1">
      <alignment horizontal="center" vertical="center" wrapText="1"/>
    </xf>
    <xf numFmtId="49" fontId="4" fillId="0" borderId="7" xfId="49" applyNumberFormat="1" applyFont="1" applyFill="1" applyBorder="1" applyAlignment="1">
      <alignment vertical="center" wrapText="1"/>
    </xf>
    <xf numFmtId="0" fontId="4" fillId="24" borderId="7" xfId="0" applyFont="1" applyFill="1" applyBorder="1" applyAlignment="1">
      <alignment vertical="center"/>
    </xf>
    <xf numFmtId="0" fontId="46" fillId="0" borderId="7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4" fillId="0" borderId="2" xfId="49" applyNumberFormat="1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0" fillId="0" borderId="0" xfId="2" applyFont="1" applyFill="1"/>
    <xf numFmtId="2" fontId="4" fillId="0" borderId="0" xfId="2" applyNumberFormat="1" applyFont="1" applyFill="1" applyAlignment="1">
      <alignment horizontal="center"/>
    </xf>
    <xf numFmtId="0" fontId="4" fillId="0" borderId="0" xfId="2" applyFont="1" applyFill="1"/>
    <xf numFmtId="0" fontId="10" fillId="0" borderId="0" xfId="2" applyFill="1"/>
    <xf numFmtId="0" fontId="4" fillId="0" borderId="7" xfId="2" applyFont="1" applyFill="1" applyBorder="1" applyAlignment="1" applyProtection="1">
      <alignment horizontal="center" vertical="center" wrapText="1"/>
    </xf>
    <xf numFmtId="2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65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2" fontId="43" fillId="0" borderId="7" xfId="0" applyNumberFormat="1" applyFont="1" applyBorder="1" applyAlignment="1">
      <alignment horizontal="center" vertical="center"/>
    </xf>
    <xf numFmtId="0" fontId="44" fillId="0" borderId="7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2" fontId="45" fillId="0" borderId="7" xfId="0" applyNumberFormat="1" applyFont="1" applyFill="1" applyBorder="1" applyAlignment="1">
      <alignment horizontal="center" vertical="center"/>
    </xf>
    <xf numFmtId="167" fontId="44" fillId="0" borderId="7" xfId="0" applyNumberFormat="1" applyFont="1" applyFill="1" applyBorder="1" applyAlignment="1">
      <alignment horizontal="center" vertical="center" wrapText="1"/>
    </xf>
    <xf numFmtId="0" fontId="4" fillId="0" borderId="7" xfId="49" applyNumberFormat="1" applyFont="1" applyFill="1" applyBorder="1" applyAlignment="1">
      <alignment horizontal="center" vertical="center" wrapText="1"/>
    </xf>
    <xf numFmtId="2" fontId="6" fillId="0" borderId="7" xfId="49" applyNumberFormat="1" applyFont="1" applyFill="1" applyBorder="1" applyAlignment="1">
      <alignment horizontal="center" vertical="center"/>
    </xf>
    <xf numFmtId="168" fontId="44" fillId="0" borderId="7" xfId="0" applyNumberFormat="1" applyFont="1" applyFill="1" applyBorder="1" applyAlignment="1">
      <alignment horizontal="center" vertical="center" wrapText="1"/>
    </xf>
    <xf numFmtId="2" fontId="44" fillId="0" borderId="7" xfId="0" applyNumberFormat="1" applyFont="1" applyFill="1" applyBorder="1" applyAlignment="1">
      <alignment horizontal="center" vertical="center" wrapText="1"/>
    </xf>
    <xf numFmtId="2" fontId="3" fillId="0" borderId="7" xfId="8" applyNumberFormat="1" applyFont="1" applyFill="1" applyBorder="1" applyAlignment="1">
      <alignment horizontal="center" vertical="center"/>
    </xf>
    <xf numFmtId="166" fontId="4" fillId="24" borderId="7" xfId="49" applyNumberFormat="1" applyFont="1" applyFill="1" applyBorder="1" applyAlignment="1">
      <alignment horizontal="center" vertical="center"/>
    </xf>
    <xf numFmtId="0" fontId="4" fillId="24" borderId="7" xfId="49" applyFont="1" applyFill="1" applyBorder="1" applyAlignment="1">
      <alignment horizontal="center" vertical="center" wrapText="1"/>
    </xf>
    <xf numFmtId="2" fontId="4" fillId="24" borderId="7" xfId="49" applyNumberFormat="1" applyFont="1" applyFill="1" applyBorder="1" applyAlignment="1">
      <alignment horizontal="center" vertical="center"/>
    </xf>
    <xf numFmtId="0" fontId="4" fillId="24" borderId="7" xfId="49" applyFont="1" applyFill="1" applyBorder="1" applyAlignment="1">
      <alignment horizontal="center" vertical="center"/>
    </xf>
    <xf numFmtId="2" fontId="0" fillId="0" borderId="0" xfId="0" applyNumberFormat="1" applyFill="1"/>
    <xf numFmtId="0" fontId="4" fillId="0" borderId="7" xfId="7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66" fontId="4" fillId="0" borderId="7" xfId="49" applyNumberFormat="1" applyFont="1" applyFill="1" applyBorder="1" applyAlignment="1">
      <alignment horizontal="center" vertical="center"/>
    </xf>
    <xf numFmtId="49" fontId="44" fillId="0" borderId="7" xfId="0" applyNumberFormat="1" applyFont="1" applyFill="1" applyBorder="1" applyAlignment="1">
      <alignment horizontal="center" vertical="center" wrapText="1"/>
    </xf>
    <xf numFmtId="166" fontId="4" fillId="24" borderId="7" xfId="0" applyNumberFormat="1" applyFont="1" applyFill="1" applyBorder="1" applyAlignment="1">
      <alignment horizontal="center" vertical="center"/>
    </xf>
    <xf numFmtId="0" fontId="4" fillId="24" borderId="7" xfId="0" applyFont="1" applyFill="1" applyBorder="1" applyAlignment="1">
      <alignment horizontal="center" vertical="center"/>
    </xf>
    <xf numFmtId="165" fontId="4" fillId="24" borderId="7" xfId="49" applyNumberFormat="1" applyFont="1" applyFill="1" applyBorder="1" applyAlignment="1">
      <alignment horizontal="center" vertical="center"/>
    </xf>
    <xf numFmtId="165" fontId="4" fillId="24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/>
    <xf numFmtId="0" fontId="3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6" fillId="0" borderId="7" xfId="49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top" wrapText="1"/>
    </xf>
    <xf numFmtId="166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2" fontId="4" fillId="0" borderId="7" xfId="49" applyNumberFormat="1" applyFont="1" applyFill="1" applyBorder="1" applyAlignment="1">
      <alignment horizontal="center" vertical="center"/>
    </xf>
    <xf numFmtId="0" fontId="4" fillId="0" borderId="7" xfId="49" applyFont="1" applyFill="1" applyBorder="1" applyAlignment="1">
      <alignment horizontal="center" vertical="center"/>
    </xf>
    <xf numFmtId="2" fontId="4" fillId="0" borderId="7" xfId="81" applyNumberFormat="1" applyFont="1" applyFill="1" applyBorder="1" applyAlignment="1">
      <alignment horizontal="center" vertical="center" wrapText="1"/>
    </xf>
    <xf numFmtId="2" fontId="4" fillId="0" borderId="7" xfId="81" applyNumberFormat="1" applyFont="1" applyFill="1" applyBorder="1" applyAlignment="1">
      <alignment horizontal="center" vertical="center"/>
    </xf>
    <xf numFmtId="49" fontId="4" fillId="0" borderId="7" xfId="82" applyNumberFormat="1" applyFont="1" applyFill="1" applyBorder="1" applyAlignment="1">
      <alignment horizontal="center" vertical="center"/>
    </xf>
    <xf numFmtId="0" fontId="6" fillId="0" borderId="7" xfId="49" applyFont="1" applyFill="1" applyBorder="1" applyAlignment="1">
      <alignment vertical="center"/>
    </xf>
    <xf numFmtId="49" fontId="4" fillId="0" borderId="7" xfId="49" applyNumberFormat="1" applyFont="1" applyFill="1" applyBorder="1" applyAlignment="1">
      <alignment horizontal="left" vertical="center" wrapText="1"/>
    </xf>
    <xf numFmtId="0" fontId="4" fillId="0" borderId="7" xfId="49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4" fillId="0" borderId="7" xfId="4" applyFont="1" applyFill="1" applyBorder="1" applyAlignment="1">
      <alignment horizontal="center" vertical="center"/>
    </xf>
    <xf numFmtId="166" fontId="4" fillId="0" borderId="7" xfId="81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/>
    </xf>
    <xf numFmtId="0" fontId="0" fillId="0" borderId="0" xfId="0"/>
    <xf numFmtId="0" fontId="4" fillId="0" borderId="7" xfId="0" applyFont="1" applyFill="1" applyBorder="1" applyAlignment="1">
      <alignment vertical="center" wrapText="1"/>
    </xf>
    <xf numFmtId="2" fontId="6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 wrapText="1"/>
    </xf>
    <xf numFmtId="2" fontId="37" fillId="0" borderId="0" xfId="0" applyNumberFormat="1" applyFont="1" applyFill="1" applyAlignment="1">
      <alignment horizontal="center" vertical="center" wrapText="1"/>
    </xf>
    <xf numFmtId="2" fontId="37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7" xfId="49" applyFont="1" applyFill="1" applyBorder="1" applyAlignment="1">
      <alignment vertical="center" wrapText="1"/>
    </xf>
    <xf numFmtId="1" fontId="13" fillId="0" borderId="7" xfId="49" applyNumberFormat="1" applyFont="1" applyFill="1" applyBorder="1" applyAlignment="1">
      <alignment horizontal="center" vertical="center" wrapText="1"/>
    </xf>
    <xf numFmtId="0" fontId="4" fillId="24" borderId="7" xfId="0" applyFont="1" applyFill="1" applyBorder="1" applyAlignment="1">
      <alignment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4" fillId="0" borderId="7" xfId="81" applyFont="1" applyFill="1" applyBorder="1" applyAlignment="1">
      <alignment horizontal="center" vertical="center" wrapText="1"/>
    </xf>
    <xf numFmtId="2" fontId="43" fillId="0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166" fontId="4" fillId="0" borderId="7" xfId="4" applyNumberFormat="1" applyFont="1" applyFill="1" applyBorder="1" applyAlignment="1">
      <alignment horizontal="center" vertical="center"/>
    </xf>
    <xf numFmtId="2" fontId="4" fillId="0" borderId="7" xfId="3" applyNumberFormat="1" applyFont="1" applyFill="1" applyBorder="1" applyAlignment="1">
      <alignment horizontal="center" vertical="center"/>
    </xf>
    <xf numFmtId="2" fontId="4" fillId="0" borderId="7" xfId="4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7" xfId="2" applyFont="1" applyFill="1" applyBorder="1" applyAlignment="1" applyProtection="1">
      <alignment horizontal="center" vertical="center" wrapText="1"/>
      <protection locked="0"/>
    </xf>
    <xf numFmtId="0" fontId="13" fillId="0" borderId="7" xfId="49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top" wrapText="1"/>
    </xf>
    <xf numFmtId="2" fontId="4" fillId="0" borderId="7" xfId="1" applyNumberFormat="1" applyFont="1" applyFill="1" applyBorder="1" applyAlignment="1">
      <alignment horizontal="center" vertical="top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vertical="center" wrapText="1"/>
    </xf>
    <xf numFmtId="165" fontId="4" fillId="0" borderId="7" xfId="4" applyNumberFormat="1" applyFont="1" applyFill="1" applyBorder="1" applyAlignment="1">
      <alignment horizontal="center" vertical="center"/>
    </xf>
    <xf numFmtId="0" fontId="4" fillId="0" borderId="2" xfId="49" applyNumberFormat="1" applyFont="1" applyFill="1" applyBorder="1" applyAlignment="1">
      <alignment horizontal="center" vertical="center" wrapText="1"/>
    </xf>
    <xf numFmtId="49" fontId="4" fillId="24" borderId="7" xfId="0" applyNumberFormat="1" applyFont="1" applyFill="1" applyBorder="1" applyAlignment="1">
      <alignment horizontal="center" vertical="center"/>
    </xf>
    <xf numFmtId="165" fontId="13" fillId="0" borderId="7" xfId="49" applyNumberFormat="1" applyFont="1" applyFill="1" applyBorder="1" applyAlignment="1">
      <alignment horizontal="center" vertical="center" wrapText="1"/>
    </xf>
    <xf numFmtId="2" fontId="13" fillId="0" borderId="7" xfId="49" applyNumberFormat="1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center" wrapText="1"/>
    </xf>
    <xf numFmtId="165" fontId="4" fillId="0" borderId="7" xfId="49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0" fontId="4" fillId="0" borderId="7" xfId="3" applyFont="1" applyFill="1" applyBorder="1" applyAlignment="1">
      <alignment horizontal="center" vertical="center" wrapText="1"/>
    </xf>
    <xf numFmtId="0" fontId="13" fillId="0" borderId="7" xfId="3" applyNumberFormat="1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/>
    </xf>
    <xf numFmtId="166" fontId="4" fillId="0" borderId="7" xfId="3" applyNumberFormat="1" applyFont="1" applyFill="1" applyBorder="1" applyAlignment="1">
      <alignment horizontal="center" vertical="center"/>
    </xf>
    <xf numFmtId="49" fontId="4" fillId="0" borderId="7" xfId="4" applyNumberFormat="1" applyFont="1" applyFill="1" applyBorder="1" applyAlignment="1">
      <alignment horizontal="center" vertical="center"/>
    </xf>
    <xf numFmtId="0" fontId="4" fillId="0" borderId="7" xfId="4" applyFont="1" applyFill="1" applyBorder="1" applyAlignment="1">
      <alignment vertical="center"/>
    </xf>
    <xf numFmtId="2" fontId="4" fillId="0" borderId="2" xfId="4" applyNumberFormat="1" applyFont="1" applyFill="1" applyBorder="1" applyAlignment="1">
      <alignment horizontal="center" vertical="center"/>
    </xf>
    <xf numFmtId="1" fontId="4" fillId="0" borderId="2" xfId="4" applyNumberFormat="1" applyFont="1" applyFill="1" applyBorder="1" applyAlignment="1">
      <alignment horizontal="center" vertical="center"/>
    </xf>
    <xf numFmtId="165" fontId="44" fillId="0" borderId="7" xfId="4" applyNumberFormat="1" applyFont="1" applyFill="1" applyBorder="1" applyAlignment="1">
      <alignment horizontal="center" vertical="center" wrapText="1"/>
    </xf>
    <xf numFmtId="0" fontId="11" fillId="0" borderId="7" xfId="4" applyFont="1" applyFill="1" applyBorder="1"/>
    <xf numFmtId="49" fontId="44" fillId="0" borderId="7" xfId="4" applyNumberFormat="1" applyFont="1" applyFill="1" applyBorder="1" applyAlignment="1">
      <alignment horizontal="center" vertical="center" wrapText="1"/>
    </xf>
    <xf numFmtId="0" fontId="11" fillId="0" borderId="2" xfId="0" applyFont="1" applyFill="1" applyBorder="1"/>
    <xf numFmtId="0" fontId="44" fillId="0" borderId="7" xfId="49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top" wrapText="1"/>
    </xf>
    <xf numFmtId="49" fontId="47" fillId="0" borderId="7" xfId="49" applyNumberFormat="1" applyFont="1" applyFill="1" applyBorder="1" applyAlignment="1">
      <alignment vertical="center" wrapText="1"/>
    </xf>
    <xf numFmtId="2" fontId="44" fillId="0" borderId="7" xfId="49" applyNumberFormat="1" applyFont="1" applyFill="1" applyBorder="1" applyAlignment="1">
      <alignment horizontal="center" vertical="center" wrapText="1"/>
    </xf>
    <xf numFmtId="167" fontId="13" fillId="0" borderId="7" xfId="49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/>
    </xf>
    <xf numFmtId="49" fontId="4" fillId="0" borderId="6" xfId="4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top" wrapText="1"/>
    </xf>
    <xf numFmtId="49" fontId="6" fillId="0" borderId="7" xfId="49" applyNumberFormat="1" applyFont="1" applyFill="1" applyBorder="1" applyAlignment="1">
      <alignment vertical="center"/>
    </xf>
    <xf numFmtId="49" fontId="0" fillId="0" borderId="0" xfId="0" applyNumberFormat="1"/>
    <xf numFmtId="49" fontId="3" fillId="0" borderId="7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top" wrapText="1"/>
    </xf>
    <xf numFmtId="0" fontId="4" fillId="0" borderId="7" xfId="3" applyFont="1" applyFill="1" applyBorder="1" applyAlignment="1">
      <alignment vertical="center" wrapText="1"/>
    </xf>
    <xf numFmtId="2" fontId="4" fillId="0" borderId="2" xfId="3" applyNumberFormat="1" applyFont="1" applyFill="1" applyBorder="1" applyAlignment="1">
      <alignment horizontal="center" vertical="center"/>
    </xf>
    <xf numFmtId="1" fontId="4" fillId="0" borderId="2" xfId="3" applyNumberFormat="1" applyFont="1" applyFill="1" applyBorder="1" applyAlignment="1">
      <alignment horizontal="center" vertical="center"/>
    </xf>
    <xf numFmtId="0" fontId="11" fillId="0" borderId="7" xfId="3" applyFont="1" applyFill="1" applyBorder="1"/>
    <xf numFmtId="166" fontId="4" fillId="0" borderId="2" xfId="3" applyNumberFormat="1" applyFont="1" applyFill="1" applyBorder="1" applyAlignment="1">
      <alignment horizontal="center" vertical="center"/>
    </xf>
    <xf numFmtId="2" fontId="13" fillId="0" borderId="7" xfId="3" applyNumberFormat="1" applyFont="1" applyFill="1" applyBorder="1" applyAlignment="1">
      <alignment horizontal="center" vertical="center" wrapText="1"/>
    </xf>
    <xf numFmtId="1" fontId="4" fillId="0" borderId="7" xfId="3" applyNumberFormat="1" applyFont="1" applyFill="1" applyBorder="1" applyAlignment="1">
      <alignment horizontal="center" vertical="center"/>
    </xf>
    <xf numFmtId="165" fontId="13" fillId="0" borderId="7" xfId="3" applyNumberFormat="1" applyFont="1" applyFill="1" applyBorder="1" applyAlignment="1">
      <alignment horizontal="center" vertical="center" wrapText="1"/>
    </xf>
    <xf numFmtId="165" fontId="44" fillId="0" borderId="7" xfId="3" applyNumberFormat="1" applyFont="1" applyFill="1" applyBorder="1" applyAlignment="1">
      <alignment horizontal="center" vertical="center" wrapText="1"/>
    </xf>
    <xf numFmtId="1" fontId="13" fillId="0" borderId="7" xfId="3" applyNumberFormat="1" applyFont="1" applyFill="1" applyBorder="1" applyAlignment="1">
      <alignment horizontal="center" vertical="center" wrapText="1"/>
    </xf>
    <xf numFmtId="49" fontId="4" fillId="0" borderId="7" xfId="3" applyNumberFormat="1" applyFont="1" applyFill="1" applyBorder="1" applyAlignment="1">
      <alignment vertical="center" wrapText="1"/>
    </xf>
    <xf numFmtId="168" fontId="4" fillId="0" borderId="7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>
      <alignment horizontal="left" vertical="center"/>
    </xf>
    <xf numFmtId="49" fontId="4" fillId="0" borderId="6" xfId="4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7" xfId="49" applyFont="1" applyFill="1" applyBorder="1" applyAlignment="1">
      <alignment horizontal="left" vertical="center" wrapText="1"/>
    </xf>
    <xf numFmtId="2" fontId="4" fillId="0" borderId="2" xfId="49" applyNumberFormat="1" applyFont="1" applyFill="1" applyBorder="1" applyAlignment="1">
      <alignment horizontal="center" vertical="center"/>
    </xf>
    <xf numFmtId="1" fontId="4" fillId="0" borderId="2" xfId="49" applyNumberFormat="1" applyFont="1" applyFill="1" applyBorder="1" applyAlignment="1">
      <alignment horizontal="center" vertical="center"/>
    </xf>
    <xf numFmtId="0" fontId="11" fillId="0" borderId="7" xfId="49" applyFont="1" applyFill="1" applyBorder="1" applyAlignment="1">
      <alignment horizontal="center"/>
    </xf>
    <xf numFmtId="166" fontId="4" fillId="0" borderId="2" xfId="49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47" fillId="0" borderId="7" xfId="0" applyNumberFormat="1" applyFont="1" applyFill="1" applyBorder="1" applyAlignment="1">
      <alignment vertical="center" wrapText="1"/>
    </xf>
    <xf numFmtId="2" fontId="47" fillId="0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6" fontId="4" fillId="0" borderId="7" xfId="81" applyNumberFormat="1" applyFont="1" applyFill="1" applyBorder="1" applyAlignment="1">
      <alignment horizontal="center" vertical="center"/>
    </xf>
    <xf numFmtId="49" fontId="0" fillId="0" borderId="0" xfId="0" applyNumberFormat="1" applyFill="1"/>
    <xf numFmtId="0" fontId="7" fillId="0" borderId="4" xfId="0" applyFont="1" applyFill="1" applyBorder="1" applyAlignment="1">
      <alignment horizontal="left" vertical="center"/>
    </xf>
    <xf numFmtId="2" fontId="37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2" fontId="37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49" fontId="38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39" fillId="0" borderId="7" xfId="0" applyFont="1" applyFill="1" applyBorder="1" applyAlignment="1">
      <alignment horizontal="center" vertical="center"/>
    </xf>
    <xf numFmtId="0" fontId="4" fillId="0" borderId="7" xfId="6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38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center"/>
    </xf>
    <xf numFmtId="165" fontId="13" fillId="0" borderId="7" xfId="0" applyNumberFormat="1" applyFont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7" fillId="0" borderId="2" xfId="0" applyNumberFormat="1" applyFont="1" applyFill="1" applyBorder="1" applyAlignment="1">
      <alignment horizontal="center" vertical="center"/>
    </xf>
    <xf numFmtId="49" fontId="47" fillId="0" borderId="8" xfId="0" applyNumberFormat="1" applyFont="1" applyFill="1" applyBorder="1" applyAlignment="1">
      <alignment horizontal="center" vertical="center"/>
    </xf>
    <xf numFmtId="49" fontId="47" fillId="0" borderId="6" xfId="0" applyNumberFormat="1" applyFont="1" applyFill="1" applyBorder="1" applyAlignment="1">
      <alignment horizontal="center" vertical="center"/>
    </xf>
    <xf numFmtId="49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Fill="1" applyBorder="1" applyAlignment="1" applyProtection="1">
      <alignment horizontal="center" vertical="center" wrapText="1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2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2" xfId="8" applyNumberFormat="1" applyFont="1" applyFill="1" applyBorder="1" applyAlignment="1">
      <alignment horizontal="center" vertical="center"/>
    </xf>
    <xf numFmtId="49" fontId="4" fillId="0" borderId="8" xfId="8" applyNumberFormat="1" applyFont="1" applyFill="1" applyBorder="1" applyAlignment="1">
      <alignment horizontal="center" vertical="center"/>
    </xf>
    <xf numFmtId="49" fontId="4" fillId="0" borderId="6" xfId="8" applyNumberFormat="1" applyFont="1" applyFill="1" applyBorder="1" applyAlignment="1">
      <alignment horizontal="center" vertical="center"/>
    </xf>
    <xf numFmtId="49" fontId="4" fillId="0" borderId="2" xfId="4" applyNumberFormat="1" applyFont="1" applyFill="1" applyBorder="1" applyAlignment="1">
      <alignment horizontal="center" vertical="center"/>
    </xf>
    <xf numFmtId="49" fontId="4" fillId="0" borderId="8" xfId="4" applyNumberFormat="1" applyFont="1" applyFill="1" applyBorder="1" applyAlignment="1">
      <alignment horizontal="center" vertical="center"/>
    </xf>
    <xf numFmtId="49" fontId="4" fillId="0" borderId="6" xfId="4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</cellXfs>
  <cellStyles count="88">
    <cellStyle name="20% - Accent1 2" xfId="19"/>
    <cellStyle name="20% - Accent2 2" xfId="13"/>
    <cellStyle name="20% - Accent3 2" xfId="18"/>
    <cellStyle name="20% - Accent4 2" xfId="14"/>
    <cellStyle name="20% - Accent5 2" xfId="17"/>
    <cellStyle name="20% - Accent6 2" xfId="21"/>
    <cellStyle name="40% - Accent1 2" xfId="22"/>
    <cellStyle name="40% - Accent2 2" xfId="20"/>
    <cellStyle name="40% - Accent3 2" xfId="15"/>
    <cellStyle name="40% - Accent4 2" xfId="11"/>
    <cellStyle name="40% - Accent5 2" xfId="23"/>
    <cellStyle name="40% - Accent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urrency 2" xfId="63"/>
    <cellStyle name="Currency 2 2" xfId="59"/>
    <cellStyle name="Currency 2 3" xfId="84"/>
    <cellStyle name="Currency 3" xfId="60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10" xfId="4"/>
    <cellStyle name="Normal 11" xfId="62"/>
    <cellStyle name="Normal 12" xfId="8"/>
    <cellStyle name="Normal 12 2" xfId="10"/>
    <cellStyle name="Normal 13" xfId="9"/>
    <cellStyle name="Normal 13 2" xfId="16"/>
    <cellStyle name="Normal 13 3" xfId="83"/>
    <cellStyle name="Normal 14" xfId="71"/>
    <cellStyle name="Normal 15" xfId="64"/>
    <cellStyle name="Normal 17" xfId="73"/>
    <cellStyle name="Normal 18" xfId="76"/>
    <cellStyle name="Normal 19" xfId="75"/>
    <cellStyle name="Normal 2" xfId="12"/>
    <cellStyle name="Normal 2 2" xfId="5"/>
    <cellStyle name="Normal 2 3" xfId="3"/>
    <cellStyle name="Normal 2 3 2" xfId="49"/>
    <cellStyle name="Normal 2 3 3" xfId="85"/>
    <cellStyle name="Normal 2 4" xfId="67"/>
    <cellStyle name="Normal 2 4 2" xfId="69"/>
    <cellStyle name="Normal 2 4 3" xfId="70"/>
    <cellStyle name="Normal 2 5" xfId="68"/>
    <cellStyle name="Normal 2 6" xfId="86"/>
    <cellStyle name="Normal 2_krebsiti, localuri, kalkulaciebi" xfId="66"/>
    <cellStyle name="Normal 20" xfId="74"/>
    <cellStyle name="Normal 24" xfId="77"/>
    <cellStyle name="Normal 25" xfId="78"/>
    <cellStyle name="Normal 3" xfId="50"/>
    <cellStyle name="Normal 4" xfId="51"/>
    <cellStyle name="Normal 5" xfId="52"/>
    <cellStyle name="Normal 6" xfId="6"/>
    <cellStyle name="Normal 6 2" xfId="65"/>
    <cellStyle name="Normal 7" xfId="2"/>
    <cellStyle name="Normal 8" xfId="7"/>
    <cellStyle name="Normal 9" xfId="61"/>
    <cellStyle name="Normal 9 2" xfId="72"/>
    <cellStyle name="Normal 9 3" xfId="79"/>
    <cellStyle name="Normal 9 4" xfId="80"/>
    <cellStyle name="Normal_3-1----6-4" xfId="81"/>
    <cellStyle name="Normal_Sheet1" xfId="1"/>
    <cellStyle name="Normal_Sheet1 (2)" xfId="82"/>
    <cellStyle name="Note 2" xfId="53"/>
    <cellStyle name="Output 2" xfId="54"/>
    <cellStyle name="Title 2" xfId="55"/>
    <cellStyle name="Total 2" xfId="56"/>
    <cellStyle name="Warning Text 2" xfId="57"/>
    <cellStyle name="Обычный 6" xfId="58"/>
    <cellStyle name="Плохой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16</xdr:row>
      <xdr:rowOff>152400</xdr:rowOff>
    </xdr:from>
    <xdr:to>
      <xdr:col>1</xdr:col>
      <xdr:colOff>428625</xdr:colOff>
      <xdr:row>18</xdr:row>
      <xdr:rowOff>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771525" y="4724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22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23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24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28575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7244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28575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47244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05075" y="3514725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28575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24200" y="3514725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05075" y="3514725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28575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24200" y="3514725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05075" y="3514725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28575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24200" y="3514725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33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34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35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36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10287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505075" y="35147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28575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3124200" y="35147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505075" y="35147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28575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124200" y="35147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505075" y="35147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28575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124200" y="3514725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131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132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133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28575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47244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28575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724400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136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137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138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139" name="Text Box 597"/>
        <xdr:cNvSpPr txBox="1">
          <a:spLocks noChangeArrowheads="1"/>
        </xdr:cNvSpPr>
      </xdr:nvSpPr>
      <xdr:spPr bwMode="auto">
        <a:xfrm>
          <a:off x="5705475" y="3514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140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141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142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28575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47244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28575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47244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505075" y="485775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28575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124200" y="485775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505075" y="485775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28575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3124200" y="485775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505075" y="485775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28575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124200" y="485775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151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152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153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154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10287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505075" y="48577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28575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3124200" y="48577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05075" y="48577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28575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3124200" y="48577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505075" y="48577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28575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124200" y="4857750"/>
          <a:ext cx="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249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250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251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28575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47244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28575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4724400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254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255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256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257" name="Text Box 597"/>
        <xdr:cNvSpPr txBox="1">
          <a:spLocks noChangeArrowheads="1"/>
        </xdr:cNvSpPr>
      </xdr:nvSpPr>
      <xdr:spPr bwMode="auto">
        <a:xfrm>
          <a:off x="5705475" y="4857750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3086100" y="601980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3086100" y="601980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3086100" y="601980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3086100" y="60198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3086100" y="690562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3086100" y="690562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3086100" y="690562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3086100" y="67341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3086100" y="741997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3086100" y="741997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3086100" y="741997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3086100" y="74199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321" name="Text Box 597"/>
        <xdr:cNvSpPr txBox="1">
          <a:spLocks noChangeArrowheads="1"/>
        </xdr:cNvSpPr>
      </xdr:nvSpPr>
      <xdr:spPr bwMode="auto">
        <a:xfrm>
          <a:off x="5991225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247650</xdr:colOff>
      <xdr:row>23</xdr:row>
      <xdr:rowOff>85724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1200150" y="1274445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323" name="Text Box 597"/>
        <xdr:cNvSpPr txBox="1">
          <a:spLocks noChangeArrowheads="1"/>
        </xdr:cNvSpPr>
      </xdr:nvSpPr>
      <xdr:spPr bwMode="auto">
        <a:xfrm>
          <a:off x="5991225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324" name="Text Box 597"/>
        <xdr:cNvSpPr txBox="1">
          <a:spLocks noChangeArrowheads="1"/>
        </xdr:cNvSpPr>
      </xdr:nvSpPr>
      <xdr:spPr bwMode="auto">
        <a:xfrm>
          <a:off x="5991225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28575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501015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28575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501015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505075" y="53435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3124200" y="5343525"/>
          <a:ext cx="15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505075" y="53435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3124200" y="5343525"/>
          <a:ext cx="15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05075" y="53435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28575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3124200" y="5343525"/>
          <a:ext cx="1524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333" name="Text Box 597"/>
        <xdr:cNvSpPr txBox="1">
          <a:spLocks noChangeArrowheads="1"/>
        </xdr:cNvSpPr>
      </xdr:nvSpPr>
      <xdr:spPr bwMode="auto">
        <a:xfrm>
          <a:off x="5991225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334" name="Text Box 597"/>
        <xdr:cNvSpPr txBox="1">
          <a:spLocks noChangeArrowheads="1"/>
        </xdr:cNvSpPr>
      </xdr:nvSpPr>
      <xdr:spPr bwMode="auto">
        <a:xfrm>
          <a:off x="5991225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335" name="Text Box 597"/>
        <xdr:cNvSpPr txBox="1">
          <a:spLocks noChangeArrowheads="1"/>
        </xdr:cNvSpPr>
      </xdr:nvSpPr>
      <xdr:spPr bwMode="auto">
        <a:xfrm>
          <a:off x="5991225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336" name="Text Box 597"/>
        <xdr:cNvSpPr txBox="1">
          <a:spLocks noChangeArrowheads="1"/>
        </xdr:cNvSpPr>
      </xdr:nvSpPr>
      <xdr:spPr bwMode="auto">
        <a:xfrm>
          <a:off x="5991225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22</xdr:row>
      <xdr:rowOff>0</xdr:rowOff>
    </xdr:from>
    <xdr:to>
      <xdr:col>7</xdr:col>
      <xdr:colOff>66675</xdr:colOff>
      <xdr:row>23</xdr:row>
      <xdr:rowOff>19050</xdr:rowOff>
    </xdr:to>
    <xdr:sp macro="" textlink="">
      <xdr:nvSpPr>
        <xdr:cNvPr id="337" name="Text Box 597"/>
        <xdr:cNvSpPr txBox="1">
          <a:spLocks noChangeArrowheads="1"/>
        </xdr:cNvSpPr>
      </xdr:nvSpPr>
      <xdr:spPr bwMode="auto">
        <a:xfrm>
          <a:off x="5991225" y="5343525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22</xdr:row>
      <xdr:rowOff>0</xdr:rowOff>
    </xdr:from>
    <xdr:to>
      <xdr:col>7</xdr:col>
      <xdr:colOff>66675</xdr:colOff>
      <xdr:row>22</xdr:row>
      <xdr:rowOff>133350</xdr:rowOff>
    </xdr:to>
    <xdr:sp macro="" textlink="">
      <xdr:nvSpPr>
        <xdr:cNvPr id="338" name="Text Box 597"/>
        <xdr:cNvSpPr txBox="1">
          <a:spLocks noChangeArrowheads="1"/>
        </xdr:cNvSpPr>
      </xdr:nvSpPr>
      <xdr:spPr bwMode="auto">
        <a:xfrm>
          <a:off x="5991225" y="53435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22</xdr:row>
      <xdr:rowOff>0</xdr:rowOff>
    </xdr:from>
    <xdr:to>
      <xdr:col>7</xdr:col>
      <xdr:colOff>66675</xdr:colOff>
      <xdr:row>22</xdr:row>
      <xdr:rowOff>133350</xdr:rowOff>
    </xdr:to>
    <xdr:sp macro="" textlink="">
      <xdr:nvSpPr>
        <xdr:cNvPr id="339" name="Text Box 597"/>
        <xdr:cNvSpPr txBox="1">
          <a:spLocks noChangeArrowheads="1"/>
        </xdr:cNvSpPr>
      </xdr:nvSpPr>
      <xdr:spPr bwMode="auto">
        <a:xfrm>
          <a:off x="5991225" y="5343525"/>
          <a:ext cx="666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22</xdr:row>
      <xdr:rowOff>0</xdr:rowOff>
    </xdr:from>
    <xdr:to>
      <xdr:col>7</xdr:col>
      <xdr:colOff>66675</xdr:colOff>
      <xdr:row>22</xdr:row>
      <xdr:rowOff>57150</xdr:rowOff>
    </xdr:to>
    <xdr:sp macro="" textlink="">
      <xdr:nvSpPr>
        <xdr:cNvPr id="340" name="Text Box 597"/>
        <xdr:cNvSpPr txBox="1">
          <a:spLocks noChangeArrowheads="1"/>
        </xdr:cNvSpPr>
      </xdr:nvSpPr>
      <xdr:spPr bwMode="auto">
        <a:xfrm>
          <a:off x="5991225" y="5343525"/>
          <a:ext cx="666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28575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1028700" y="53435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505075" y="53435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28575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3124200" y="5343525"/>
          <a:ext cx="1524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505075" y="53435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28575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3124200" y="5343525"/>
          <a:ext cx="1524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505075" y="534352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28575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3124200" y="5343525"/>
          <a:ext cx="1524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435" name="Text Box 597"/>
        <xdr:cNvSpPr txBox="1">
          <a:spLocks noChangeArrowheads="1"/>
        </xdr:cNvSpPr>
      </xdr:nvSpPr>
      <xdr:spPr bwMode="auto">
        <a:xfrm>
          <a:off x="59912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436" name="Text Box 597"/>
        <xdr:cNvSpPr txBox="1">
          <a:spLocks noChangeArrowheads="1"/>
        </xdr:cNvSpPr>
      </xdr:nvSpPr>
      <xdr:spPr bwMode="auto">
        <a:xfrm>
          <a:off x="59912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437" name="Text Box 597"/>
        <xdr:cNvSpPr txBox="1">
          <a:spLocks noChangeArrowheads="1"/>
        </xdr:cNvSpPr>
      </xdr:nvSpPr>
      <xdr:spPr bwMode="auto">
        <a:xfrm>
          <a:off x="59912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28575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5010150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28575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5010150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440" name="Text Box 597"/>
        <xdr:cNvSpPr txBox="1">
          <a:spLocks noChangeArrowheads="1"/>
        </xdr:cNvSpPr>
      </xdr:nvSpPr>
      <xdr:spPr bwMode="auto">
        <a:xfrm>
          <a:off x="59912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441" name="Text Box 597"/>
        <xdr:cNvSpPr txBox="1">
          <a:spLocks noChangeArrowheads="1"/>
        </xdr:cNvSpPr>
      </xdr:nvSpPr>
      <xdr:spPr bwMode="auto">
        <a:xfrm>
          <a:off x="59912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442" name="Text Box 597"/>
        <xdr:cNvSpPr txBox="1">
          <a:spLocks noChangeArrowheads="1"/>
        </xdr:cNvSpPr>
      </xdr:nvSpPr>
      <xdr:spPr bwMode="auto">
        <a:xfrm>
          <a:off x="59912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28575</xdr:rowOff>
    </xdr:to>
    <xdr:sp macro="" textlink="">
      <xdr:nvSpPr>
        <xdr:cNvPr id="443" name="Text Box 597"/>
        <xdr:cNvSpPr txBox="1">
          <a:spLocks noChangeArrowheads="1"/>
        </xdr:cNvSpPr>
      </xdr:nvSpPr>
      <xdr:spPr bwMode="auto">
        <a:xfrm>
          <a:off x="5991225" y="53435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28576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05075" y="5505450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28576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3124200" y="5505450"/>
          <a:ext cx="15240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28576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05075" y="5505450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28576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3124200" y="5505450"/>
          <a:ext cx="15240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28576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05075" y="5505450"/>
          <a:ext cx="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28576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3124200" y="5505450"/>
          <a:ext cx="152400" cy="295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247650</xdr:colOff>
      <xdr:row>23</xdr:row>
      <xdr:rowOff>28574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1200150" y="5667375"/>
          <a:ext cx="762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22</xdr:row>
      <xdr:rowOff>116776</xdr:rowOff>
    </xdr:to>
    <xdr:sp macro="" textlink="">
      <xdr:nvSpPr>
        <xdr:cNvPr id="451" name="Text Box 597"/>
        <xdr:cNvSpPr txBox="1">
          <a:spLocks noChangeArrowheads="1"/>
        </xdr:cNvSpPr>
      </xdr:nvSpPr>
      <xdr:spPr bwMode="auto">
        <a:xfrm>
          <a:off x="5991225" y="5667375"/>
          <a:ext cx="76200" cy="11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247650</xdr:colOff>
      <xdr:row>24</xdr:row>
      <xdr:rowOff>30690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1200150" y="5181600"/>
          <a:ext cx="76200" cy="325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247650</xdr:colOff>
      <xdr:row>23</xdr:row>
      <xdr:rowOff>142873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1200150" y="5181600"/>
          <a:ext cx="76200" cy="2952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32073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32073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32073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32073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32073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32073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32073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32073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32073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32073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32073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32073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3124200" y="5181600"/>
          <a:ext cx="499188" cy="327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104774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3124200" y="5181600"/>
          <a:ext cx="499188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104774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3124200" y="5181600"/>
          <a:ext cx="499188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104774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3124200" y="5181600"/>
          <a:ext cx="499188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104774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3124200" y="5181600"/>
          <a:ext cx="499188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104774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124200" y="5181600"/>
          <a:ext cx="499188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104774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3124200" y="5181600"/>
          <a:ext cx="499188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28577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28577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28577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28577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28577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28577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28577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28577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28577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28577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28577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28577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3124200" y="5343525"/>
          <a:ext cx="499188" cy="323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28576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3124200" y="5505450"/>
          <a:ext cx="499188" cy="16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28576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124200" y="5505450"/>
          <a:ext cx="499188" cy="16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28576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3124200" y="5505450"/>
          <a:ext cx="499188" cy="161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28576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124200" y="5343525"/>
          <a:ext cx="499188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28576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3124200" y="5343525"/>
          <a:ext cx="499188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28576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3124200" y="5343525"/>
          <a:ext cx="499188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28576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3124200" y="5343525"/>
          <a:ext cx="499188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28576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3124200" y="5343525"/>
          <a:ext cx="499188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28576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124200" y="5343525"/>
          <a:ext cx="499188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28575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28575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28575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28575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28575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28575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28575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28575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28575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28575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28575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24</xdr:row>
      <xdr:rowOff>28575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124200" y="5181600"/>
          <a:ext cx="499188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19050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124200" y="5343525"/>
          <a:ext cx="49918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19050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3124200" y="5343525"/>
          <a:ext cx="49918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19050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124200" y="5343525"/>
          <a:ext cx="499188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104775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24200" y="5181600"/>
          <a:ext cx="499188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104775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124200" y="5181600"/>
          <a:ext cx="499188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104775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124200" y="5181600"/>
          <a:ext cx="499188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104775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124200" y="5181600"/>
          <a:ext cx="499188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104775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24200" y="5181600"/>
          <a:ext cx="499188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3888</xdr:colOff>
      <xdr:row>23</xdr:row>
      <xdr:rowOff>104775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124200" y="5181600"/>
          <a:ext cx="499188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247650</xdr:colOff>
      <xdr:row>23</xdr:row>
      <xdr:rowOff>28574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1200150" y="5667375"/>
          <a:ext cx="762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247650</xdr:colOff>
      <xdr:row>23</xdr:row>
      <xdr:rowOff>28574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1200150" y="5667375"/>
          <a:ext cx="762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247650</xdr:colOff>
      <xdr:row>23</xdr:row>
      <xdr:rowOff>28574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1200150" y="5667375"/>
          <a:ext cx="762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22</xdr:row>
      <xdr:rowOff>0</xdr:rowOff>
    </xdr:from>
    <xdr:to>
      <xdr:col>2</xdr:col>
      <xdr:colOff>649817</xdr:colOff>
      <xdr:row>23</xdr:row>
      <xdr:rowOff>28574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1602317" y="5699125"/>
          <a:ext cx="762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247650</xdr:colOff>
      <xdr:row>23</xdr:row>
      <xdr:rowOff>28574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1200150" y="5667375"/>
          <a:ext cx="762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247650</xdr:colOff>
      <xdr:row>23</xdr:row>
      <xdr:rowOff>28574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1200150" y="5667375"/>
          <a:ext cx="762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247650</xdr:colOff>
      <xdr:row>23</xdr:row>
      <xdr:rowOff>28574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1200150" y="5667375"/>
          <a:ext cx="762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28574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05075" y="5667375"/>
          <a:ext cx="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2247900</xdr:colOff>
      <xdr:row>23</xdr:row>
      <xdr:rowOff>28574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124200" y="5667375"/>
          <a:ext cx="152400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42540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1200150" y="22612350"/>
          <a:ext cx="89154" cy="21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42540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1200150" y="22612350"/>
          <a:ext cx="89154" cy="21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42540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1200150" y="22612350"/>
          <a:ext cx="89154" cy="21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42540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1200150" y="22612350"/>
          <a:ext cx="89154" cy="21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42540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1200150" y="22612350"/>
          <a:ext cx="89154" cy="21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42540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1200150" y="22612350"/>
          <a:ext cx="89154" cy="213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41739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1200150" y="22612350"/>
          <a:ext cx="89154" cy="213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41739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1200150" y="22612350"/>
          <a:ext cx="89154" cy="213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1476756</xdr:colOff>
      <xdr:row>23</xdr:row>
      <xdr:rowOff>39623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505075" y="22612350"/>
          <a:ext cx="381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3</xdr:col>
      <xdr:colOff>295275</xdr:colOff>
      <xdr:row>23</xdr:row>
      <xdr:rowOff>39623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3124200" y="22612350"/>
          <a:ext cx="504825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22</xdr:row>
      <xdr:rowOff>0</xdr:rowOff>
    </xdr:from>
    <xdr:to>
      <xdr:col>2</xdr:col>
      <xdr:colOff>260604</xdr:colOff>
      <xdr:row>23</xdr:row>
      <xdr:rowOff>39623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200150" y="22612350"/>
          <a:ext cx="89154" cy="21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22</xdr:row>
      <xdr:rowOff>0</xdr:rowOff>
    </xdr:from>
    <xdr:to>
      <xdr:col>1</xdr:col>
      <xdr:colOff>428625</xdr:colOff>
      <xdr:row>23</xdr:row>
      <xdr:rowOff>19050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771525" y="4743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0</xdr:rowOff>
    </xdr:to>
    <xdr:sp macro="" textlink="">
      <xdr:nvSpPr>
        <xdr:cNvPr id="831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0</xdr:rowOff>
    </xdr:to>
    <xdr:sp macro="" textlink="">
      <xdr:nvSpPr>
        <xdr:cNvPr id="832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0</xdr:rowOff>
    </xdr:to>
    <xdr:sp macro="" textlink="">
      <xdr:nvSpPr>
        <xdr:cNvPr id="833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0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501015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501015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0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505075" y="51530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0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3124200" y="51530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505075" y="51530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3124200" y="51530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0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505075" y="51530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0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3124200" y="51530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0</xdr:rowOff>
    </xdr:to>
    <xdr:sp macro="" textlink="">
      <xdr:nvSpPr>
        <xdr:cNvPr id="842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0</xdr:rowOff>
    </xdr:to>
    <xdr:sp macro="" textlink="">
      <xdr:nvSpPr>
        <xdr:cNvPr id="843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0</xdr:rowOff>
    </xdr:to>
    <xdr:sp macro="" textlink="">
      <xdr:nvSpPr>
        <xdr:cNvPr id="844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0</xdr:rowOff>
    </xdr:to>
    <xdr:sp macro="" textlink="">
      <xdr:nvSpPr>
        <xdr:cNvPr id="845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0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102870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0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505075" y="51530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0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3124200" y="51530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0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505075" y="51530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0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3124200" y="51530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0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505075" y="51530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3124200" y="5153025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0</xdr:rowOff>
    </xdr:to>
    <xdr:sp macro="" textlink="">
      <xdr:nvSpPr>
        <xdr:cNvPr id="940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0</xdr:rowOff>
    </xdr:to>
    <xdr:sp macro="" textlink="">
      <xdr:nvSpPr>
        <xdr:cNvPr id="941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0</xdr:rowOff>
    </xdr:to>
    <xdr:sp macro="" textlink="">
      <xdr:nvSpPr>
        <xdr:cNvPr id="942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0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501015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0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5010150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0</xdr:rowOff>
    </xdr:to>
    <xdr:sp macro="" textlink="">
      <xdr:nvSpPr>
        <xdr:cNvPr id="945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0</xdr:rowOff>
    </xdr:to>
    <xdr:sp macro="" textlink="">
      <xdr:nvSpPr>
        <xdr:cNvPr id="946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0</xdr:rowOff>
    </xdr:to>
    <xdr:sp macro="" textlink="">
      <xdr:nvSpPr>
        <xdr:cNvPr id="947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0</xdr:rowOff>
    </xdr:to>
    <xdr:sp macro="" textlink="">
      <xdr:nvSpPr>
        <xdr:cNvPr id="948" name="Text Box 597"/>
        <xdr:cNvSpPr txBox="1">
          <a:spLocks noChangeArrowheads="1"/>
        </xdr:cNvSpPr>
      </xdr:nvSpPr>
      <xdr:spPr bwMode="auto">
        <a:xfrm>
          <a:off x="5991225" y="515302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95250</xdr:rowOff>
    </xdr:to>
    <xdr:sp macro="" textlink="">
      <xdr:nvSpPr>
        <xdr:cNvPr id="949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95250</xdr:rowOff>
    </xdr:to>
    <xdr:sp macro="" textlink="">
      <xdr:nvSpPr>
        <xdr:cNvPr id="950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95250</xdr:rowOff>
    </xdr:to>
    <xdr:sp macro="" textlink="">
      <xdr:nvSpPr>
        <xdr:cNvPr id="951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95250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501015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95250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501015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114300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505075" y="59721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114300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3124200" y="59721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114300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505075" y="59721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114300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3124200" y="59721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114300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505075" y="59721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114300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3124200" y="59721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95250</xdr:rowOff>
    </xdr:to>
    <xdr:sp macro="" textlink="">
      <xdr:nvSpPr>
        <xdr:cNvPr id="960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95250</xdr:rowOff>
    </xdr:to>
    <xdr:sp macro="" textlink="">
      <xdr:nvSpPr>
        <xdr:cNvPr id="961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95250</xdr:rowOff>
    </xdr:to>
    <xdr:sp macro="" textlink="">
      <xdr:nvSpPr>
        <xdr:cNvPr id="962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95250</xdr:rowOff>
    </xdr:to>
    <xdr:sp macro="" textlink="">
      <xdr:nvSpPr>
        <xdr:cNvPr id="963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</xdr:row>
      <xdr:rowOff>0</xdr:rowOff>
    </xdr:from>
    <xdr:to>
      <xdr:col>2</xdr:col>
      <xdr:colOff>76200</xdr:colOff>
      <xdr:row>23</xdr:row>
      <xdr:rowOff>95250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102870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95250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505075" y="59721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95250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3124200" y="59721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95250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505075" y="59721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95250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3124200" y="59721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2</xdr:col>
      <xdr:colOff>1476375</xdr:colOff>
      <xdr:row>23</xdr:row>
      <xdr:rowOff>95250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505075" y="59721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2095500</xdr:colOff>
      <xdr:row>23</xdr:row>
      <xdr:rowOff>95250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3124200" y="59721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95250</xdr:rowOff>
    </xdr:to>
    <xdr:sp macro="" textlink="">
      <xdr:nvSpPr>
        <xdr:cNvPr id="1058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95250</xdr:rowOff>
    </xdr:to>
    <xdr:sp macro="" textlink="">
      <xdr:nvSpPr>
        <xdr:cNvPr id="1059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95250</xdr:rowOff>
    </xdr:to>
    <xdr:sp macro="" textlink="">
      <xdr:nvSpPr>
        <xdr:cNvPr id="1060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95250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501015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22</xdr:row>
      <xdr:rowOff>0</xdr:rowOff>
    </xdr:from>
    <xdr:to>
      <xdr:col>5</xdr:col>
      <xdr:colOff>247650</xdr:colOff>
      <xdr:row>23</xdr:row>
      <xdr:rowOff>95250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5010150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95250</xdr:rowOff>
    </xdr:to>
    <xdr:sp macro="" textlink="">
      <xdr:nvSpPr>
        <xdr:cNvPr id="1063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95250</xdr:rowOff>
    </xdr:to>
    <xdr:sp macro="" textlink="">
      <xdr:nvSpPr>
        <xdr:cNvPr id="1064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95250</xdr:rowOff>
    </xdr:to>
    <xdr:sp macro="" textlink="">
      <xdr:nvSpPr>
        <xdr:cNvPr id="1065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76200</xdr:colOff>
      <xdr:row>23</xdr:row>
      <xdr:rowOff>95250</xdr:rowOff>
    </xdr:to>
    <xdr:sp macro="" textlink="">
      <xdr:nvSpPr>
        <xdr:cNvPr id="1066" name="Text Box 597"/>
        <xdr:cNvSpPr txBox="1">
          <a:spLocks noChangeArrowheads="1"/>
        </xdr:cNvSpPr>
      </xdr:nvSpPr>
      <xdr:spPr bwMode="auto">
        <a:xfrm>
          <a:off x="5991225" y="59721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3124200" y="692467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3124200" y="692467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3124200" y="6924675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3124200" y="6924675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3124200" y="786765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3124200" y="786765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3124200" y="786765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3124200" y="76962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3124200" y="838200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3124200" y="838200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30480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3124200" y="8382000"/>
          <a:ext cx="306213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</xdr:row>
      <xdr:rowOff>0</xdr:rowOff>
    </xdr:from>
    <xdr:to>
      <xdr:col>2</xdr:col>
      <xdr:colOff>2401713</xdr:colOff>
      <xdr:row>22</xdr:row>
      <xdr:rowOff>30481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3124200" y="8382000"/>
          <a:ext cx="306213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21</xdr:row>
      <xdr:rowOff>0</xdr:rowOff>
    </xdr:from>
    <xdr:to>
      <xdr:col>2</xdr:col>
      <xdr:colOff>76200</xdr:colOff>
      <xdr:row>21</xdr:row>
      <xdr:rowOff>161923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028700" y="11220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05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21</xdr:row>
      <xdr:rowOff>0</xdr:rowOff>
    </xdr:from>
    <xdr:to>
      <xdr:col>3</xdr:col>
      <xdr:colOff>2116</xdr:colOff>
      <xdr:row>21</xdr:row>
      <xdr:rowOff>161924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3124200" y="11220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10</xdr:row>
      <xdr:rowOff>0</xdr:rowOff>
    </xdr:from>
    <xdr:to>
      <xdr:col>2</xdr:col>
      <xdr:colOff>1476375</xdr:colOff>
      <xdr:row>15</xdr:row>
      <xdr:rowOff>42861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05075" y="56102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2105025</xdr:colOff>
      <xdr:row>15</xdr:row>
      <xdr:rowOff>42861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24200" y="56102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1476375</xdr:colOff>
      <xdr:row>15</xdr:row>
      <xdr:rowOff>42861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05075" y="56102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2105025</xdr:colOff>
      <xdr:row>15</xdr:row>
      <xdr:rowOff>42861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24200" y="56102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1476375</xdr:colOff>
      <xdr:row>15</xdr:row>
      <xdr:rowOff>42861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05075" y="56102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2105025</xdr:colOff>
      <xdr:row>15</xdr:row>
      <xdr:rowOff>42861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24200" y="56102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1476375</xdr:colOff>
      <xdr:row>15</xdr:row>
      <xdr:rowOff>42861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05075" y="56102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2105025</xdr:colOff>
      <xdr:row>15</xdr:row>
      <xdr:rowOff>42861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124200" y="56102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1476375</xdr:colOff>
      <xdr:row>15</xdr:row>
      <xdr:rowOff>42861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05075" y="56102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2105025</xdr:colOff>
      <xdr:row>15</xdr:row>
      <xdr:rowOff>42861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124200" y="56102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2</xdr:col>
      <xdr:colOff>1476375</xdr:colOff>
      <xdr:row>15</xdr:row>
      <xdr:rowOff>42861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05075" y="56102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2</xdr:col>
      <xdr:colOff>2105025</xdr:colOff>
      <xdr:row>15</xdr:row>
      <xdr:rowOff>42861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124200" y="56102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152400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124200" y="93345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152400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124200" y="93345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38100</xdr:colOff>
      <xdr:row>10</xdr:row>
      <xdr:rowOff>152400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24200" y="93345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</xdr:row>
      <xdr:rowOff>0</xdr:rowOff>
    </xdr:from>
    <xdr:to>
      <xdr:col>2</xdr:col>
      <xdr:colOff>76200</xdr:colOff>
      <xdr:row>10</xdr:row>
      <xdr:rowOff>161923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028700" y="10858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</xdr:row>
      <xdr:rowOff>0</xdr:rowOff>
    </xdr:from>
    <xdr:to>
      <xdr:col>3</xdr:col>
      <xdr:colOff>2116</xdr:colOff>
      <xdr:row>10</xdr:row>
      <xdr:rowOff>161924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24200" y="10858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42861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19</xdr:row>
      <xdr:rowOff>42861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42861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19</xdr:row>
      <xdr:rowOff>42861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42861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19</xdr:row>
      <xdr:rowOff>42861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42861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19</xdr:row>
      <xdr:rowOff>42861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42861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19</xdr:row>
      <xdr:rowOff>42861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42861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14600" y="4562475"/>
          <a:ext cx="0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19</xdr:row>
      <xdr:rowOff>42861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133725" y="4562475"/>
          <a:ext cx="9525" cy="252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38100</xdr:colOff>
      <xdr:row>35</xdr:row>
      <xdr:rowOff>152400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133725" y="7353300"/>
          <a:ext cx="390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38100</xdr:colOff>
      <xdr:row>35</xdr:row>
      <xdr:rowOff>152400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33725" y="7353300"/>
          <a:ext cx="390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35</xdr:row>
      <xdr:rowOff>0</xdr:rowOff>
    </xdr:from>
    <xdr:to>
      <xdr:col>3</xdr:col>
      <xdr:colOff>38100</xdr:colOff>
      <xdr:row>35</xdr:row>
      <xdr:rowOff>152400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133725" y="7353300"/>
          <a:ext cx="390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1028700" y="113157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3124200" y="113157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59</xdr:row>
      <xdr:rowOff>161924</xdr:rowOff>
    </xdr:to>
    <xdr:sp macro="" textlink="">
      <xdr:nvSpPr>
        <xdr:cNvPr id="2" name="Text Box 597"/>
        <xdr:cNvSpPr txBox="1">
          <a:spLocks noChangeArrowheads="1"/>
        </xdr:cNvSpPr>
      </xdr:nvSpPr>
      <xdr:spPr bwMode="auto">
        <a:xfrm>
          <a:off x="5924550" y="9039225"/>
          <a:ext cx="76200" cy="495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57</xdr:row>
      <xdr:rowOff>142875</xdr:rowOff>
    </xdr:from>
    <xdr:to>
      <xdr:col>7</xdr:col>
      <xdr:colOff>76202</xdr:colOff>
      <xdr:row>58</xdr:row>
      <xdr:rowOff>152400</xdr:rowOff>
    </xdr:to>
    <xdr:sp macro="" textlink="">
      <xdr:nvSpPr>
        <xdr:cNvPr id="3" name="Text Box 597"/>
        <xdr:cNvSpPr txBox="1">
          <a:spLocks noChangeArrowheads="1"/>
        </xdr:cNvSpPr>
      </xdr:nvSpPr>
      <xdr:spPr bwMode="auto">
        <a:xfrm>
          <a:off x="5924550" y="9696450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57</xdr:row>
      <xdr:rowOff>66675</xdr:rowOff>
    </xdr:from>
    <xdr:to>
      <xdr:col>2</xdr:col>
      <xdr:colOff>276225</xdr:colOff>
      <xdr:row>58</xdr:row>
      <xdr:rowOff>152400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238250" y="962025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57</xdr:row>
      <xdr:rowOff>38100</xdr:rowOff>
    </xdr:from>
    <xdr:to>
      <xdr:col>5</xdr:col>
      <xdr:colOff>247650</xdr:colOff>
      <xdr:row>58</xdr:row>
      <xdr:rowOff>142878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5010150" y="1608772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57</xdr:row>
      <xdr:rowOff>0</xdr:rowOff>
    </xdr:from>
    <xdr:to>
      <xdr:col>5</xdr:col>
      <xdr:colOff>247650</xdr:colOff>
      <xdr:row>58</xdr:row>
      <xdr:rowOff>104778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4876800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1476375</xdr:colOff>
      <xdr:row>59</xdr:row>
      <xdr:rowOff>57149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14600" y="9210675"/>
          <a:ext cx="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0</xdr:rowOff>
    </xdr:from>
    <xdr:to>
      <xdr:col>3</xdr:col>
      <xdr:colOff>145255</xdr:colOff>
      <xdr:row>59</xdr:row>
      <xdr:rowOff>57149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133725" y="9210675"/>
          <a:ext cx="49768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1476375</xdr:colOff>
      <xdr:row>59</xdr:row>
      <xdr:rowOff>57149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514600" y="9210675"/>
          <a:ext cx="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0</xdr:rowOff>
    </xdr:from>
    <xdr:to>
      <xdr:col>3</xdr:col>
      <xdr:colOff>145255</xdr:colOff>
      <xdr:row>59</xdr:row>
      <xdr:rowOff>57149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133725" y="9210675"/>
          <a:ext cx="49768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1476375</xdr:colOff>
      <xdr:row>59</xdr:row>
      <xdr:rowOff>57149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14600" y="9210675"/>
          <a:ext cx="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0</xdr:rowOff>
    </xdr:from>
    <xdr:to>
      <xdr:col>3</xdr:col>
      <xdr:colOff>145255</xdr:colOff>
      <xdr:row>59</xdr:row>
      <xdr:rowOff>57149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133725" y="9210675"/>
          <a:ext cx="497680" cy="390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1476375</xdr:colOff>
      <xdr:row>58</xdr:row>
      <xdr:rowOff>152400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14600" y="95535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1476375</xdr:colOff>
      <xdr:row>58</xdr:row>
      <xdr:rowOff>152400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514600" y="95535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0</xdr:rowOff>
    </xdr:from>
    <xdr:to>
      <xdr:col>3</xdr:col>
      <xdr:colOff>14287</xdr:colOff>
      <xdr:row>58</xdr:row>
      <xdr:rowOff>152400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3133725" y="9553575"/>
          <a:ext cx="366712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1476375</xdr:colOff>
      <xdr:row>58</xdr:row>
      <xdr:rowOff>152400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514600" y="95535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0</xdr:rowOff>
    </xdr:from>
    <xdr:to>
      <xdr:col>3</xdr:col>
      <xdr:colOff>14287</xdr:colOff>
      <xdr:row>58</xdr:row>
      <xdr:rowOff>152400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133725" y="9553575"/>
          <a:ext cx="366712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57</xdr:row>
      <xdr:rowOff>0</xdr:rowOff>
    </xdr:from>
    <xdr:to>
      <xdr:col>2</xdr:col>
      <xdr:colOff>247650</xdr:colOff>
      <xdr:row>58</xdr:row>
      <xdr:rowOff>152400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2096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57</xdr:row>
      <xdr:rowOff>0</xdr:rowOff>
    </xdr:from>
    <xdr:to>
      <xdr:col>5</xdr:col>
      <xdr:colOff>247650</xdr:colOff>
      <xdr:row>58</xdr:row>
      <xdr:rowOff>152400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4876800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57</xdr:row>
      <xdr:rowOff>0</xdr:rowOff>
    </xdr:from>
    <xdr:to>
      <xdr:col>5</xdr:col>
      <xdr:colOff>247650</xdr:colOff>
      <xdr:row>58</xdr:row>
      <xdr:rowOff>152400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4876800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1476375</xdr:colOff>
      <xdr:row>58</xdr:row>
      <xdr:rowOff>152398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14600" y="9553575"/>
          <a:ext cx="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0</xdr:rowOff>
    </xdr:from>
    <xdr:to>
      <xdr:col>3</xdr:col>
      <xdr:colOff>14287</xdr:colOff>
      <xdr:row>58</xdr:row>
      <xdr:rowOff>152398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3133725" y="9553575"/>
          <a:ext cx="366712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57</xdr:row>
      <xdr:rowOff>0</xdr:rowOff>
    </xdr:from>
    <xdr:to>
      <xdr:col>2</xdr:col>
      <xdr:colOff>1476375</xdr:colOff>
      <xdr:row>58</xdr:row>
      <xdr:rowOff>152398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14600" y="9553575"/>
          <a:ext cx="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0</xdr:rowOff>
    </xdr:from>
    <xdr:to>
      <xdr:col>3</xdr:col>
      <xdr:colOff>14287</xdr:colOff>
      <xdr:row>58</xdr:row>
      <xdr:rowOff>152398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3133725" y="9553575"/>
          <a:ext cx="366712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0</xdr:rowOff>
    </xdr:from>
    <xdr:to>
      <xdr:col>3</xdr:col>
      <xdr:colOff>14287</xdr:colOff>
      <xdr:row>58</xdr:row>
      <xdr:rowOff>152398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3133725" y="9553575"/>
          <a:ext cx="366712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104778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600075" y="92106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57</xdr:row>
      <xdr:rowOff>0</xdr:rowOff>
    </xdr:from>
    <xdr:to>
      <xdr:col>2</xdr:col>
      <xdr:colOff>876300</xdr:colOff>
      <xdr:row>58</xdr:row>
      <xdr:rowOff>133353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838325" y="94773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57</xdr:row>
      <xdr:rowOff>0</xdr:rowOff>
    </xdr:from>
    <xdr:to>
      <xdr:col>5</xdr:col>
      <xdr:colOff>247650</xdr:colOff>
      <xdr:row>59</xdr:row>
      <xdr:rowOff>66673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4876800" y="9382125"/>
          <a:ext cx="76200" cy="400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57</xdr:row>
      <xdr:rowOff>0</xdr:rowOff>
    </xdr:from>
    <xdr:to>
      <xdr:col>5</xdr:col>
      <xdr:colOff>247650</xdr:colOff>
      <xdr:row>59</xdr:row>
      <xdr:rowOff>66673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4876800" y="9382125"/>
          <a:ext cx="76200" cy="400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1495425</xdr:colOff>
      <xdr:row>57</xdr:row>
      <xdr:rowOff>0</xdr:rowOff>
    </xdr:from>
    <xdr:to>
      <xdr:col>2</xdr:col>
      <xdr:colOff>1495425</xdr:colOff>
      <xdr:row>59</xdr:row>
      <xdr:rowOff>150430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533650" y="9382125"/>
          <a:ext cx="0" cy="512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54" name="Text Box 597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55" name="Text Box 597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56" name="Text Box 597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757" name="Text Box 597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57</xdr:row>
      <xdr:rowOff>142875</xdr:rowOff>
    </xdr:from>
    <xdr:to>
      <xdr:col>7</xdr:col>
      <xdr:colOff>69851</xdr:colOff>
      <xdr:row>58</xdr:row>
      <xdr:rowOff>152400</xdr:rowOff>
    </xdr:to>
    <xdr:sp macro="" textlink="">
      <xdr:nvSpPr>
        <xdr:cNvPr id="758" name="Text Box 597"/>
        <xdr:cNvSpPr txBox="1">
          <a:spLocks noChangeArrowheads="1"/>
        </xdr:cNvSpPr>
      </xdr:nvSpPr>
      <xdr:spPr bwMode="auto">
        <a:xfrm>
          <a:off x="5924550" y="9696450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57</xdr:row>
      <xdr:rowOff>66675</xdr:rowOff>
    </xdr:from>
    <xdr:to>
      <xdr:col>2</xdr:col>
      <xdr:colOff>276225</xdr:colOff>
      <xdr:row>58</xdr:row>
      <xdr:rowOff>152400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238250" y="962025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83" name="Text Box 597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84" name="Text Box 597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85" name="Text Box 597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286" name="Text Box 597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57</xdr:row>
      <xdr:rowOff>142875</xdr:rowOff>
    </xdr:from>
    <xdr:to>
      <xdr:col>7</xdr:col>
      <xdr:colOff>69851</xdr:colOff>
      <xdr:row>58</xdr:row>
      <xdr:rowOff>152400</xdr:rowOff>
    </xdr:to>
    <xdr:sp macro="" textlink="">
      <xdr:nvSpPr>
        <xdr:cNvPr id="1287" name="Text Box 597"/>
        <xdr:cNvSpPr txBox="1">
          <a:spLocks noChangeArrowheads="1"/>
        </xdr:cNvSpPr>
      </xdr:nvSpPr>
      <xdr:spPr bwMode="auto">
        <a:xfrm>
          <a:off x="5924550" y="9696450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57</xdr:row>
      <xdr:rowOff>0</xdr:rowOff>
    </xdr:from>
    <xdr:to>
      <xdr:col>1</xdr:col>
      <xdr:colOff>247650</xdr:colOff>
      <xdr:row>58</xdr:row>
      <xdr:rowOff>152400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60007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57</xdr:row>
      <xdr:rowOff>66675</xdr:rowOff>
    </xdr:from>
    <xdr:to>
      <xdr:col>2</xdr:col>
      <xdr:colOff>276225</xdr:colOff>
      <xdr:row>58</xdr:row>
      <xdr:rowOff>152400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238250" y="962025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69850</xdr:colOff>
      <xdr:row>58</xdr:row>
      <xdr:rowOff>152400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1038225" y="95535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57</xdr:row>
      <xdr:rowOff>0</xdr:rowOff>
    </xdr:from>
    <xdr:to>
      <xdr:col>2</xdr:col>
      <xdr:colOff>76200</xdr:colOff>
      <xdr:row>58</xdr:row>
      <xdr:rowOff>152400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038225" y="95535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57</xdr:row>
      <xdr:rowOff>142875</xdr:rowOff>
    </xdr:from>
    <xdr:to>
      <xdr:col>7</xdr:col>
      <xdr:colOff>76202</xdr:colOff>
      <xdr:row>58</xdr:row>
      <xdr:rowOff>152400</xdr:rowOff>
    </xdr:to>
    <xdr:sp macro="" textlink="">
      <xdr:nvSpPr>
        <xdr:cNvPr id="1812" name="Text Box 597"/>
        <xdr:cNvSpPr txBox="1">
          <a:spLocks noChangeArrowheads="1"/>
        </xdr:cNvSpPr>
      </xdr:nvSpPr>
      <xdr:spPr bwMode="auto">
        <a:xfrm>
          <a:off x="5924550" y="9696450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57</xdr:row>
      <xdr:rowOff>142875</xdr:rowOff>
    </xdr:from>
    <xdr:to>
      <xdr:col>7</xdr:col>
      <xdr:colOff>69851</xdr:colOff>
      <xdr:row>58</xdr:row>
      <xdr:rowOff>152400</xdr:rowOff>
    </xdr:to>
    <xdr:sp macro="" textlink="">
      <xdr:nvSpPr>
        <xdr:cNvPr id="1813" name="Text Box 597"/>
        <xdr:cNvSpPr txBox="1">
          <a:spLocks noChangeArrowheads="1"/>
        </xdr:cNvSpPr>
      </xdr:nvSpPr>
      <xdr:spPr bwMode="auto">
        <a:xfrm>
          <a:off x="5924550" y="9696450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57</xdr:row>
      <xdr:rowOff>142875</xdr:rowOff>
    </xdr:from>
    <xdr:to>
      <xdr:col>7</xdr:col>
      <xdr:colOff>69851</xdr:colOff>
      <xdr:row>58</xdr:row>
      <xdr:rowOff>152400</xdr:rowOff>
    </xdr:to>
    <xdr:sp macro="" textlink="">
      <xdr:nvSpPr>
        <xdr:cNvPr id="1814" name="Text Box 597"/>
        <xdr:cNvSpPr txBox="1">
          <a:spLocks noChangeArrowheads="1"/>
        </xdr:cNvSpPr>
      </xdr:nvSpPr>
      <xdr:spPr bwMode="auto">
        <a:xfrm>
          <a:off x="5924550" y="9696450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164</xdr:row>
      <xdr:rowOff>0</xdr:rowOff>
    </xdr:from>
    <xdr:to>
      <xdr:col>2</xdr:col>
      <xdr:colOff>76200</xdr:colOff>
      <xdr:row>164</xdr:row>
      <xdr:rowOff>161923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1028700" y="33728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164</xdr:row>
      <xdr:rowOff>0</xdr:rowOff>
    </xdr:from>
    <xdr:to>
      <xdr:col>3</xdr:col>
      <xdr:colOff>2116</xdr:colOff>
      <xdr:row>164</xdr:row>
      <xdr:rowOff>161924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3124200" y="33728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1028700" y="317468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3124200" y="317468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166</xdr:row>
      <xdr:rowOff>0</xdr:rowOff>
    </xdr:from>
    <xdr:to>
      <xdr:col>2</xdr:col>
      <xdr:colOff>76200</xdr:colOff>
      <xdr:row>166</xdr:row>
      <xdr:rowOff>161923</xdr:rowOff>
    </xdr:to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1028700" y="341090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166</xdr:row>
      <xdr:rowOff>0</xdr:rowOff>
    </xdr:from>
    <xdr:to>
      <xdr:col>3</xdr:col>
      <xdr:colOff>2116</xdr:colOff>
      <xdr:row>166</xdr:row>
      <xdr:rowOff>161924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3124200" y="341090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368300" cy="190501"/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3124200" y="112014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40</xdr:row>
      <xdr:rowOff>47625</xdr:rowOff>
    </xdr:from>
    <xdr:ext cx="107823" cy="124587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962025" y="112490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4117"/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600075" y="112014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4117"/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600075" y="112014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600075" y="112014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600075" y="112014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40</xdr:row>
      <xdr:rowOff>0</xdr:rowOff>
    </xdr:from>
    <xdr:ext cx="88392" cy="173736"/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12001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40</xdr:row>
      <xdr:rowOff>0</xdr:rowOff>
    </xdr:from>
    <xdr:ext cx="88392" cy="173736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12001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600075" y="112014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600075" y="112014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40</xdr:row>
      <xdr:rowOff>0</xdr:rowOff>
    </xdr:from>
    <xdr:ext cx="85344" cy="173736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552450" y="112014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40</xdr:row>
      <xdr:rowOff>47625</xdr:rowOff>
    </xdr:from>
    <xdr:ext cx="107823" cy="124587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962025" y="112490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736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5905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4117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600075" y="112014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4117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600075" y="112014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4117"/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590550" y="112014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40</xdr:row>
      <xdr:rowOff>0</xdr:rowOff>
    </xdr:from>
    <xdr:ext cx="109728" cy="173736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505075" y="112014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600075" y="112014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600075" y="112014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40</xdr:row>
      <xdr:rowOff>0</xdr:rowOff>
    </xdr:from>
    <xdr:ext cx="88392" cy="173736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12001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40</xdr:row>
      <xdr:rowOff>0</xdr:rowOff>
    </xdr:from>
    <xdr:ext cx="88392" cy="173736"/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1200150" y="112014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600075" y="112014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40</xdr:row>
      <xdr:rowOff>0</xdr:rowOff>
    </xdr:from>
    <xdr:ext cx="89916" cy="173355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600075" y="112014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40</xdr:row>
      <xdr:rowOff>0</xdr:rowOff>
    </xdr:from>
    <xdr:ext cx="88392" cy="173355"/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590550" y="11201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40</xdr:row>
      <xdr:rowOff>0</xdr:rowOff>
    </xdr:from>
    <xdr:ext cx="57150" cy="173736"/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3124200" y="112014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3124200" y="114300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50</xdr:row>
      <xdr:rowOff>47625</xdr:rowOff>
    </xdr:from>
    <xdr:ext cx="107823" cy="124587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962025" y="114776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50</xdr:row>
      <xdr:rowOff>0</xdr:rowOff>
    </xdr:from>
    <xdr:ext cx="88392" cy="173736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200150" y="11430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50</xdr:row>
      <xdr:rowOff>0</xdr:rowOff>
    </xdr:from>
    <xdr:ext cx="88392" cy="173736"/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1200150" y="11430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50</xdr:row>
      <xdr:rowOff>47625</xdr:rowOff>
    </xdr:from>
    <xdr:ext cx="107823" cy="124587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962025" y="114776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505075" y="114300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50</xdr:row>
      <xdr:rowOff>0</xdr:rowOff>
    </xdr:from>
    <xdr:ext cx="88392" cy="173736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1200150" y="11430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50</xdr:row>
      <xdr:rowOff>0</xdr:rowOff>
    </xdr:from>
    <xdr:ext cx="88392" cy="173736"/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1200150" y="114300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89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3124200" y="114300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1028700" y="60579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3124200" y="60579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169068</xdr:rowOff>
    </xdr:to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990600" y="18221325"/>
          <a:ext cx="76200" cy="397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14858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3086100" y="19621500"/>
          <a:ext cx="171971" cy="14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14858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3086100" y="19621500"/>
          <a:ext cx="171971" cy="14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15239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3086100" y="19621500"/>
          <a:ext cx="171971" cy="15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15620</xdr:rowOff>
    </xdr:to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3086100" y="19621500"/>
          <a:ext cx="171971" cy="15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15620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3086100" y="19621500"/>
          <a:ext cx="171971" cy="15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14477</xdr:rowOff>
    </xdr:to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3086100" y="19621500"/>
          <a:ext cx="171971" cy="14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14858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3086100" y="19621500"/>
          <a:ext cx="171971" cy="14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14858</xdr:rowOff>
    </xdr:to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3086100" y="19621500"/>
          <a:ext cx="171971" cy="14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15239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3086100" y="19621500"/>
          <a:ext cx="171971" cy="15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15620</xdr:rowOff>
    </xdr:to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3086100" y="19621500"/>
          <a:ext cx="171971" cy="15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15620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3086100" y="19621500"/>
          <a:ext cx="171971" cy="15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57</xdr:row>
      <xdr:rowOff>200025</xdr:rowOff>
    </xdr:from>
    <xdr:to>
      <xdr:col>3</xdr:col>
      <xdr:colOff>95771</xdr:colOff>
      <xdr:row>58</xdr:row>
      <xdr:rowOff>14477</xdr:rowOff>
    </xdr:to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3086100" y="19621500"/>
          <a:ext cx="171971" cy="14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58</xdr:row>
      <xdr:rowOff>142875</xdr:rowOff>
    </xdr:from>
    <xdr:to>
      <xdr:col>7</xdr:col>
      <xdr:colOff>76202</xdr:colOff>
      <xdr:row>59</xdr:row>
      <xdr:rowOff>171450</xdr:rowOff>
    </xdr:to>
    <xdr:sp macro="" textlink="">
      <xdr:nvSpPr>
        <xdr:cNvPr id="2589" name="Text Box 597"/>
        <xdr:cNvSpPr txBox="1">
          <a:spLocks noChangeArrowheads="1"/>
        </xdr:cNvSpPr>
      </xdr:nvSpPr>
      <xdr:spPr bwMode="auto">
        <a:xfrm>
          <a:off x="5991225" y="12773025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58</xdr:row>
      <xdr:rowOff>142875</xdr:rowOff>
    </xdr:from>
    <xdr:to>
      <xdr:col>7</xdr:col>
      <xdr:colOff>69851</xdr:colOff>
      <xdr:row>59</xdr:row>
      <xdr:rowOff>171450</xdr:rowOff>
    </xdr:to>
    <xdr:sp macro="" textlink="">
      <xdr:nvSpPr>
        <xdr:cNvPr id="2590" name="Text Box 597"/>
        <xdr:cNvSpPr txBox="1">
          <a:spLocks noChangeArrowheads="1"/>
        </xdr:cNvSpPr>
      </xdr:nvSpPr>
      <xdr:spPr bwMode="auto">
        <a:xfrm>
          <a:off x="5991225" y="1277302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58</xdr:row>
      <xdr:rowOff>142875</xdr:rowOff>
    </xdr:from>
    <xdr:to>
      <xdr:col>7</xdr:col>
      <xdr:colOff>69851</xdr:colOff>
      <xdr:row>59</xdr:row>
      <xdr:rowOff>171450</xdr:rowOff>
    </xdr:to>
    <xdr:sp macro="" textlink="">
      <xdr:nvSpPr>
        <xdr:cNvPr id="2591" name="Text Box 597"/>
        <xdr:cNvSpPr txBox="1">
          <a:spLocks noChangeArrowheads="1"/>
        </xdr:cNvSpPr>
      </xdr:nvSpPr>
      <xdr:spPr bwMode="auto">
        <a:xfrm>
          <a:off x="5991225" y="1277302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58</xdr:row>
      <xdr:rowOff>142875</xdr:rowOff>
    </xdr:from>
    <xdr:to>
      <xdr:col>7</xdr:col>
      <xdr:colOff>76202</xdr:colOff>
      <xdr:row>59</xdr:row>
      <xdr:rowOff>171450</xdr:rowOff>
    </xdr:to>
    <xdr:sp macro="" textlink="">
      <xdr:nvSpPr>
        <xdr:cNvPr id="2592" name="Text Box 597"/>
        <xdr:cNvSpPr txBox="1">
          <a:spLocks noChangeArrowheads="1"/>
        </xdr:cNvSpPr>
      </xdr:nvSpPr>
      <xdr:spPr bwMode="auto">
        <a:xfrm>
          <a:off x="5991225" y="12773025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58</xdr:row>
      <xdr:rowOff>142875</xdr:rowOff>
    </xdr:from>
    <xdr:to>
      <xdr:col>7</xdr:col>
      <xdr:colOff>69851</xdr:colOff>
      <xdr:row>59</xdr:row>
      <xdr:rowOff>171450</xdr:rowOff>
    </xdr:to>
    <xdr:sp macro="" textlink="">
      <xdr:nvSpPr>
        <xdr:cNvPr id="2593" name="Text Box 597"/>
        <xdr:cNvSpPr txBox="1">
          <a:spLocks noChangeArrowheads="1"/>
        </xdr:cNvSpPr>
      </xdr:nvSpPr>
      <xdr:spPr bwMode="auto">
        <a:xfrm>
          <a:off x="5991225" y="1277302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58</xdr:row>
      <xdr:rowOff>142875</xdr:rowOff>
    </xdr:from>
    <xdr:to>
      <xdr:col>7</xdr:col>
      <xdr:colOff>69851</xdr:colOff>
      <xdr:row>59</xdr:row>
      <xdr:rowOff>171450</xdr:rowOff>
    </xdr:to>
    <xdr:sp macro="" textlink="">
      <xdr:nvSpPr>
        <xdr:cNvPr id="2594" name="Text Box 597"/>
        <xdr:cNvSpPr txBox="1">
          <a:spLocks noChangeArrowheads="1"/>
        </xdr:cNvSpPr>
      </xdr:nvSpPr>
      <xdr:spPr bwMode="auto">
        <a:xfrm>
          <a:off x="5991225" y="1277302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69</xdr:row>
      <xdr:rowOff>214311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2</xdr:col>
      <xdr:colOff>2105025</xdr:colOff>
      <xdr:row>69</xdr:row>
      <xdr:rowOff>214311</xdr:rowOff>
    </xdr:to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69</xdr:row>
      <xdr:rowOff>214311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2</xdr:col>
      <xdr:colOff>2105025</xdr:colOff>
      <xdr:row>69</xdr:row>
      <xdr:rowOff>214311</xdr:rowOff>
    </xdr:to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69</xdr:row>
      <xdr:rowOff>214311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2</xdr:col>
      <xdr:colOff>2105025</xdr:colOff>
      <xdr:row>69</xdr:row>
      <xdr:rowOff>214311</xdr:rowOff>
    </xdr:to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69</xdr:row>
      <xdr:rowOff>214311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2</xdr:col>
      <xdr:colOff>2105025</xdr:colOff>
      <xdr:row>69</xdr:row>
      <xdr:rowOff>214311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69</xdr:row>
      <xdr:rowOff>214311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2</xdr:col>
      <xdr:colOff>2105025</xdr:colOff>
      <xdr:row>69</xdr:row>
      <xdr:rowOff>214311</xdr:rowOff>
    </xdr:to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69</xdr:row>
      <xdr:rowOff>0</xdr:rowOff>
    </xdr:from>
    <xdr:to>
      <xdr:col>2</xdr:col>
      <xdr:colOff>1476375</xdr:colOff>
      <xdr:row>69</xdr:row>
      <xdr:rowOff>214311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2</xdr:col>
      <xdr:colOff>2105025</xdr:colOff>
      <xdr:row>69</xdr:row>
      <xdr:rowOff>214311</xdr:rowOff>
    </xdr:to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38100</xdr:colOff>
      <xdr:row>76</xdr:row>
      <xdr:rowOff>152400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3124200" y="442912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38100</xdr:colOff>
      <xdr:row>76</xdr:row>
      <xdr:rowOff>152400</xdr:rowOff>
    </xdr:to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3124200" y="442912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38100</xdr:colOff>
      <xdr:row>76</xdr:row>
      <xdr:rowOff>152400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3124200" y="442912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368300" cy="190501"/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3124200" y="4429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76</xdr:row>
      <xdr:rowOff>0</xdr:rowOff>
    </xdr:from>
    <xdr:ext cx="107823" cy="124587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962025" y="44291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4117"/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600075" y="44291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4117"/>
    <xdr:sp macro="" textlink="">
      <xdr:nvSpPr>
        <xdr:cNvPr id="2657" name="Text Box 2"/>
        <xdr:cNvSpPr txBox="1">
          <a:spLocks noChangeArrowheads="1"/>
        </xdr:cNvSpPr>
      </xdr:nvSpPr>
      <xdr:spPr bwMode="auto">
        <a:xfrm>
          <a:off x="600075" y="44291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59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1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3355"/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600075" y="4429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3355"/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600075" y="4429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173736"/>
    <xdr:sp macro="" textlink="">
      <xdr:nvSpPr>
        <xdr:cNvPr id="2699" name="Text Box 2"/>
        <xdr:cNvSpPr txBox="1">
          <a:spLocks noChangeArrowheads="1"/>
        </xdr:cNvSpPr>
      </xdr:nvSpPr>
      <xdr:spPr bwMode="auto">
        <a:xfrm>
          <a:off x="12001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173736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12001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3355"/>
    <xdr:sp macro="" textlink="">
      <xdr:nvSpPr>
        <xdr:cNvPr id="2701" name="Text Box 2"/>
        <xdr:cNvSpPr txBox="1">
          <a:spLocks noChangeArrowheads="1"/>
        </xdr:cNvSpPr>
      </xdr:nvSpPr>
      <xdr:spPr bwMode="auto">
        <a:xfrm>
          <a:off x="600075" y="4429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0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3355"/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600075" y="4429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76</xdr:row>
      <xdr:rowOff>0</xdr:rowOff>
    </xdr:from>
    <xdr:ext cx="85344" cy="173736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552450" y="4429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76</xdr:row>
      <xdr:rowOff>0</xdr:rowOff>
    </xdr:from>
    <xdr:ext cx="107823" cy="124587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962025" y="44291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736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5905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4117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600075" y="44291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4117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600075" y="44291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4117"/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590550" y="4429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76</xdr:row>
      <xdr:rowOff>0</xdr:rowOff>
    </xdr:from>
    <xdr:ext cx="109728" cy="173736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505075" y="4429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3355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600075" y="4429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3355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600075" y="4429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173736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12001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76</xdr:row>
      <xdr:rowOff>0</xdr:rowOff>
    </xdr:from>
    <xdr:ext cx="88392" cy="173736"/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1200150" y="4429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3355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600075" y="4429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76</xdr:row>
      <xdr:rowOff>0</xdr:rowOff>
    </xdr:from>
    <xdr:ext cx="89916" cy="173355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600075" y="4429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76</xdr:row>
      <xdr:rowOff>0</xdr:rowOff>
    </xdr:from>
    <xdr:ext cx="88392" cy="173355"/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590550" y="4429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76</xdr:row>
      <xdr:rowOff>0</xdr:rowOff>
    </xdr:from>
    <xdr:ext cx="57150" cy="173736"/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3124200" y="4429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61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6350</xdr:colOff>
      <xdr:row>80</xdr:row>
      <xdr:rowOff>1</xdr:rowOff>
    </xdr:to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3124200" y="51816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78</xdr:row>
      <xdr:rowOff>0</xdr:rowOff>
    </xdr:from>
    <xdr:to>
      <xdr:col>1</xdr:col>
      <xdr:colOff>310515</xdr:colOff>
      <xdr:row>78</xdr:row>
      <xdr:rowOff>60959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628650" y="50101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78</xdr:row>
      <xdr:rowOff>0</xdr:rowOff>
    </xdr:from>
    <xdr:to>
      <xdr:col>1</xdr:col>
      <xdr:colOff>310515</xdr:colOff>
      <xdr:row>78</xdr:row>
      <xdr:rowOff>60959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628650" y="50101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78</xdr:row>
      <xdr:rowOff>0</xdr:rowOff>
    </xdr:from>
    <xdr:to>
      <xdr:col>1</xdr:col>
      <xdr:colOff>310515</xdr:colOff>
      <xdr:row>78</xdr:row>
      <xdr:rowOff>40004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628650" y="50101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78</xdr:row>
      <xdr:rowOff>0</xdr:rowOff>
    </xdr:from>
    <xdr:to>
      <xdr:col>1</xdr:col>
      <xdr:colOff>310515</xdr:colOff>
      <xdr:row>78</xdr:row>
      <xdr:rowOff>40004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628650" y="50101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78</xdr:row>
      <xdr:rowOff>0</xdr:rowOff>
    </xdr:from>
    <xdr:to>
      <xdr:col>1</xdr:col>
      <xdr:colOff>310515</xdr:colOff>
      <xdr:row>78</xdr:row>
      <xdr:rowOff>60959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628650" y="50101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78</xdr:row>
      <xdr:rowOff>0</xdr:rowOff>
    </xdr:from>
    <xdr:to>
      <xdr:col>1</xdr:col>
      <xdr:colOff>310515</xdr:colOff>
      <xdr:row>78</xdr:row>
      <xdr:rowOff>60959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628650" y="50101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78</xdr:row>
      <xdr:rowOff>0</xdr:rowOff>
    </xdr:from>
    <xdr:to>
      <xdr:col>1</xdr:col>
      <xdr:colOff>310515</xdr:colOff>
      <xdr:row>78</xdr:row>
      <xdr:rowOff>40004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628650" y="50101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78</xdr:row>
      <xdr:rowOff>0</xdr:rowOff>
    </xdr:from>
    <xdr:to>
      <xdr:col>1</xdr:col>
      <xdr:colOff>310515</xdr:colOff>
      <xdr:row>78</xdr:row>
      <xdr:rowOff>40004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628650" y="50101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81</xdr:row>
      <xdr:rowOff>83343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1028700" y="4429125"/>
          <a:ext cx="76200" cy="759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82296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505075" y="44291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82296</xdr:rowOff>
    </xdr:to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3124200" y="44291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82296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505075" y="44291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82296</xdr:rowOff>
    </xdr:to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3124200" y="44291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82296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505075" y="44291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82296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3124200" y="44291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82296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505075" y="44291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82296</xdr:rowOff>
    </xdr:to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3124200" y="44291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82296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505075" y="44291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82296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3124200" y="44291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82296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505075" y="44291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82296</xdr:rowOff>
    </xdr:to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3124200" y="44291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81534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505075" y="44291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81534</xdr:rowOff>
    </xdr:to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3124200" y="44291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137160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505075" y="44291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137160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3124200" y="44291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137160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505075" y="44291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137160</xdr:rowOff>
    </xdr:to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3124200" y="44291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137160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505075" y="44291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137160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3124200" y="44291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137160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505075" y="44291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137160</xdr:rowOff>
    </xdr:to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3124200" y="44291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137160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505075" y="44291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137160</xdr:rowOff>
    </xdr:to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3124200" y="44291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137160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505075" y="44291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137160</xdr:rowOff>
    </xdr:to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3124200" y="44291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171450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505075" y="44291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171450</xdr:rowOff>
    </xdr:to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3124200" y="44291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171450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505075" y="44291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171450</xdr:rowOff>
    </xdr:to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3124200" y="44291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171450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505075" y="44291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171450</xdr:rowOff>
    </xdr:to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3124200" y="44291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171450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505075" y="44291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171450</xdr:rowOff>
    </xdr:to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3124200" y="44291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171450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505075" y="44291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171450</xdr:rowOff>
    </xdr:to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3124200" y="44291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3</xdr:col>
      <xdr:colOff>762</xdr:colOff>
      <xdr:row>76</xdr:row>
      <xdr:rowOff>171450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505075" y="44291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3</xdr:col>
      <xdr:colOff>6350</xdr:colOff>
      <xdr:row>76</xdr:row>
      <xdr:rowOff>171450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3124200" y="44291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77</xdr:row>
      <xdr:rowOff>0</xdr:rowOff>
    </xdr:from>
    <xdr:to>
      <xdr:col>2</xdr:col>
      <xdr:colOff>2097881</xdr:colOff>
      <xdr:row>83</xdr:row>
      <xdr:rowOff>28575</xdr:rowOff>
    </xdr:to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3124200" y="4838700"/>
          <a:ext cx="2381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77</xdr:row>
      <xdr:rowOff>0</xdr:rowOff>
    </xdr:from>
    <xdr:to>
      <xdr:col>2</xdr:col>
      <xdr:colOff>2097881</xdr:colOff>
      <xdr:row>83</xdr:row>
      <xdr:rowOff>28575</xdr:rowOff>
    </xdr:to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3124200" y="4838700"/>
          <a:ext cx="2381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77</xdr:row>
      <xdr:rowOff>0</xdr:rowOff>
    </xdr:from>
    <xdr:to>
      <xdr:col>2</xdr:col>
      <xdr:colOff>2097881</xdr:colOff>
      <xdr:row>83</xdr:row>
      <xdr:rowOff>28575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3124200" y="4838700"/>
          <a:ext cx="2381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82296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505075" y="53816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82296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3124200" y="53816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82296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505075" y="53816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82296</xdr:rowOff>
    </xdr:to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3124200" y="53816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82296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505075" y="53816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82296</xdr:rowOff>
    </xdr:to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3124200" y="53816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37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82296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505075" y="53816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82296</xdr:rowOff>
    </xdr:to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3124200" y="53816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82296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505075" y="53816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82296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3124200" y="53816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82296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505075" y="53816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82296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3124200" y="53816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81534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505075" y="53816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81534</xdr:rowOff>
    </xdr:to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3124200" y="53816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137160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505075" y="53816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137160</xdr:rowOff>
    </xdr:to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3124200" y="53816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137160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505075" y="53816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137160</xdr:rowOff>
    </xdr:to>
    <xdr:sp macro="" textlink="">
      <xdr:nvSpPr>
        <xdr:cNvPr id="3053" name="Text Box 2"/>
        <xdr:cNvSpPr txBox="1">
          <a:spLocks noChangeArrowheads="1"/>
        </xdr:cNvSpPr>
      </xdr:nvSpPr>
      <xdr:spPr bwMode="auto">
        <a:xfrm>
          <a:off x="3124200" y="53816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137160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505075" y="53816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137160</xdr:rowOff>
    </xdr:to>
    <xdr:sp macro="" textlink="">
      <xdr:nvSpPr>
        <xdr:cNvPr id="3055" name="Text Box 2"/>
        <xdr:cNvSpPr txBox="1">
          <a:spLocks noChangeArrowheads="1"/>
        </xdr:cNvSpPr>
      </xdr:nvSpPr>
      <xdr:spPr bwMode="auto">
        <a:xfrm>
          <a:off x="3124200" y="53816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137160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505075" y="53816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137160</xdr:rowOff>
    </xdr:to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3124200" y="53816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137160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505075" y="53816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137160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3124200" y="53816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80</xdr:row>
      <xdr:rowOff>137160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505075" y="53816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80</xdr:row>
      <xdr:rowOff>137160</xdr:rowOff>
    </xdr:to>
    <xdr:sp macro="" textlink="">
      <xdr:nvSpPr>
        <xdr:cNvPr id="3061" name="Text Box 2"/>
        <xdr:cNvSpPr txBox="1">
          <a:spLocks noChangeArrowheads="1"/>
        </xdr:cNvSpPr>
      </xdr:nvSpPr>
      <xdr:spPr bwMode="auto">
        <a:xfrm>
          <a:off x="3124200" y="53816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81</xdr:row>
      <xdr:rowOff>0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505075" y="53816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81</xdr:row>
      <xdr:rowOff>0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505075" y="53816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81</xdr:row>
      <xdr:rowOff>0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505075" y="53816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81</xdr:row>
      <xdr:rowOff>0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505075" y="53816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81</xdr:row>
      <xdr:rowOff>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505075" y="53816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3</xdr:col>
      <xdr:colOff>762</xdr:colOff>
      <xdr:row>81</xdr:row>
      <xdr:rowOff>0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505075" y="53816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3</xdr:col>
      <xdr:colOff>6350</xdr:colOff>
      <xdr:row>81</xdr:row>
      <xdr:rowOff>0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3124200" y="53816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077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82296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505075" y="55816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82296</xdr:rowOff>
    </xdr:to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3124200" y="55816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82296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505075" y="55816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82296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3124200" y="55816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82296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505075" y="55816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82296</xdr:rowOff>
    </xdr:to>
    <xdr:sp macro="" textlink="">
      <xdr:nvSpPr>
        <xdr:cNvPr id="3085" name="Text Box 2"/>
        <xdr:cNvSpPr txBox="1">
          <a:spLocks noChangeArrowheads="1"/>
        </xdr:cNvSpPr>
      </xdr:nvSpPr>
      <xdr:spPr bwMode="auto">
        <a:xfrm>
          <a:off x="3124200" y="55816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82296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505075" y="55816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82296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3124200" y="55816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82296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505075" y="55816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82296</xdr:rowOff>
    </xdr:to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3124200" y="55816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82296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505075" y="55816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82296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3124200" y="55816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81534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505075" y="55816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81534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3124200" y="55816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137160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505075" y="55816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137160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3124200" y="55816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137160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505075" y="55816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137160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3124200" y="55816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137160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505075" y="55816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137160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3124200" y="55816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137160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505075" y="55816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137160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3124200" y="55816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137160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505075" y="55816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137160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3124200" y="55816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81</xdr:row>
      <xdr:rowOff>137160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505075" y="55816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81</xdr:row>
      <xdr:rowOff>137160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3124200" y="55816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82</xdr:row>
      <xdr:rowOff>0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505075" y="55816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82</xdr:row>
      <xdr:rowOff>0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3124200" y="55816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82</xdr:row>
      <xdr:rowOff>0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505075" y="55816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82</xdr:row>
      <xdr:rowOff>0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3124200" y="55816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82</xdr:row>
      <xdr:rowOff>0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505075" y="55816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82</xdr:row>
      <xdr:rowOff>0</xdr:rowOff>
    </xdr:to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3124200" y="55816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82</xdr:row>
      <xdr:rowOff>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505075" y="55816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82</xdr:row>
      <xdr:rowOff>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3124200" y="55816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82</xdr:row>
      <xdr:rowOff>0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505075" y="55816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82</xdr:row>
      <xdr:rowOff>0</xdr:rowOff>
    </xdr:to>
    <xdr:sp macro="" textlink="">
      <xdr:nvSpPr>
        <xdr:cNvPr id="3125" name="Text Box 2"/>
        <xdr:cNvSpPr txBox="1">
          <a:spLocks noChangeArrowheads="1"/>
        </xdr:cNvSpPr>
      </xdr:nvSpPr>
      <xdr:spPr bwMode="auto">
        <a:xfrm>
          <a:off x="3124200" y="55816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81</xdr:row>
      <xdr:rowOff>0</xdr:rowOff>
    </xdr:from>
    <xdr:to>
      <xdr:col>3</xdr:col>
      <xdr:colOff>762</xdr:colOff>
      <xdr:row>82</xdr:row>
      <xdr:rowOff>0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505075" y="55816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81</xdr:row>
      <xdr:rowOff>0</xdr:rowOff>
    </xdr:from>
    <xdr:to>
      <xdr:col>3</xdr:col>
      <xdr:colOff>6350</xdr:colOff>
      <xdr:row>82</xdr:row>
      <xdr:rowOff>0</xdr:rowOff>
    </xdr:to>
    <xdr:sp macro="" textlink="">
      <xdr:nvSpPr>
        <xdr:cNvPr id="3127" name="Text Box 2"/>
        <xdr:cNvSpPr txBox="1">
          <a:spLocks noChangeArrowheads="1"/>
        </xdr:cNvSpPr>
      </xdr:nvSpPr>
      <xdr:spPr bwMode="auto">
        <a:xfrm>
          <a:off x="3124200" y="55816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2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3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4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5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0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1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2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4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5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7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8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39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82</xdr:row>
      <xdr:rowOff>47625</xdr:rowOff>
    </xdr:from>
    <xdr:to>
      <xdr:col>2</xdr:col>
      <xdr:colOff>41148</xdr:colOff>
      <xdr:row>83</xdr:row>
      <xdr:rowOff>38862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962025" y="586740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3409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1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3421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2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451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6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3463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465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6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7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49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82</xdr:row>
      <xdr:rowOff>47625</xdr:rowOff>
    </xdr:from>
    <xdr:to>
      <xdr:col>2</xdr:col>
      <xdr:colOff>41148</xdr:colOff>
      <xdr:row>83</xdr:row>
      <xdr:rowOff>38862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962025" y="586740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0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0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1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3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5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3561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6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6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6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7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8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58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8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8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59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0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1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3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4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5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6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7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8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9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9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69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82</xdr:row>
      <xdr:rowOff>47625</xdr:rowOff>
    </xdr:from>
    <xdr:to>
      <xdr:col>2</xdr:col>
      <xdr:colOff>41148</xdr:colOff>
      <xdr:row>83</xdr:row>
      <xdr:rowOff>38862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962025" y="586740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3715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1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1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2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4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757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7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7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7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783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82</xdr:row>
      <xdr:rowOff>47625</xdr:rowOff>
    </xdr:from>
    <xdr:to>
      <xdr:col>2</xdr:col>
      <xdr:colOff>41148</xdr:colOff>
      <xdr:row>83</xdr:row>
      <xdr:rowOff>38862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962025" y="586740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1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1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1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3824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3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383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3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842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6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9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1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1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391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1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2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4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5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6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8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399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00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00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82</xdr:row>
      <xdr:rowOff>47625</xdr:rowOff>
    </xdr:from>
    <xdr:to>
      <xdr:col>2</xdr:col>
      <xdr:colOff>41148</xdr:colOff>
      <xdr:row>83</xdr:row>
      <xdr:rowOff>38862</xdr:rowOff>
    </xdr:to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962025" y="586740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4021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2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2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3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4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051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5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5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5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5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063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6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7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7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4075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077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089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82</xdr:row>
      <xdr:rowOff>47625</xdr:rowOff>
    </xdr:from>
    <xdr:to>
      <xdr:col>2</xdr:col>
      <xdr:colOff>41148</xdr:colOff>
      <xdr:row>83</xdr:row>
      <xdr:rowOff>38862</xdr:rowOff>
    </xdr:to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962025" y="586740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1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2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3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14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14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14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14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4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7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4173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7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8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9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19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0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2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2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2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3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6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7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29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1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5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7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83</xdr:row>
      <xdr:rowOff>169068</xdr:rowOff>
    </xdr:to>
    <xdr:sp macro="" textlink="">
      <xdr:nvSpPr>
        <xdr:cNvPr id="4309" name="Text Box 2"/>
        <xdr:cNvSpPr txBox="1">
          <a:spLocks noChangeArrowheads="1"/>
        </xdr:cNvSpPr>
      </xdr:nvSpPr>
      <xdr:spPr bwMode="auto">
        <a:xfrm>
          <a:off x="1028700" y="5819775"/>
          <a:ext cx="76200" cy="416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31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82</xdr:row>
      <xdr:rowOff>47625</xdr:rowOff>
    </xdr:from>
    <xdr:to>
      <xdr:col>2</xdr:col>
      <xdr:colOff>41148</xdr:colOff>
      <xdr:row>83</xdr:row>
      <xdr:rowOff>38862</xdr:rowOff>
    </xdr:to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962025" y="586740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4327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2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4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357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5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369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7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4381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383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8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395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39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0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0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82</xdr:row>
      <xdr:rowOff>0</xdr:rowOff>
    </xdr:from>
    <xdr:to>
      <xdr:col>1</xdr:col>
      <xdr:colOff>218694</xdr:colOff>
      <xdr:row>83</xdr:row>
      <xdr:rowOff>40386</xdr:rowOff>
    </xdr:to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552450" y="5819775"/>
          <a:ext cx="85344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82</xdr:row>
      <xdr:rowOff>47625</xdr:rowOff>
    </xdr:from>
    <xdr:to>
      <xdr:col>2</xdr:col>
      <xdr:colOff>41148</xdr:colOff>
      <xdr:row>83</xdr:row>
      <xdr:rowOff>38862</xdr:rowOff>
    </xdr:to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962025" y="5867400"/>
          <a:ext cx="107823" cy="200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40386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5905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2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2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2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40767</xdr:rowOff>
    </xdr:to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600075" y="5819775"/>
          <a:ext cx="89916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41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45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40767</xdr:rowOff>
    </xdr:to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590550" y="5819775"/>
          <a:ext cx="88392" cy="25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44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82</xdr:row>
      <xdr:rowOff>0</xdr:rowOff>
    </xdr:from>
    <xdr:to>
      <xdr:col>2</xdr:col>
      <xdr:colOff>1586103</xdr:colOff>
      <xdr:row>83</xdr:row>
      <xdr:rowOff>40386</xdr:rowOff>
    </xdr:to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505075" y="5819775"/>
          <a:ext cx="109728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45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5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5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6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7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7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7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82</xdr:row>
      <xdr:rowOff>0</xdr:rowOff>
    </xdr:from>
    <xdr:to>
      <xdr:col>2</xdr:col>
      <xdr:colOff>259842</xdr:colOff>
      <xdr:row>83</xdr:row>
      <xdr:rowOff>40386</xdr:rowOff>
    </xdr:to>
    <xdr:sp macro="" textlink="">
      <xdr:nvSpPr>
        <xdr:cNvPr id="4479" name="Text Box 2"/>
        <xdr:cNvSpPr txBox="1">
          <a:spLocks noChangeArrowheads="1"/>
        </xdr:cNvSpPr>
      </xdr:nvSpPr>
      <xdr:spPr bwMode="auto">
        <a:xfrm>
          <a:off x="1200150" y="5819775"/>
          <a:ext cx="88392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8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270891</xdr:colOff>
      <xdr:row>83</xdr:row>
      <xdr:rowOff>40005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600075" y="5819775"/>
          <a:ext cx="89916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499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501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259842</xdr:colOff>
      <xdr:row>83</xdr:row>
      <xdr:rowOff>40005</xdr:rowOff>
    </xdr:to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590550" y="5819775"/>
          <a:ext cx="88392" cy="249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0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0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21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25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82</xdr:row>
      <xdr:rowOff>0</xdr:rowOff>
    </xdr:from>
    <xdr:to>
      <xdr:col>2</xdr:col>
      <xdr:colOff>2152650</xdr:colOff>
      <xdr:row>83</xdr:row>
      <xdr:rowOff>40386</xdr:rowOff>
    </xdr:to>
    <xdr:sp macro="" textlink="">
      <xdr:nvSpPr>
        <xdr:cNvPr id="4527" name="Text Box 2"/>
        <xdr:cNvSpPr txBox="1">
          <a:spLocks noChangeArrowheads="1"/>
        </xdr:cNvSpPr>
      </xdr:nvSpPr>
      <xdr:spPr bwMode="auto">
        <a:xfrm>
          <a:off x="3124200" y="5819775"/>
          <a:ext cx="57150" cy="249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29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1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3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5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39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41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43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4545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49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87</xdr:row>
      <xdr:rowOff>47625</xdr:rowOff>
    </xdr:from>
    <xdr:ext cx="107823" cy="124587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962025" y="113252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53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57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87</xdr:row>
      <xdr:rowOff>0</xdr:rowOff>
    </xdr:from>
    <xdr:ext cx="88392" cy="173736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1200150" y="112776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87</xdr:row>
      <xdr:rowOff>0</xdr:rowOff>
    </xdr:from>
    <xdr:ext cx="88392" cy="173736"/>
    <xdr:sp macro="" textlink="">
      <xdr:nvSpPr>
        <xdr:cNvPr id="4559" name="Text Box 2"/>
        <xdr:cNvSpPr txBox="1">
          <a:spLocks noChangeArrowheads="1"/>
        </xdr:cNvSpPr>
      </xdr:nvSpPr>
      <xdr:spPr bwMode="auto">
        <a:xfrm>
          <a:off x="1200150" y="112776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61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87</xdr:row>
      <xdr:rowOff>47625</xdr:rowOff>
    </xdr:from>
    <xdr:ext cx="107823" cy="124587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962025" y="113252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69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71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87</xdr:row>
      <xdr:rowOff>0</xdr:rowOff>
    </xdr:from>
    <xdr:ext cx="88392" cy="173736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1200150" y="112776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87</xdr:row>
      <xdr:rowOff>0</xdr:rowOff>
    </xdr:from>
    <xdr:ext cx="88392" cy="173736"/>
    <xdr:sp macro="" textlink="">
      <xdr:nvSpPr>
        <xdr:cNvPr id="4573" name="Text Box 2"/>
        <xdr:cNvSpPr txBox="1">
          <a:spLocks noChangeArrowheads="1"/>
        </xdr:cNvSpPr>
      </xdr:nvSpPr>
      <xdr:spPr bwMode="auto">
        <a:xfrm>
          <a:off x="1200150" y="112776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75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77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79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3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4597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5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53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55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57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59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61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65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88</xdr:row>
      <xdr:rowOff>161923</xdr:rowOff>
    </xdr:to>
    <xdr:sp macro="" textlink="">
      <xdr:nvSpPr>
        <xdr:cNvPr id="4667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69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7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79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8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88</xdr:row>
      <xdr:rowOff>0</xdr:rowOff>
    </xdr:from>
    <xdr:to>
      <xdr:col>3</xdr:col>
      <xdr:colOff>2116</xdr:colOff>
      <xdr:row>88</xdr:row>
      <xdr:rowOff>161924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88</xdr:row>
      <xdr:rowOff>0</xdr:rowOff>
    </xdr:from>
    <xdr:to>
      <xdr:col>2</xdr:col>
      <xdr:colOff>76200</xdr:colOff>
      <xdr:row>89</xdr:row>
      <xdr:rowOff>169068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214311</xdr:rowOff>
    </xdr:to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99</xdr:row>
      <xdr:rowOff>0</xdr:rowOff>
    </xdr:from>
    <xdr:to>
      <xdr:col>2</xdr:col>
      <xdr:colOff>2105025</xdr:colOff>
      <xdr:row>99</xdr:row>
      <xdr:rowOff>214311</xdr:rowOff>
    </xdr:to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214311</xdr:rowOff>
    </xdr:to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99</xdr:row>
      <xdr:rowOff>0</xdr:rowOff>
    </xdr:from>
    <xdr:to>
      <xdr:col>2</xdr:col>
      <xdr:colOff>2105025</xdr:colOff>
      <xdr:row>99</xdr:row>
      <xdr:rowOff>214311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214311</xdr:rowOff>
    </xdr:to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99</xdr:row>
      <xdr:rowOff>0</xdr:rowOff>
    </xdr:from>
    <xdr:to>
      <xdr:col>2</xdr:col>
      <xdr:colOff>2105025</xdr:colOff>
      <xdr:row>99</xdr:row>
      <xdr:rowOff>214311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214311</xdr:rowOff>
    </xdr:to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99</xdr:row>
      <xdr:rowOff>0</xdr:rowOff>
    </xdr:from>
    <xdr:to>
      <xdr:col>2</xdr:col>
      <xdr:colOff>2105025</xdr:colOff>
      <xdr:row>99</xdr:row>
      <xdr:rowOff>214311</xdr:rowOff>
    </xdr:to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214311</xdr:rowOff>
    </xdr:to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99</xdr:row>
      <xdr:rowOff>0</xdr:rowOff>
    </xdr:from>
    <xdr:to>
      <xdr:col>2</xdr:col>
      <xdr:colOff>2105025</xdr:colOff>
      <xdr:row>99</xdr:row>
      <xdr:rowOff>214311</xdr:rowOff>
    </xdr:to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99</xdr:row>
      <xdr:rowOff>0</xdr:rowOff>
    </xdr:from>
    <xdr:to>
      <xdr:col>2</xdr:col>
      <xdr:colOff>1476375</xdr:colOff>
      <xdr:row>99</xdr:row>
      <xdr:rowOff>214311</xdr:rowOff>
    </xdr:to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99</xdr:row>
      <xdr:rowOff>0</xdr:rowOff>
    </xdr:from>
    <xdr:to>
      <xdr:col>2</xdr:col>
      <xdr:colOff>2105025</xdr:colOff>
      <xdr:row>99</xdr:row>
      <xdr:rowOff>214311</xdr:rowOff>
    </xdr:to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110</xdr:row>
      <xdr:rowOff>0</xdr:rowOff>
    </xdr:from>
    <xdr:to>
      <xdr:col>5</xdr:col>
      <xdr:colOff>247650</xdr:colOff>
      <xdr:row>111</xdr:row>
      <xdr:rowOff>171448</xdr:rowOff>
    </xdr:to>
    <xdr:sp macro="" textlink="">
      <xdr:nvSpPr>
        <xdr:cNvPr id="4787" name="Text Box 2"/>
        <xdr:cNvSpPr txBox="1">
          <a:spLocks noChangeArrowheads="1"/>
        </xdr:cNvSpPr>
      </xdr:nvSpPr>
      <xdr:spPr bwMode="auto">
        <a:xfrm>
          <a:off x="5000625" y="303276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110</xdr:row>
      <xdr:rowOff>0</xdr:rowOff>
    </xdr:from>
    <xdr:to>
      <xdr:col>5</xdr:col>
      <xdr:colOff>247650</xdr:colOff>
      <xdr:row>111</xdr:row>
      <xdr:rowOff>171448</xdr:rowOff>
    </xdr:to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5000625" y="303276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1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3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7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805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368300" cy="190501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2933700" y="32527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811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120</xdr:row>
      <xdr:rowOff>0</xdr:rowOff>
    </xdr:from>
    <xdr:ext cx="107823" cy="124587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838200" y="325278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4117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514350" y="325278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27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29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3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4117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514350" y="325278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7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39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41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45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847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849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851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3355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514350" y="325278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5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59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335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514350" y="325278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69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7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7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120</xdr:row>
      <xdr:rowOff>0</xdr:rowOff>
    </xdr:from>
    <xdr:ext cx="88392" cy="173736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1009650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120</xdr:row>
      <xdr:rowOff>0</xdr:rowOff>
    </xdr:from>
    <xdr:ext cx="88392" cy="173736"/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1009650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3355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514350" y="325278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3355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514350" y="325278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0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120</xdr:row>
      <xdr:rowOff>0</xdr:rowOff>
    </xdr:from>
    <xdr:ext cx="85344" cy="173736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466725" y="325278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120</xdr:row>
      <xdr:rowOff>0</xdr:rowOff>
    </xdr:from>
    <xdr:ext cx="107823" cy="124587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838200" y="325278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736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504825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4117"/>
    <xdr:sp macro="" textlink="">
      <xdr:nvSpPr>
        <xdr:cNvPr id="4921" name="Text Box 2"/>
        <xdr:cNvSpPr txBox="1">
          <a:spLocks noChangeArrowheads="1"/>
        </xdr:cNvSpPr>
      </xdr:nvSpPr>
      <xdr:spPr bwMode="auto">
        <a:xfrm>
          <a:off x="514350" y="325278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25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27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29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4117"/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514350" y="325278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5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7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39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4117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504825" y="325278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109728" cy="173736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314575" y="32527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3355"/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514350" y="325278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5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59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3355"/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514350" y="325278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7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7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120</xdr:row>
      <xdr:rowOff>0</xdr:rowOff>
    </xdr:from>
    <xdr:ext cx="88392" cy="173736"/>
    <xdr:sp macro="" textlink="">
      <xdr:nvSpPr>
        <xdr:cNvPr id="4975" name="Text Box 2"/>
        <xdr:cNvSpPr txBox="1">
          <a:spLocks noChangeArrowheads="1"/>
        </xdr:cNvSpPr>
      </xdr:nvSpPr>
      <xdr:spPr bwMode="auto">
        <a:xfrm>
          <a:off x="1009650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120</xdr:row>
      <xdr:rowOff>0</xdr:rowOff>
    </xdr:from>
    <xdr:ext cx="88392" cy="173736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1009650" y="32527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3355"/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514350" y="325278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120</xdr:row>
      <xdr:rowOff>0</xdr:rowOff>
    </xdr:from>
    <xdr:ext cx="89916" cy="173355"/>
    <xdr:sp macro="" textlink="">
      <xdr:nvSpPr>
        <xdr:cNvPr id="4989" name="Text Box 2"/>
        <xdr:cNvSpPr txBox="1">
          <a:spLocks noChangeArrowheads="1"/>
        </xdr:cNvSpPr>
      </xdr:nvSpPr>
      <xdr:spPr bwMode="auto">
        <a:xfrm>
          <a:off x="514350" y="325278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3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7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120</xdr:row>
      <xdr:rowOff>0</xdr:rowOff>
    </xdr:from>
    <xdr:ext cx="88392" cy="17335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504825" y="32527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1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7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1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3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19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120</xdr:row>
      <xdr:rowOff>0</xdr:rowOff>
    </xdr:from>
    <xdr:ext cx="57150" cy="173736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2933700" y="32527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82296</xdr:rowOff>
    </xdr:to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314575" y="32527875"/>
          <a:ext cx="1296162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82296</xdr:rowOff>
    </xdr:to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2933700" y="32527875"/>
          <a:ext cx="682625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82296</xdr:rowOff>
    </xdr:to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314575" y="32527875"/>
          <a:ext cx="1296162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82296</xdr:rowOff>
    </xdr:to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2933700" y="32527875"/>
          <a:ext cx="682625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82296</xdr:rowOff>
    </xdr:to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314575" y="32527875"/>
          <a:ext cx="1296162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82296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2933700" y="32527875"/>
          <a:ext cx="682625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82296</xdr:rowOff>
    </xdr:to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314575" y="32527875"/>
          <a:ext cx="1296162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82296</xdr:rowOff>
    </xdr:to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2933700" y="32527875"/>
          <a:ext cx="682625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82296</xdr:rowOff>
    </xdr:to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314575" y="32527875"/>
          <a:ext cx="1296162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82296</xdr:rowOff>
    </xdr:to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2933700" y="32527875"/>
          <a:ext cx="682625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82296</xdr:rowOff>
    </xdr:to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314575" y="32527875"/>
          <a:ext cx="1296162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82296</xdr:rowOff>
    </xdr:to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2933700" y="32527875"/>
          <a:ext cx="682625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81534</xdr:rowOff>
    </xdr:to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314575" y="32527875"/>
          <a:ext cx="1296162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81534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2933700" y="32527875"/>
          <a:ext cx="682625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137160</xdr:rowOff>
    </xdr:to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314575" y="32527875"/>
          <a:ext cx="1296162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137160</xdr:rowOff>
    </xdr:to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2933700" y="32527875"/>
          <a:ext cx="682625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137160</xdr:rowOff>
    </xdr:to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314575" y="32527875"/>
          <a:ext cx="1296162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137160</xdr:rowOff>
    </xdr:to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2933700" y="32527875"/>
          <a:ext cx="682625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137160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314575" y="32527875"/>
          <a:ext cx="1296162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137160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2933700" y="32527875"/>
          <a:ext cx="682625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137160</xdr:rowOff>
    </xdr:to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314575" y="32527875"/>
          <a:ext cx="1296162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137160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2933700" y="32527875"/>
          <a:ext cx="682625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137160</xdr:rowOff>
    </xdr:to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314575" y="32527875"/>
          <a:ext cx="1296162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137160</xdr:rowOff>
    </xdr:to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2933700" y="32527875"/>
          <a:ext cx="682625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120</xdr:row>
      <xdr:rowOff>137160</xdr:rowOff>
    </xdr:to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314575" y="32527875"/>
          <a:ext cx="1296162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120</xdr:row>
      <xdr:rowOff>137160</xdr:rowOff>
    </xdr:to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2933700" y="32527875"/>
          <a:ext cx="682625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121</xdr:row>
      <xdr:rowOff>28575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314575" y="32527875"/>
          <a:ext cx="129616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121</xdr:row>
      <xdr:rowOff>28575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2933700" y="32527875"/>
          <a:ext cx="682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121</xdr:row>
      <xdr:rowOff>28575</xdr:rowOff>
    </xdr:to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314575" y="32527875"/>
          <a:ext cx="129616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121</xdr:row>
      <xdr:rowOff>28575</xdr:rowOff>
    </xdr:to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2933700" y="32527875"/>
          <a:ext cx="682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121</xdr:row>
      <xdr:rowOff>28575</xdr:rowOff>
    </xdr:to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314575" y="32527875"/>
          <a:ext cx="129616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121</xdr:row>
      <xdr:rowOff>28575</xdr:rowOff>
    </xdr:to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2933700" y="32527875"/>
          <a:ext cx="682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121</xdr:row>
      <xdr:rowOff>28575</xdr:rowOff>
    </xdr:to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314575" y="32527875"/>
          <a:ext cx="129616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121</xdr:row>
      <xdr:rowOff>28575</xdr:rowOff>
    </xdr:to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2933700" y="32527875"/>
          <a:ext cx="682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121</xdr:row>
      <xdr:rowOff>28575</xdr:rowOff>
    </xdr:to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314575" y="32527875"/>
          <a:ext cx="129616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121</xdr:row>
      <xdr:rowOff>28575</xdr:rowOff>
    </xdr:to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2933700" y="32527875"/>
          <a:ext cx="682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120</xdr:row>
      <xdr:rowOff>0</xdr:rowOff>
    </xdr:from>
    <xdr:to>
      <xdr:col>3</xdr:col>
      <xdr:colOff>762</xdr:colOff>
      <xdr:row>121</xdr:row>
      <xdr:rowOff>28575</xdr:rowOff>
    </xdr:to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314575" y="32527875"/>
          <a:ext cx="129616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3</xdr:col>
      <xdr:colOff>6350</xdr:colOff>
      <xdr:row>121</xdr:row>
      <xdr:rowOff>28575</xdr:rowOff>
    </xdr:to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2933700" y="32527875"/>
          <a:ext cx="6826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110</xdr:row>
      <xdr:rowOff>0</xdr:rowOff>
    </xdr:from>
    <xdr:to>
      <xdr:col>5</xdr:col>
      <xdr:colOff>247650</xdr:colOff>
      <xdr:row>111</xdr:row>
      <xdr:rowOff>171448</xdr:rowOff>
    </xdr:to>
    <xdr:sp macro="" textlink="">
      <xdr:nvSpPr>
        <xdr:cNvPr id="5079" name="Text Box 2"/>
        <xdr:cNvSpPr txBox="1">
          <a:spLocks noChangeArrowheads="1"/>
        </xdr:cNvSpPr>
      </xdr:nvSpPr>
      <xdr:spPr bwMode="auto">
        <a:xfrm>
          <a:off x="5000625" y="303276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110</xdr:row>
      <xdr:rowOff>0</xdr:rowOff>
    </xdr:from>
    <xdr:to>
      <xdr:col>5</xdr:col>
      <xdr:colOff>247650</xdr:colOff>
      <xdr:row>111</xdr:row>
      <xdr:rowOff>171448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5000625" y="303276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121</xdr:row>
      <xdr:rowOff>0</xdr:rowOff>
    </xdr:from>
    <xdr:to>
      <xdr:col>5</xdr:col>
      <xdr:colOff>247650</xdr:colOff>
      <xdr:row>122</xdr:row>
      <xdr:rowOff>104778</xdr:rowOff>
    </xdr:to>
    <xdr:sp macro="" textlink="">
      <xdr:nvSpPr>
        <xdr:cNvPr id="5081" name="Text Box 2"/>
        <xdr:cNvSpPr txBox="1">
          <a:spLocks noChangeArrowheads="1"/>
        </xdr:cNvSpPr>
      </xdr:nvSpPr>
      <xdr:spPr bwMode="auto">
        <a:xfrm>
          <a:off x="50006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121</xdr:row>
      <xdr:rowOff>0</xdr:rowOff>
    </xdr:from>
    <xdr:to>
      <xdr:col>5</xdr:col>
      <xdr:colOff>247650</xdr:colOff>
      <xdr:row>122</xdr:row>
      <xdr:rowOff>104778</xdr:rowOff>
    </xdr:to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50006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8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1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09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1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3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5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1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3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3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4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3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5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1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5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6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3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7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3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5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1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0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3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7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19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247650</xdr:colOff>
      <xdr:row>122</xdr:row>
      <xdr:rowOff>104778</xdr:rowOff>
    </xdr:to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504825" y="3269932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2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2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3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5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7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0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2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5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7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8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39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0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1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3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4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5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6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7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48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48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48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110</xdr:row>
      <xdr:rowOff>47625</xdr:rowOff>
    </xdr:from>
    <xdr:to>
      <xdr:col>2</xdr:col>
      <xdr:colOff>41148</xdr:colOff>
      <xdr:row>111</xdr:row>
      <xdr:rowOff>48387</xdr:rowOff>
    </xdr:to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838200" y="30375225"/>
          <a:ext cx="41148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5503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0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0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2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533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3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545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4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5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5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5557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6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571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7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8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58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110</xdr:row>
      <xdr:rowOff>47625</xdr:rowOff>
    </xdr:from>
    <xdr:to>
      <xdr:col>2</xdr:col>
      <xdr:colOff>41148</xdr:colOff>
      <xdr:row>111</xdr:row>
      <xdr:rowOff>48387</xdr:rowOff>
    </xdr:to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838200" y="30375225"/>
          <a:ext cx="41148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2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2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2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2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3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4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5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5655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5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5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6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67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8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69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70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70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0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0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1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2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3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4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5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6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7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579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79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79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110</xdr:row>
      <xdr:rowOff>47625</xdr:rowOff>
    </xdr:from>
    <xdr:to>
      <xdr:col>2</xdr:col>
      <xdr:colOff>41148</xdr:colOff>
      <xdr:row>111</xdr:row>
      <xdr:rowOff>48387</xdr:rowOff>
    </xdr:to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838200" y="30375225"/>
          <a:ext cx="41148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5809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5821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2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3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839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4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851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5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6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5863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865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6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6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877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89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110</xdr:row>
      <xdr:rowOff>47625</xdr:rowOff>
    </xdr:from>
    <xdr:to>
      <xdr:col>2</xdr:col>
      <xdr:colOff>41148</xdr:colOff>
      <xdr:row>111</xdr:row>
      <xdr:rowOff>48387</xdr:rowOff>
    </xdr:to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838200" y="30375225"/>
          <a:ext cx="41148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0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0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1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592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3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3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3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3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3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4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5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5961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6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6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7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8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8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598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8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8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599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0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1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2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3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4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5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6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7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9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9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110</xdr:row>
      <xdr:rowOff>47625</xdr:rowOff>
    </xdr:from>
    <xdr:to>
      <xdr:col>2</xdr:col>
      <xdr:colOff>41148</xdr:colOff>
      <xdr:row>111</xdr:row>
      <xdr:rowOff>48387</xdr:rowOff>
    </xdr:to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838200" y="30375225"/>
          <a:ext cx="41148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1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1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1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6127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2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14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4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157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6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7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7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7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7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7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8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9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9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19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110</xdr:row>
      <xdr:rowOff>47625</xdr:rowOff>
    </xdr:from>
    <xdr:to>
      <xdr:col>2</xdr:col>
      <xdr:colOff>41148</xdr:colOff>
      <xdr:row>111</xdr:row>
      <xdr:rowOff>48387</xdr:rowOff>
    </xdr:to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838200" y="30375225"/>
          <a:ext cx="41148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1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1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1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1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2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3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3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23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4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4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4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4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5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6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6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6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6267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6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7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8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29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9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9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9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29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0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1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1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31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1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1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2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3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4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5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6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7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8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5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7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399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401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110</xdr:row>
      <xdr:rowOff>0</xdr:rowOff>
    </xdr:from>
    <xdr:to>
      <xdr:col>2</xdr:col>
      <xdr:colOff>76200</xdr:colOff>
      <xdr:row>111</xdr:row>
      <xdr:rowOff>140493</xdr:rowOff>
    </xdr:to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838200" y="303276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40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40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110</xdr:row>
      <xdr:rowOff>47625</xdr:rowOff>
    </xdr:from>
    <xdr:to>
      <xdr:col>2</xdr:col>
      <xdr:colOff>41148</xdr:colOff>
      <xdr:row>111</xdr:row>
      <xdr:rowOff>48387</xdr:rowOff>
    </xdr:to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838200" y="30375225"/>
          <a:ext cx="41148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6421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2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2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2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2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6433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3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4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451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5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5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5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5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463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6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7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6475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477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7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489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49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50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110</xdr:row>
      <xdr:rowOff>0</xdr:rowOff>
    </xdr:from>
    <xdr:to>
      <xdr:col>1</xdr:col>
      <xdr:colOff>218694</xdr:colOff>
      <xdr:row>111</xdr:row>
      <xdr:rowOff>49911</xdr:rowOff>
    </xdr:to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466725" y="303276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110</xdr:row>
      <xdr:rowOff>47625</xdr:rowOff>
    </xdr:from>
    <xdr:to>
      <xdr:col>2</xdr:col>
      <xdr:colOff>41148</xdr:colOff>
      <xdr:row>111</xdr:row>
      <xdr:rowOff>48387</xdr:rowOff>
    </xdr:to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838200" y="30375225"/>
          <a:ext cx="41148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49911</xdr:rowOff>
    </xdr:to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504825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2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50292</xdr:rowOff>
    </xdr:to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514350" y="303276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3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5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7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39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50292</xdr:rowOff>
    </xdr:to>
    <xdr:sp macro="" textlink="">
      <xdr:nvSpPr>
        <xdr:cNvPr id="6541" name="Text Box 2"/>
        <xdr:cNvSpPr txBox="1">
          <a:spLocks noChangeArrowheads="1"/>
        </xdr:cNvSpPr>
      </xdr:nvSpPr>
      <xdr:spPr bwMode="auto">
        <a:xfrm>
          <a:off x="504825" y="303276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54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54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110</xdr:row>
      <xdr:rowOff>0</xdr:rowOff>
    </xdr:from>
    <xdr:to>
      <xdr:col>2</xdr:col>
      <xdr:colOff>1586103</xdr:colOff>
      <xdr:row>111</xdr:row>
      <xdr:rowOff>49911</xdr:rowOff>
    </xdr:to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314575" y="303276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54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4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5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6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7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110</xdr:row>
      <xdr:rowOff>0</xdr:rowOff>
    </xdr:from>
    <xdr:to>
      <xdr:col>2</xdr:col>
      <xdr:colOff>259842</xdr:colOff>
      <xdr:row>111</xdr:row>
      <xdr:rowOff>49911</xdr:rowOff>
    </xdr:to>
    <xdr:sp macro="" textlink="">
      <xdr:nvSpPr>
        <xdr:cNvPr id="6573" name="Text Box 2"/>
        <xdr:cNvSpPr txBox="1">
          <a:spLocks noChangeArrowheads="1"/>
        </xdr:cNvSpPr>
      </xdr:nvSpPr>
      <xdr:spPr bwMode="auto">
        <a:xfrm>
          <a:off x="1009650" y="303276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7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7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7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110</xdr:row>
      <xdr:rowOff>0</xdr:rowOff>
    </xdr:from>
    <xdr:to>
      <xdr:col>1</xdr:col>
      <xdr:colOff>270891</xdr:colOff>
      <xdr:row>111</xdr:row>
      <xdr:rowOff>49530</xdr:rowOff>
    </xdr:to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514350" y="303276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89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91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93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95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110</xdr:row>
      <xdr:rowOff>0</xdr:rowOff>
    </xdr:from>
    <xdr:to>
      <xdr:col>1</xdr:col>
      <xdr:colOff>259842</xdr:colOff>
      <xdr:row>111</xdr:row>
      <xdr:rowOff>49530</xdr:rowOff>
    </xdr:to>
    <xdr:sp macro="" textlink="">
      <xdr:nvSpPr>
        <xdr:cNvPr id="6597" name="Text Box 2"/>
        <xdr:cNvSpPr txBox="1">
          <a:spLocks noChangeArrowheads="1"/>
        </xdr:cNvSpPr>
      </xdr:nvSpPr>
      <xdr:spPr bwMode="auto">
        <a:xfrm>
          <a:off x="504825" y="303276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0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3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5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7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19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2</xdr:col>
      <xdr:colOff>2152650</xdr:colOff>
      <xdr:row>111</xdr:row>
      <xdr:rowOff>49911</xdr:rowOff>
    </xdr:to>
    <xdr:sp macro="" textlink="">
      <xdr:nvSpPr>
        <xdr:cNvPr id="6621" name="Text Box 2"/>
        <xdr:cNvSpPr txBox="1">
          <a:spLocks noChangeArrowheads="1"/>
        </xdr:cNvSpPr>
      </xdr:nvSpPr>
      <xdr:spPr bwMode="auto">
        <a:xfrm>
          <a:off x="2933700" y="303276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116</xdr:row>
      <xdr:rowOff>142875</xdr:rowOff>
    </xdr:from>
    <xdr:to>
      <xdr:col>7</xdr:col>
      <xdr:colOff>69850</xdr:colOff>
      <xdr:row>118</xdr:row>
      <xdr:rowOff>68792</xdr:rowOff>
    </xdr:to>
    <xdr:sp macro="" textlink="">
      <xdr:nvSpPr>
        <xdr:cNvPr id="6622" name="Text Box 597"/>
        <xdr:cNvSpPr txBox="1">
          <a:spLocks noChangeArrowheads="1"/>
        </xdr:cNvSpPr>
      </xdr:nvSpPr>
      <xdr:spPr bwMode="auto">
        <a:xfrm>
          <a:off x="5981700" y="31870650"/>
          <a:ext cx="69850" cy="325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116</xdr:row>
      <xdr:rowOff>66675</xdr:rowOff>
    </xdr:from>
    <xdr:to>
      <xdr:col>2</xdr:col>
      <xdr:colOff>276225</xdr:colOff>
      <xdr:row>118</xdr:row>
      <xdr:rowOff>68792</xdr:rowOff>
    </xdr:to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1038225" y="31794450"/>
          <a:ext cx="76200" cy="402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120</xdr:row>
      <xdr:rowOff>0</xdr:rowOff>
    </xdr:from>
    <xdr:to>
      <xdr:col>7</xdr:col>
      <xdr:colOff>69852</xdr:colOff>
      <xdr:row>120</xdr:row>
      <xdr:rowOff>66676</xdr:rowOff>
    </xdr:to>
    <xdr:sp macro="" textlink="">
      <xdr:nvSpPr>
        <xdr:cNvPr id="6624" name="Text Box 597"/>
        <xdr:cNvSpPr txBox="1">
          <a:spLocks noChangeArrowheads="1"/>
        </xdr:cNvSpPr>
      </xdr:nvSpPr>
      <xdr:spPr bwMode="auto">
        <a:xfrm>
          <a:off x="5981700" y="32527875"/>
          <a:ext cx="69852" cy="6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120</xdr:row>
      <xdr:rowOff>0</xdr:rowOff>
    </xdr:from>
    <xdr:to>
      <xdr:col>2</xdr:col>
      <xdr:colOff>276225</xdr:colOff>
      <xdr:row>120</xdr:row>
      <xdr:rowOff>133351</xdr:rowOff>
    </xdr:to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1038225" y="32527875"/>
          <a:ext cx="76200" cy="133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5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7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89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1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3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5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7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699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1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3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5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09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11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3</xdr:rowOff>
    </xdr:to>
    <xdr:sp macro="" textlink="">
      <xdr:nvSpPr>
        <xdr:cNvPr id="6713" name="Text Box 2"/>
        <xdr:cNvSpPr txBox="1">
          <a:spLocks noChangeArrowheads="1"/>
        </xdr:cNvSpPr>
      </xdr:nvSpPr>
      <xdr:spPr bwMode="auto">
        <a:xfrm>
          <a:off x="838200" y="3252787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200025</xdr:rowOff>
    </xdr:from>
    <xdr:to>
      <xdr:col>2</xdr:col>
      <xdr:colOff>2097881</xdr:colOff>
      <xdr:row>119</xdr:row>
      <xdr:rowOff>61914</xdr:rowOff>
    </xdr:to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2933700" y="32327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200025</xdr:rowOff>
    </xdr:from>
    <xdr:to>
      <xdr:col>2</xdr:col>
      <xdr:colOff>2097881</xdr:colOff>
      <xdr:row>119</xdr:row>
      <xdr:rowOff>61914</xdr:rowOff>
    </xdr:to>
    <xdr:sp macro="" textlink="">
      <xdr:nvSpPr>
        <xdr:cNvPr id="6715" name="Text Box 2"/>
        <xdr:cNvSpPr txBox="1">
          <a:spLocks noChangeArrowheads="1"/>
        </xdr:cNvSpPr>
      </xdr:nvSpPr>
      <xdr:spPr bwMode="auto">
        <a:xfrm>
          <a:off x="2933700" y="32327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200025</xdr:rowOff>
    </xdr:from>
    <xdr:to>
      <xdr:col>2</xdr:col>
      <xdr:colOff>2097881</xdr:colOff>
      <xdr:row>119</xdr:row>
      <xdr:rowOff>61914</xdr:rowOff>
    </xdr:to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2933700" y="32327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200025</xdr:rowOff>
    </xdr:from>
    <xdr:to>
      <xdr:col>2</xdr:col>
      <xdr:colOff>2097881</xdr:colOff>
      <xdr:row>119</xdr:row>
      <xdr:rowOff>61914</xdr:rowOff>
    </xdr:to>
    <xdr:sp macro="" textlink="">
      <xdr:nvSpPr>
        <xdr:cNvPr id="6717" name="Text Box 2"/>
        <xdr:cNvSpPr txBox="1">
          <a:spLocks noChangeArrowheads="1"/>
        </xdr:cNvSpPr>
      </xdr:nvSpPr>
      <xdr:spPr bwMode="auto">
        <a:xfrm>
          <a:off x="2933700" y="32327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200025</xdr:rowOff>
    </xdr:from>
    <xdr:to>
      <xdr:col>2</xdr:col>
      <xdr:colOff>2097881</xdr:colOff>
      <xdr:row>119</xdr:row>
      <xdr:rowOff>61914</xdr:rowOff>
    </xdr:to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2933700" y="32327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200025</xdr:rowOff>
    </xdr:from>
    <xdr:to>
      <xdr:col>2</xdr:col>
      <xdr:colOff>2097881</xdr:colOff>
      <xdr:row>119</xdr:row>
      <xdr:rowOff>61914</xdr:rowOff>
    </xdr:to>
    <xdr:sp macro="" textlink="">
      <xdr:nvSpPr>
        <xdr:cNvPr id="6719" name="Text Box 2"/>
        <xdr:cNvSpPr txBox="1">
          <a:spLocks noChangeArrowheads="1"/>
        </xdr:cNvSpPr>
      </xdr:nvSpPr>
      <xdr:spPr bwMode="auto">
        <a:xfrm>
          <a:off x="2933700" y="32327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200025</xdr:rowOff>
    </xdr:from>
    <xdr:to>
      <xdr:col>2</xdr:col>
      <xdr:colOff>2097881</xdr:colOff>
      <xdr:row>119</xdr:row>
      <xdr:rowOff>61914</xdr:rowOff>
    </xdr:to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2933700" y="32327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200025</xdr:rowOff>
    </xdr:from>
    <xdr:to>
      <xdr:col>2</xdr:col>
      <xdr:colOff>2097881</xdr:colOff>
      <xdr:row>119</xdr:row>
      <xdr:rowOff>61914</xdr:rowOff>
    </xdr:to>
    <xdr:sp macro="" textlink="">
      <xdr:nvSpPr>
        <xdr:cNvPr id="6721" name="Text Box 2"/>
        <xdr:cNvSpPr txBox="1">
          <a:spLocks noChangeArrowheads="1"/>
        </xdr:cNvSpPr>
      </xdr:nvSpPr>
      <xdr:spPr bwMode="auto">
        <a:xfrm>
          <a:off x="2933700" y="32327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119</xdr:row>
      <xdr:rowOff>200025</xdr:rowOff>
    </xdr:from>
    <xdr:to>
      <xdr:col>2</xdr:col>
      <xdr:colOff>2097881</xdr:colOff>
      <xdr:row>120</xdr:row>
      <xdr:rowOff>145257</xdr:rowOff>
    </xdr:to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2933700" y="325278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119</xdr:row>
      <xdr:rowOff>200025</xdr:rowOff>
    </xdr:from>
    <xdr:to>
      <xdr:col>2</xdr:col>
      <xdr:colOff>2097881</xdr:colOff>
      <xdr:row>120</xdr:row>
      <xdr:rowOff>145257</xdr:rowOff>
    </xdr:to>
    <xdr:sp macro="" textlink="">
      <xdr:nvSpPr>
        <xdr:cNvPr id="6723" name="Text Box 2"/>
        <xdr:cNvSpPr txBox="1">
          <a:spLocks noChangeArrowheads="1"/>
        </xdr:cNvSpPr>
      </xdr:nvSpPr>
      <xdr:spPr bwMode="auto">
        <a:xfrm>
          <a:off x="2933700" y="325278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119</xdr:row>
      <xdr:rowOff>200025</xdr:rowOff>
    </xdr:from>
    <xdr:to>
      <xdr:col>2</xdr:col>
      <xdr:colOff>2097881</xdr:colOff>
      <xdr:row>120</xdr:row>
      <xdr:rowOff>145257</xdr:rowOff>
    </xdr:to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2933700" y="325278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119</xdr:row>
      <xdr:rowOff>200025</xdr:rowOff>
    </xdr:from>
    <xdr:to>
      <xdr:col>2</xdr:col>
      <xdr:colOff>2097881</xdr:colOff>
      <xdr:row>120</xdr:row>
      <xdr:rowOff>145257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2933700" y="325278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119</xdr:row>
      <xdr:rowOff>200025</xdr:rowOff>
    </xdr:from>
    <xdr:to>
      <xdr:col>2</xdr:col>
      <xdr:colOff>2097881</xdr:colOff>
      <xdr:row>120</xdr:row>
      <xdr:rowOff>145257</xdr:rowOff>
    </xdr:to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2933700" y="325278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119</xdr:row>
      <xdr:rowOff>200025</xdr:rowOff>
    </xdr:from>
    <xdr:to>
      <xdr:col>2</xdr:col>
      <xdr:colOff>2097881</xdr:colOff>
      <xdr:row>120</xdr:row>
      <xdr:rowOff>145257</xdr:rowOff>
    </xdr:to>
    <xdr:sp macro="" textlink="">
      <xdr:nvSpPr>
        <xdr:cNvPr id="6727" name="Text Box 2"/>
        <xdr:cNvSpPr txBox="1">
          <a:spLocks noChangeArrowheads="1"/>
        </xdr:cNvSpPr>
      </xdr:nvSpPr>
      <xdr:spPr bwMode="auto">
        <a:xfrm>
          <a:off x="2933700" y="325278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119</xdr:row>
      <xdr:rowOff>200025</xdr:rowOff>
    </xdr:from>
    <xdr:to>
      <xdr:col>2</xdr:col>
      <xdr:colOff>2097881</xdr:colOff>
      <xdr:row>120</xdr:row>
      <xdr:rowOff>145257</xdr:rowOff>
    </xdr:to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2933700" y="325278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119</xdr:row>
      <xdr:rowOff>200025</xdr:rowOff>
    </xdr:from>
    <xdr:to>
      <xdr:col>2</xdr:col>
      <xdr:colOff>2097881</xdr:colOff>
      <xdr:row>120</xdr:row>
      <xdr:rowOff>145257</xdr:rowOff>
    </xdr:to>
    <xdr:sp macro="" textlink="">
      <xdr:nvSpPr>
        <xdr:cNvPr id="6729" name="Text Box 2"/>
        <xdr:cNvSpPr txBox="1">
          <a:spLocks noChangeArrowheads="1"/>
        </xdr:cNvSpPr>
      </xdr:nvSpPr>
      <xdr:spPr bwMode="auto">
        <a:xfrm>
          <a:off x="2933700" y="325278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2</xdr:col>
      <xdr:colOff>2097881</xdr:colOff>
      <xdr:row>120</xdr:row>
      <xdr:rowOff>50007</xdr:rowOff>
    </xdr:to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2933700" y="32527875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2</xdr:col>
      <xdr:colOff>2097881</xdr:colOff>
      <xdr:row>120</xdr:row>
      <xdr:rowOff>59532</xdr:rowOff>
    </xdr:to>
    <xdr:sp macro="" textlink="">
      <xdr:nvSpPr>
        <xdr:cNvPr id="6731" name="Text Box 2"/>
        <xdr:cNvSpPr txBox="1">
          <a:spLocks noChangeArrowheads="1"/>
        </xdr:cNvSpPr>
      </xdr:nvSpPr>
      <xdr:spPr bwMode="auto">
        <a:xfrm>
          <a:off x="2933700" y="3252787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2</xdr:col>
      <xdr:colOff>2097881</xdr:colOff>
      <xdr:row>120</xdr:row>
      <xdr:rowOff>50007</xdr:rowOff>
    </xdr:to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2933700" y="32527875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2</xdr:col>
      <xdr:colOff>2097881</xdr:colOff>
      <xdr:row>120</xdr:row>
      <xdr:rowOff>59532</xdr:rowOff>
    </xdr:to>
    <xdr:sp macro="" textlink="">
      <xdr:nvSpPr>
        <xdr:cNvPr id="6733" name="Text Box 2"/>
        <xdr:cNvSpPr txBox="1">
          <a:spLocks noChangeArrowheads="1"/>
        </xdr:cNvSpPr>
      </xdr:nvSpPr>
      <xdr:spPr bwMode="auto">
        <a:xfrm>
          <a:off x="2933700" y="3252787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2</xdr:col>
      <xdr:colOff>2097881</xdr:colOff>
      <xdr:row>120</xdr:row>
      <xdr:rowOff>59532</xdr:rowOff>
    </xdr:to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2933700" y="3252787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2</xdr:col>
      <xdr:colOff>2097881</xdr:colOff>
      <xdr:row>120</xdr:row>
      <xdr:rowOff>69057</xdr:rowOff>
    </xdr:to>
    <xdr:sp macro="" textlink="">
      <xdr:nvSpPr>
        <xdr:cNvPr id="6735" name="Text Box 2"/>
        <xdr:cNvSpPr txBox="1">
          <a:spLocks noChangeArrowheads="1"/>
        </xdr:cNvSpPr>
      </xdr:nvSpPr>
      <xdr:spPr bwMode="auto">
        <a:xfrm>
          <a:off x="2933700" y="32527875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2</xdr:col>
      <xdr:colOff>2097881</xdr:colOff>
      <xdr:row>120</xdr:row>
      <xdr:rowOff>59532</xdr:rowOff>
    </xdr:to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2933700" y="3252787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120</xdr:row>
      <xdr:rowOff>0</xdr:rowOff>
    </xdr:from>
    <xdr:to>
      <xdr:col>2</xdr:col>
      <xdr:colOff>2097881</xdr:colOff>
      <xdr:row>120</xdr:row>
      <xdr:rowOff>69057</xdr:rowOff>
    </xdr:to>
    <xdr:sp macro="" textlink="">
      <xdr:nvSpPr>
        <xdr:cNvPr id="6737" name="Text Box 2"/>
        <xdr:cNvSpPr txBox="1">
          <a:spLocks noChangeArrowheads="1"/>
        </xdr:cNvSpPr>
      </xdr:nvSpPr>
      <xdr:spPr bwMode="auto">
        <a:xfrm>
          <a:off x="2933700" y="32527875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116</xdr:row>
      <xdr:rowOff>114300</xdr:rowOff>
    </xdr:from>
    <xdr:to>
      <xdr:col>1</xdr:col>
      <xdr:colOff>219075</xdr:colOff>
      <xdr:row>118</xdr:row>
      <xdr:rowOff>143669</xdr:rowOff>
    </xdr:to>
    <xdr:sp macro="" textlink="">
      <xdr:nvSpPr>
        <xdr:cNvPr id="6738" name="Text Box 4134"/>
        <xdr:cNvSpPr txBox="1">
          <a:spLocks noChangeArrowheads="1"/>
        </xdr:cNvSpPr>
      </xdr:nvSpPr>
      <xdr:spPr bwMode="auto">
        <a:xfrm>
          <a:off x="476250" y="31842075"/>
          <a:ext cx="76200" cy="4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116</xdr:row>
      <xdr:rowOff>114300</xdr:rowOff>
    </xdr:from>
    <xdr:to>
      <xdr:col>1</xdr:col>
      <xdr:colOff>219075</xdr:colOff>
      <xdr:row>118</xdr:row>
      <xdr:rowOff>143669</xdr:rowOff>
    </xdr:to>
    <xdr:sp macro="" textlink="">
      <xdr:nvSpPr>
        <xdr:cNvPr id="6739" name="Text Box 4134"/>
        <xdr:cNvSpPr txBox="1">
          <a:spLocks noChangeArrowheads="1"/>
        </xdr:cNvSpPr>
      </xdr:nvSpPr>
      <xdr:spPr bwMode="auto">
        <a:xfrm>
          <a:off x="476250" y="31842075"/>
          <a:ext cx="76200" cy="4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116</xdr:row>
      <xdr:rowOff>114300</xdr:rowOff>
    </xdr:from>
    <xdr:to>
      <xdr:col>1</xdr:col>
      <xdr:colOff>219075</xdr:colOff>
      <xdr:row>118</xdr:row>
      <xdr:rowOff>143669</xdr:rowOff>
    </xdr:to>
    <xdr:sp macro="" textlink="">
      <xdr:nvSpPr>
        <xdr:cNvPr id="6740" name="Text Box 4134"/>
        <xdr:cNvSpPr txBox="1">
          <a:spLocks noChangeArrowheads="1"/>
        </xdr:cNvSpPr>
      </xdr:nvSpPr>
      <xdr:spPr bwMode="auto">
        <a:xfrm>
          <a:off x="476250" y="31842075"/>
          <a:ext cx="76200" cy="4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116</xdr:row>
      <xdr:rowOff>142875</xdr:rowOff>
    </xdr:from>
    <xdr:to>
      <xdr:col>7</xdr:col>
      <xdr:colOff>69850</xdr:colOff>
      <xdr:row>118</xdr:row>
      <xdr:rowOff>68792</xdr:rowOff>
    </xdr:to>
    <xdr:sp macro="" textlink="">
      <xdr:nvSpPr>
        <xdr:cNvPr id="6741" name="Text Box 597"/>
        <xdr:cNvSpPr txBox="1">
          <a:spLocks noChangeArrowheads="1"/>
        </xdr:cNvSpPr>
      </xdr:nvSpPr>
      <xdr:spPr bwMode="auto">
        <a:xfrm>
          <a:off x="5981700" y="31870650"/>
          <a:ext cx="69850" cy="325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116</xdr:row>
      <xdr:rowOff>66675</xdr:rowOff>
    </xdr:from>
    <xdr:to>
      <xdr:col>2</xdr:col>
      <xdr:colOff>276225</xdr:colOff>
      <xdr:row>118</xdr:row>
      <xdr:rowOff>68792</xdr:rowOff>
    </xdr:to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1038225" y="31794450"/>
          <a:ext cx="76200" cy="402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116</xdr:row>
      <xdr:rowOff>0</xdr:rowOff>
    </xdr:from>
    <xdr:to>
      <xdr:col>1</xdr:col>
      <xdr:colOff>257175</xdr:colOff>
      <xdr:row>118</xdr:row>
      <xdr:rowOff>134144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514350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116</xdr:row>
      <xdr:rowOff>0</xdr:rowOff>
    </xdr:from>
    <xdr:to>
      <xdr:col>1</xdr:col>
      <xdr:colOff>428625</xdr:colOff>
      <xdr:row>118</xdr:row>
      <xdr:rowOff>105569</xdr:rowOff>
    </xdr:to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685800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116</xdr:row>
      <xdr:rowOff>0</xdr:rowOff>
    </xdr:from>
    <xdr:to>
      <xdr:col>1</xdr:col>
      <xdr:colOff>419100</xdr:colOff>
      <xdr:row>118</xdr:row>
      <xdr:rowOff>105569</xdr:rowOff>
    </xdr:to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6762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49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55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61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65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71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116</xdr:row>
      <xdr:rowOff>0</xdr:rowOff>
    </xdr:from>
    <xdr:to>
      <xdr:col>1</xdr:col>
      <xdr:colOff>485775</xdr:colOff>
      <xdr:row>118</xdr:row>
      <xdr:rowOff>105569</xdr:rowOff>
    </xdr:to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742950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116</xdr:row>
      <xdr:rowOff>0</xdr:rowOff>
    </xdr:from>
    <xdr:to>
      <xdr:col>1</xdr:col>
      <xdr:colOff>257175</xdr:colOff>
      <xdr:row>118</xdr:row>
      <xdr:rowOff>134144</xdr:rowOff>
    </xdr:to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514350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116</xdr:row>
      <xdr:rowOff>0</xdr:rowOff>
    </xdr:from>
    <xdr:to>
      <xdr:col>1</xdr:col>
      <xdr:colOff>428625</xdr:colOff>
      <xdr:row>118</xdr:row>
      <xdr:rowOff>105569</xdr:rowOff>
    </xdr:to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685800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116</xdr:row>
      <xdr:rowOff>0</xdr:rowOff>
    </xdr:from>
    <xdr:to>
      <xdr:col>1</xdr:col>
      <xdr:colOff>419100</xdr:colOff>
      <xdr:row>118</xdr:row>
      <xdr:rowOff>105569</xdr:rowOff>
    </xdr:to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6762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81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87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95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799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105569</xdr:rowOff>
    </xdr:to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561975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803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96044</xdr:rowOff>
    </xdr:to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628650" y="31727775"/>
          <a:ext cx="76200" cy="496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134144</xdr:rowOff>
    </xdr:to>
    <xdr:sp macro="" textlink="">
      <xdr:nvSpPr>
        <xdr:cNvPr id="6807" name="Text Box 2"/>
        <xdr:cNvSpPr txBox="1">
          <a:spLocks noChangeArrowheads="1"/>
        </xdr:cNvSpPr>
      </xdr:nvSpPr>
      <xdr:spPr bwMode="auto">
        <a:xfrm>
          <a:off x="504825" y="31727775"/>
          <a:ext cx="76200" cy="53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116</xdr:row>
      <xdr:rowOff>0</xdr:rowOff>
    </xdr:from>
    <xdr:to>
      <xdr:col>1</xdr:col>
      <xdr:colOff>485775</xdr:colOff>
      <xdr:row>118</xdr:row>
      <xdr:rowOff>105569</xdr:rowOff>
    </xdr:to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742950" y="3172777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117</xdr:row>
      <xdr:rowOff>114300</xdr:rowOff>
    </xdr:from>
    <xdr:to>
      <xdr:col>1</xdr:col>
      <xdr:colOff>219075</xdr:colOff>
      <xdr:row>118</xdr:row>
      <xdr:rowOff>2381</xdr:rowOff>
    </xdr:to>
    <xdr:sp macro="" textlink="">
      <xdr:nvSpPr>
        <xdr:cNvPr id="6809" name="Text Box 4134"/>
        <xdr:cNvSpPr txBox="1">
          <a:spLocks noChangeArrowheads="1"/>
        </xdr:cNvSpPr>
      </xdr:nvSpPr>
      <xdr:spPr bwMode="auto">
        <a:xfrm>
          <a:off x="476250" y="3204210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117</xdr:row>
      <xdr:rowOff>114300</xdr:rowOff>
    </xdr:from>
    <xdr:to>
      <xdr:col>1</xdr:col>
      <xdr:colOff>219075</xdr:colOff>
      <xdr:row>118</xdr:row>
      <xdr:rowOff>2381</xdr:rowOff>
    </xdr:to>
    <xdr:sp macro="" textlink="">
      <xdr:nvSpPr>
        <xdr:cNvPr id="6810" name="Text Box 4134"/>
        <xdr:cNvSpPr txBox="1">
          <a:spLocks noChangeArrowheads="1"/>
        </xdr:cNvSpPr>
      </xdr:nvSpPr>
      <xdr:spPr bwMode="auto">
        <a:xfrm>
          <a:off x="476250" y="3204210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117</xdr:row>
      <xdr:rowOff>114300</xdr:rowOff>
    </xdr:from>
    <xdr:to>
      <xdr:col>1</xdr:col>
      <xdr:colOff>219075</xdr:colOff>
      <xdr:row>118</xdr:row>
      <xdr:rowOff>2381</xdr:rowOff>
    </xdr:to>
    <xdr:sp macro="" textlink="">
      <xdr:nvSpPr>
        <xdr:cNvPr id="6811" name="Text Box 4134"/>
        <xdr:cNvSpPr txBox="1">
          <a:spLocks noChangeArrowheads="1"/>
        </xdr:cNvSpPr>
      </xdr:nvSpPr>
      <xdr:spPr bwMode="auto">
        <a:xfrm>
          <a:off x="476250" y="3204210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116</xdr:row>
      <xdr:rowOff>0</xdr:rowOff>
    </xdr:from>
    <xdr:to>
      <xdr:col>1</xdr:col>
      <xdr:colOff>257175</xdr:colOff>
      <xdr:row>118</xdr:row>
      <xdr:rowOff>155575</xdr:rowOff>
    </xdr:to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5143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116</xdr:row>
      <xdr:rowOff>0</xdr:rowOff>
    </xdr:from>
    <xdr:to>
      <xdr:col>1</xdr:col>
      <xdr:colOff>428625</xdr:colOff>
      <xdr:row>118</xdr:row>
      <xdr:rowOff>155575</xdr:rowOff>
    </xdr:to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6858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116</xdr:row>
      <xdr:rowOff>0</xdr:rowOff>
    </xdr:from>
    <xdr:to>
      <xdr:col>1</xdr:col>
      <xdr:colOff>419100</xdr:colOff>
      <xdr:row>118</xdr:row>
      <xdr:rowOff>155575</xdr:rowOff>
    </xdr:to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6762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21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27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35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39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47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116</xdr:row>
      <xdr:rowOff>0</xdr:rowOff>
    </xdr:from>
    <xdr:to>
      <xdr:col>1</xdr:col>
      <xdr:colOff>485775</xdr:colOff>
      <xdr:row>118</xdr:row>
      <xdr:rowOff>155575</xdr:rowOff>
    </xdr:to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7429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116</xdr:row>
      <xdr:rowOff>0</xdr:rowOff>
    </xdr:from>
    <xdr:to>
      <xdr:col>1</xdr:col>
      <xdr:colOff>257175</xdr:colOff>
      <xdr:row>118</xdr:row>
      <xdr:rowOff>155575</xdr:rowOff>
    </xdr:to>
    <xdr:sp macro="" textlink="">
      <xdr:nvSpPr>
        <xdr:cNvPr id="6853" name="Text Box 2"/>
        <xdr:cNvSpPr txBox="1">
          <a:spLocks noChangeArrowheads="1"/>
        </xdr:cNvSpPr>
      </xdr:nvSpPr>
      <xdr:spPr bwMode="auto">
        <a:xfrm>
          <a:off x="5143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55" name="Text Box 2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57" name="Text Box 2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116</xdr:row>
      <xdr:rowOff>0</xdr:rowOff>
    </xdr:from>
    <xdr:to>
      <xdr:col>1</xdr:col>
      <xdr:colOff>428625</xdr:colOff>
      <xdr:row>118</xdr:row>
      <xdr:rowOff>155575</xdr:rowOff>
    </xdr:to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6858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118</xdr:row>
      <xdr:rowOff>76200</xdr:rowOff>
    </xdr:from>
    <xdr:to>
      <xdr:col>1</xdr:col>
      <xdr:colOff>266700</xdr:colOff>
      <xdr:row>121</xdr:row>
      <xdr:rowOff>60325</xdr:rowOff>
    </xdr:to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523875" y="3220402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63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69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75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79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116</xdr:row>
      <xdr:rowOff>0</xdr:rowOff>
    </xdr:from>
    <xdr:to>
      <xdr:col>1</xdr:col>
      <xdr:colOff>304800</xdr:colOff>
      <xdr:row>118</xdr:row>
      <xdr:rowOff>155575</xdr:rowOff>
    </xdr:to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56197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85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116</xdr:row>
      <xdr:rowOff>0</xdr:rowOff>
    </xdr:from>
    <xdr:to>
      <xdr:col>1</xdr:col>
      <xdr:colOff>371475</xdr:colOff>
      <xdr:row>118</xdr:row>
      <xdr:rowOff>155575</xdr:rowOff>
    </xdr:to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6286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247650</xdr:colOff>
      <xdr:row>118</xdr:row>
      <xdr:rowOff>155575</xdr:rowOff>
    </xdr:to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504825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116</xdr:row>
      <xdr:rowOff>0</xdr:rowOff>
    </xdr:from>
    <xdr:to>
      <xdr:col>1</xdr:col>
      <xdr:colOff>485775</xdr:colOff>
      <xdr:row>118</xdr:row>
      <xdr:rowOff>155575</xdr:rowOff>
    </xdr:to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74295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91" name="Text Box 2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116</xdr:row>
      <xdr:rowOff>0</xdr:rowOff>
    </xdr:from>
    <xdr:to>
      <xdr:col>2</xdr:col>
      <xdr:colOff>76200</xdr:colOff>
      <xdr:row>118</xdr:row>
      <xdr:rowOff>155575</xdr:rowOff>
    </xdr:to>
    <xdr:sp macro="" textlink="">
      <xdr:nvSpPr>
        <xdr:cNvPr id="6893" name="Text Box 2"/>
        <xdr:cNvSpPr txBox="1">
          <a:spLocks noChangeArrowheads="1"/>
        </xdr:cNvSpPr>
      </xdr:nvSpPr>
      <xdr:spPr bwMode="auto">
        <a:xfrm>
          <a:off x="838200" y="3172777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117</xdr:row>
      <xdr:rowOff>0</xdr:rowOff>
    </xdr:from>
    <xdr:to>
      <xdr:col>2</xdr:col>
      <xdr:colOff>76200</xdr:colOff>
      <xdr:row>118</xdr:row>
      <xdr:rowOff>2381</xdr:rowOff>
    </xdr:to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838200" y="319278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117</xdr:row>
      <xdr:rowOff>0</xdr:rowOff>
    </xdr:from>
    <xdr:to>
      <xdr:col>2</xdr:col>
      <xdr:colOff>76200</xdr:colOff>
      <xdr:row>118</xdr:row>
      <xdr:rowOff>2381</xdr:rowOff>
    </xdr:to>
    <xdr:sp macro="" textlink="">
      <xdr:nvSpPr>
        <xdr:cNvPr id="6895" name="Text Box 2"/>
        <xdr:cNvSpPr txBox="1">
          <a:spLocks noChangeArrowheads="1"/>
        </xdr:cNvSpPr>
      </xdr:nvSpPr>
      <xdr:spPr bwMode="auto">
        <a:xfrm>
          <a:off x="838200" y="319278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117</xdr:row>
      <xdr:rowOff>0</xdr:rowOff>
    </xdr:from>
    <xdr:to>
      <xdr:col>2</xdr:col>
      <xdr:colOff>76200</xdr:colOff>
      <xdr:row>118</xdr:row>
      <xdr:rowOff>2381</xdr:rowOff>
    </xdr:to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838200" y="319278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117</xdr:row>
      <xdr:rowOff>0</xdr:rowOff>
    </xdr:from>
    <xdr:to>
      <xdr:col>2</xdr:col>
      <xdr:colOff>76200</xdr:colOff>
      <xdr:row>118</xdr:row>
      <xdr:rowOff>2381</xdr:rowOff>
    </xdr:to>
    <xdr:sp macro="" textlink="">
      <xdr:nvSpPr>
        <xdr:cNvPr id="6897" name="Text Box 2"/>
        <xdr:cNvSpPr txBox="1">
          <a:spLocks noChangeArrowheads="1"/>
        </xdr:cNvSpPr>
      </xdr:nvSpPr>
      <xdr:spPr bwMode="auto">
        <a:xfrm>
          <a:off x="838200" y="319278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117</xdr:row>
      <xdr:rowOff>0</xdr:rowOff>
    </xdr:from>
    <xdr:to>
      <xdr:col>2</xdr:col>
      <xdr:colOff>76200</xdr:colOff>
      <xdr:row>118</xdr:row>
      <xdr:rowOff>2381</xdr:rowOff>
    </xdr:to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838200" y="319278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117</xdr:row>
      <xdr:rowOff>0</xdr:rowOff>
    </xdr:from>
    <xdr:to>
      <xdr:col>2</xdr:col>
      <xdr:colOff>76200</xdr:colOff>
      <xdr:row>118</xdr:row>
      <xdr:rowOff>2381</xdr:rowOff>
    </xdr:to>
    <xdr:sp macro="" textlink="">
      <xdr:nvSpPr>
        <xdr:cNvPr id="6899" name="Text Box 2"/>
        <xdr:cNvSpPr txBox="1">
          <a:spLocks noChangeArrowheads="1"/>
        </xdr:cNvSpPr>
      </xdr:nvSpPr>
      <xdr:spPr bwMode="auto">
        <a:xfrm>
          <a:off x="838200" y="319278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117</xdr:row>
      <xdr:rowOff>0</xdr:rowOff>
    </xdr:from>
    <xdr:to>
      <xdr:col>2</xdr:col>
      <xdr:colOff>76200</xdr:colOff>
      <xdr:row>118</xdr:row>
      <xdr:rowOff>2381</xdr:rowOff>
    </xdr:to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838200" y="319278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117</xdr:row>
      <xdr:rowOff>0</xdr:rowOff>
    </xdr:from>
    <xdr:to>
      <xdr:col>2</xdr:col>
      <xdr:colOff>76200</xdr:colOff>
      <xdr:row>118</xdr:row>
      <xdr:rowOff>2381</xdr:rowOff>
    </xdr:to>
    <xdr:sp macro="" textlink="">
      <xdr:nvSpPr>
        <xdr:cNvPr id="6901" name="Text Box 2"/>
        <xdr:cNvSpPr txBox="1">
          <a:spLocks noChangeArrowheads="1"/>
        </xdr:cNvSpPr>
      </xdr:nvSpPr>
      <xdr:spPr bwMode="auto">
        <a:xfrm>
          <a:off x="838200" y="3192780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118</xdr:row>
      <xdr:rowOff>0</xdr:rowOff>
    </xdr:from>
    <xdr:to>
      <xdr:col>5</xdr:col>
      <xdr:colOff>247650</xdr:colOff>
      <xdr:row>119</xdr:row>
      <xdr:rowOff>0</xdr:rowOff>
    </xdr:to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5000625" y="321278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118</xdr:row>
      <xdr:rowOff>0</xdr:rowOff>
    </xdr:from>
    <xdr:to>
      <xdr:col>5</xdr:col>
      <xdr:colOff>247650</xdr:colOff>
      <xdr:row>119</xdr:row>
      <xdr:rowOff>0</xdr:rowOff>
    </xdr:to>
    <xdr:sp macro="" textlink="">
      <xdr:nvSpPr>
        <xdr:cNvPr id="6903" name="Text Box 2"/>
        <xdr:cNvSpPr txBox="1">
          <a:spLocks noChangeArrowheads="1"/>
        </xdr:cNvSpPr>
      </xdr:nvSpPr>
      <xdr:spPr bwMode="auto">
        <a:xfrm>
          <a:off x="5000625" y="321278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117</xdr:row>
      <xdr:rowOff>142875</xdr:rowOff>
    </xdr:from>
    <xdr:to>
      <xdr:col>7</xdr:col>
      <xdr:colOff>69850</xdr:colOff>
      <xdr:row>118</xdr:row>
      <xdr:rowOff>0</xdr:rowOff>
    </xdr:to>
    <xdr:sp macro="" textlink="">
      <xdr:nvSpPr>
        <xdr:cNvPr id="6904" name="Text Box 597"/>
        <xdr:cNvSpPr txBox="1">
          <a:spLocks noChangeArrowheads="1"/>
        </xdr:cNvSpPr>
      </xdr:nvSpPr>
      <xdr:spPr bwMode="auto">
        <a:xfrm>
          <a:off x="5981700" y="32070675"/>
          <a:ext cx="698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120</xdr:row>
      <xdr:rowOff>0</xdr:rowOff>
    </xdr:from>
    <xdr:to>
      <xdr:col>2</xdr:col>
      <xdr:colOff>76200</xdr:colOff>
      <xdr:row>121</xdr:row>
      <xdr:rowOff>28578</xdr:rowOff>
    </xdr:to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838200" y="3252787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110</xdr:row>
      <xdr:rowOff>0</xdr:rowOff>
    </xdr:from>
    <xdr:to>
      <xdr:col>5</xdr:col>
      <xdr:colOff>247650</xdr:colOff>
      <xdr:row>111</xdr:row>
      <xdr:rowOff>142873</xdr:rowOff>
    </xdr:to>
    <xdr:sp macro="" textlink="">
      <xdr:nvSpPr>
        <xdr:cNvPr id="6993" name="Text Box 2"/>
        <xdr:cNvSpPr txBox="1">
          <a:spLocks noChangeArrowheads="1"/>
        </xdr:cNvSpPr>
      </xdr:nvSpPr>
      <xdr:spPr bwMode="auto">
        <a:xfrm>
          <a:off x="5000625" y="30327600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110</xdr:row>
      <xdr:rowOff>0</xdr:rowOff>
    </xdr:from>
    <xdr:to>
      <xdr:col>5</xdr:col>
      <xdr:colOff>247650</xdr:colOff>
      <xdr:row>111</xdr:row>
      <xdr:rowOff>142873</xdr:rowOff>
    </xdr:to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5000625" y="30327600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6995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6997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6999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1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3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5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7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09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11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368300" cy="190501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2933700" y="326993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17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121</xdr:row>
      <xdr:rowOff>47625</xdr:rowOff>
    </xdr:from>
    <xdr:ext cx="107823" cy="124587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838200" y="327469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121</xdr:row>
      <xdr:rowOff>0</xdr:rowOff>
    </xdr:from>
    <xdr:ext cx="88392" cy="173736"/>
    <xdr:sp macro="" textlink="">
      <xdr:nvSpPr>
        <xdr:cNvPr id="7025" name="Text Box 2"/>
        <xdr:cNvSpPr txBox="1">
          <a:spLocks noChangeArrowheads="1"/>
        </xdr:cNvSpPr>
      </xdr:nvSpPr>
      <xdr:spPr bwMode="auto">
        <a:xfrm>
          <a:off x="1009650" y="326993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121</xdr:row>
      <xdr:rowOff>0</xdr:rowOff>
    </xdr:from>
    <xdr:ext cx="88392" cy="173736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1009650" y="326993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31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121</xdr:row>
      <xdr:rowOff>47625</xdr:rowOff>
    </xdr:from>
    <xdr:ext cx="107823" cy="124587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838200" y="327469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121</xdr:row>
      <xdr:rowOff>0</xdr:rowOff>
    </xdr:from>
    <xdr:ext cx="109728" cy="173736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314575" y="326993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121</xdr:row>
      <xdr:rowOff>0</xdr:rowOff>
    </xdr:from>
    <xdr:ext cx="88392" cy="173736"/>
    <xdr:sp macro="" textlink="">
      <xdr:nvSpPr>
        <xdr:cNvPr id="7039" name="Text Box 2"/>
        <xdr:cNvSpPr txBox="1">
          <a:spLocks noChangeArrowheads="1"/>
        </xdr:cNvSpPr>
      </xdr:nvSpPr>
      <xdr:spPr bwMode="auto">
        <a:xfrm>
          <a:off x="1009650" y="326993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121</xdr:row>
      <xdr:rowOff>0</xdr:rowOff>
    </xdr:from>
    <xdr:ext cx="88392" cy="173736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1009650" y="326993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1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3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5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7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1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3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5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7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59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61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63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121</xdr:row>
      <xdr:rowOff>0</xdr:rowOff>
    </xdr:from>
    <xdr:ext cx="57150" cy="173736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2933700" y="326993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3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121</xdr:row>
      <xdr:rowOff>47625</xdr:rowOff>
    </xdr:from>
    <xdr:to>
      <xdr:col>2</xdr:col>
      <xdr:colOff>41148</xdr:colOff>
      <xdr:row>122</xdr:row>
      <xdr:rowOff>38862</xdr:rowOff>
    </xdr:to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4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4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3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37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37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7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3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7401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42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121</xdr:row>
      <xdr:rowOff>47625</xdr:rowOff>
    </xdr:from>
    <xdr:to>
      <xdr:col>2</xdr:col>
      <xdr:colOff>41148</xdr:colOff>
      <xdr:row>122</xdr:row>
      <xdr:rowOff>38862</xdr:rowOff>
    </xdr:to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4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4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47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7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485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7497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499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51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2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2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2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2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6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121</xdr:row>
      <xdr:rowOff>47625</xdr:rowOff>
    </xdr:from>
    <xdr:to>
      <xdr:col>2</xdr:col>
      <xdr:colOff>41148</xdr:colOff>
      <xdr:row>122</xdr:row>
      <xdr:rowOff>38862</xdr:rowOff>
    </xdr:to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7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67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67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68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6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7707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2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3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7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7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121</xdr:row>
      <xdr:rowOff>47625</xdr:rowOff>
    </xdr:from>
    <xdr:to>
      <xdr:col>2</xdr:col>
      <xdr:colOff>41148</xdr:colOff>
      <xdr:row>122</xdr:row>
      <xdr:rowOff>38862</xdr:rowOff>
    </xdr:to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749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761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779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79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7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7803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805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817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2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4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5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9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121</xdr:row>
      <xdr:rowOff>47625</xdr:rowOff>
    </xdr:from>
    <xdr:to>
      <xdr:col>2</xdr:col>
      <xdr:colOff>41148</xdr:colOff>
      <xdr:row>122</xdr:row>
      <xdr:rowOff>38862</xdr:rowOff>
    </xdr:to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7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798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98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798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79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8013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2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3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3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3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3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0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0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121</xdr:row>
      <xdr:rowOff>47625</xdr:rowOff>
    </xdr:from>
    <xdr:to>
      <xdr:col>2</xdr:col>
      <xdr:colOff>41148</xdr:colOff>
      <xdr:row>122</xdr:row>
      <xdr:rowOff>38862</xdr:rowOff>
    </xdr:to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8055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8067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085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097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0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8109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12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3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3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4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122</xdr:row>
      <xdr:rowOff>169068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25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121</xdr:row>
      <xdr:rowOff>47625</xdr:rowOff>
    </xdr:from>
    <xdr:to>
      <xdr:col>2</xdr:col>
      <xdr:colOff>41148</xdr:colOff>
      <xdr:row>122</xdr:row>
      <xdr:rowOff>38862</xdr:rowOff>
    </xdr:to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7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8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8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8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28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28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29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2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2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2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8319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2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3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4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4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3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34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121</xdr:row>
      <xdr:rowOff>0</xdr:rowOff>
    </xdr:from>
    <xdr:to>
      <xdr:col>1</xdr:col>
      <xdr:colOff>218694</xdr:colOff>
      <xdr:row>122</xdr:row>
      <xdr:rowOff>40386</xdr:rowOff>
    </xdr:to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121</xdr:row>
      <xdr:rowOff>47625</xdr:rowOff>
    </xdr:from>
    <xdr:to>
      <xdr:col>2</xdr:col>
      <xdr:colOff>41148</xdr:colOff>
      <xdr:row>122</xdr:row>
      <xdr:rowOff>38862</xdr:rowOff>
    </xdr:to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40386</xdr:rowOff>
    </xdr:to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8361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40767</xdr:rowOff>
    </xdr:to>
    <xdr:sp macro="" textlink="">
      <xdr:nvSpPr>
        <xdr:cNvPr id="8373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8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40767</xdr:rowOff>
    </xdr:to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121</xdr:row>
      <xdr:rowOff>0</xdr:rowOff>
    </xdr:from>
    <xdr:to>
      <xdr:col>2</xdr:col>
      <xdr:colOff>1586103</xdr:colOff>
      <xdr:row>122</xdr:row>
      <xdr:rowOff>40386</xdr:rowOff>
    </xdr:to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3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40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8415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121</xdr:row>
      <xdr:rowOff>0</xdr:rowOff>
    </xdr:from>
    <xdr:to>
      <xdr:col>2</xdr:col>
      <xdr:colOff>259842</xdr:colOff>
      <xdr:row>122</xdr:row>
      <xdr:rowOff>40386</xdr:rowOff>
    </xdr:to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417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121</xdr:row>
      <xdr:rowOff>0</xdr:rowOff>
    </xdr:from>
    <xdr:to>
      <xdr:col>1</xdr:col>
      <xdr:colOff>270891</xdr:colOff>
      <xdr:row>122</xdr:row>
      <xdr:rowOff>40005</xdr:rowOff>
    </xdr:to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121</xdr:row>
      <xdr:rowOff>0</xdr:rowOff>
    </xdr:from>
    <xdr:to>
      <xdr:col>1</xdr:col>
      <xdr:colOff>259842</xdr:colOff>
      <xdr:row>122</xdr:row>
      <xdr:rowOff>40005</xdr:rowOff>
    </xdr:to>
    <xdr:sp macro="" textlink="">
      <xdr:nvSpPr>
        <xdr:cNvPr id="844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6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6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2</xdr:col>
      <xdr:colOff>2152650</xdr:colOff>
      <xdr:row>122</xdr:row>
      <xdr:rowOff>40386</xdr:rowOff>
    </xdr:to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67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69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3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5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7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368300" cy="190501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486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126</xdr:row>
      <xdr:rowOff>47625</xdr:rowOff>
    </xdr:from>
    <xdr:ext cx="107823" cy="124587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962025" y="196215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490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492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494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126</xdr:row>
      <xdr:rowOff>0</xdr:rowOff>
    </xdr:from>
    <xdr:ext cx="88392" cy="173736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1200150" y="19573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126</xdr:row>
      <xdr:rowOff>0</xdr:rowOff>
    </xdr:from>
    <xdr:ext cx="88392" cy="173736"/>
    <xdr:sp macro="" textlink="">
      <xdr:nvSpPr>
        <xdr:cNvPr id="8496" name="Text Box 2"/>
        <xdr:cNvSpPr txBox="1">
          <a:spLocks noChangeArrowheads="1"/>
        </xdr:cNvSpPr>
      </xdr:nvSpPr>
      <xdr:spPr bwMode="auto">
        <a:xfrm>
          <a:off x="1200150" y="19573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01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126</xdr:row>
      <xdr:rowOff>47625</xdr:rowOff>
    </xdr:from>
    <xdr:ext cx="107823" cy="124587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962025" y="196215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126</xdr:row>
      <xdr:rowOff>0</xdr:rowOff>
    </xdr:from>
    <xdr:ext cx="109728" cy="173736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08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126</xdr:row>
      <xdr:rowOff>0</xdr:rowOff>
    </xdr:from>
    <xdr:ext cx="88392" cy="173736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1200150" y="19573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126</xdr:row>
      <xdr:rowOff>0</xdr:rowOff>
    </xdr:from>
    <xdr:ext cx="88392" cy="173736"/>
    <xdr:sp macro="" textlink="">
      <xdr:nvSpPr>
        <xdr:cNvPr id="8510" name="Text Box 2"/>
        <xdr:cNvSpPr txBox="1">
          <a:spLocks noChangeArrowheads="1"/>
        </xdr:cNvSpPr>
      </xdr:nvSpPr>
      <xdr:spPr bwMode="auto">
        <a:xfrm>
          <a:off x="1200150" y="19573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1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3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8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3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7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29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32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126</xdr:row>
      <xdr:rowOff>0</xdr:rowOff>
    </xdr:from>
    <xdr:ext cx="57150" cy="173736"/>
    <xdr:sp macro="" textlink="">
      <xdr:nvSpPr>
        <xdr:cNvPr id="8534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3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37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39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4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7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49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5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5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55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57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4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7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4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6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8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600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602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127</xdr:row>
      <xdr:rowOff>161923</xdr:rowOff>
    </xdr:to>
    <xdr:sp macro="" textlink="">
      <xdr:nvSpPr>
        <xdr:cNvPr id="8604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0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0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07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09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4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7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19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2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127</xdr:row>
      <xdr:rowOff>0</xdr:rowOff>
    </xdr:from>
    <xdr:to>
      <xdr:col>3</xdr:col>
      <xdr:colOff>2116</xdr:colOff>
      <xdr:row>127</xdr:row>
      <xdr:rowOff>161924</xdr:rowOff>
    </xdr:to>
    <xdr:sp macro="" textlink="">
      <xdr:nvSpPr>
        <xdr:cNvPr id="862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2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3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3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3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8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3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09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127</xdr:row>
      <xdr:rowOff>0</xdr:rowOff>
    </xdr:from>
    <xdr:to>
      <xdr:col>2</xdr:col>
      <xdr:colOff>76200</xdr:colOff>
      <xdr:row>128</xdr:row>
      <xdr:rowOff>169068</xdr:rowOff>
    </xdr:to>
    <xdr:sp macro="" textlink="">
      <xdr:nvSpPr>
        <xdr:cNvPr id="8711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13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15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21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23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25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132</xdr:row>
      <xdr:rowOff>0</xdr:rowOff>
    </xdr:from>
    <xdr:to>
      <xdr:col>2</xdr:col>
      <xdr:colOff>1476375</xdr:colOff>
      <xdr:row>133</xdr:row>
      <xdr:rowOff>4761</xdr:rowOff>
    </xdr:to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2314575" y="37842825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132</xdr:row>
      <xdr:rowOff>0</xdr:rowOff>
    </xdr:from>
    <xdr:to>
      <xdr:col>2</xdr:col>
      <xdr:colOff>2105025</xdr:colOff>
      <xdr:row>133</xdr:row>
      <xdr:rowOff>4761</xdr:rowOff>
    </xdr:to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2933700" y="37842825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38100</xdr:colOff>
      <xdr:row>133</xdr:row>
      <xdr:rowOff>152400</xdr:rowOff>
    </xdr:to>
    <xdr:sp macro="" textlink="">
      <xdr:nvSpPr>
        <xdr:cNvPr id="8736" name="Text Box 2"/>
        <xdr:cNvSpPr txBox="1">
          <a:spLocks noChangeArrowheads="1"/>
        </xdr:cNvSpPr>
      </xdr:nvSpPr>
      <xdr:spPr bwMode="auto">
        <a:xfrm>
          <a:off x="3124200" y="172783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38100</xdr:colOff>
      <xdr:row>133</xdr:row>
      <xdr:rowOff>152400</xdr:rowOff>
    </xdr:to>
    <xdr:sp macro="" textlink="">
      <xdr:nvSpPr>
        <xdr:cNvPr id="8737" name="Text Box 2"/>
        <xdr:cNvSpPr txBox="1">
          <a:spLocks noChangeArrowheads="1"/>
        </xdr:cNvSpPr>
      </xdr:nvSpPr>
      <xdr:spPr bwMode="auto">
        <a:xfrm>
          <a:off x="3124200" y="172783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38100</xdr:colOff>
      <xdr:row>133</xdr:row>
      <xdr:rowOff>152400</xdr:rowOff>
    </xdr:to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3124200" y="172783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39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0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2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3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5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6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8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49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51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52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54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368300" cy="190501"/>
    <xdr:sp macro="" textlink="">
      <xdr:nvSpPr>
        <xdr:cNvPr id="8756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758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759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760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763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771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133</xdr:row>
      <xdr:rowOff>0</xdr:rowOff>
    </xdr:from>
    <xdr:ext cx="107823" cy="124587"/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962025" y="172783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4117"/>
    <xdr:sp macro="" textlink="">
      <xdr:nvSpPr>
        <xdr:cNvPr id="8774" name="Text Box 2"/>
        <xdr:cNvSpPr txBox="1">
          <a:spLocks noChangeArrowheads="1"/>
        </xdr:cNvSpPr>
      </xdr:nvSpPr>
      <xdr:spPr bwMode="auto">
        <a:xfrm>
          <a:off x="600075" y="172783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76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77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79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0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2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3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5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4117"/>
    <xdr:sp macro="" textlink="">
      <xdr:nvSpPr>
        <xdr:cNvPr id="8786" name="Text Box 2"/>
        <xdr:cNvSpPr txBox="1">
          <a:spLocks noChangeArrowheads="1"/>
        </xdr:cNvSpPr>
      </xdr:nvSpPr>
      <xdr:spPr bwMode="auto">
        <a:xfrm>
          <a:off x="600075" y="172783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8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89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91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92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94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96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803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3355"/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0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0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0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3355"/>
    <xdr:sp macro="" textlink="">
      <xdr:nvSpPr>
        <xdr:cNvPr id="8816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2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2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2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2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2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2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133</xdr:row>
      <xdr:rowOff>0</xdr:rowOff>
    </xdr:from>
    <xdr:ext cx="88392" cy="173736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12001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133</xdr:row>
      <xdr:rowOff>0</xdr:rowOff>
    </xdr:from>
    <xdr:ext cx="88392" cy="173736"/>
    <xdr:sp macro="" textlink="">
      <xdr:nvSpPr>
        <xdr:cNvPr id="8829" name="Text Box 2"/>
        <xdr:cNvSpPr txBox="1">
          <a:spLocks noChangeArrowheads="1"/>
        </xdr:cNvSpPr>
      </xdr:nvSpPr>
      <xdr:spPr bwMode="auto">
        <a:xfrm>
          <a:off x="12001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335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3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335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5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85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855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858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133</xdr:row>
      <xdr:rowOff>0</xdr:rowOff>
    </xdr:from>
    <xdr:ext cx="85344" cy="173736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133</xdr:row>
      <xdr:rowOff>0</xdr:rowOff>
    </xdr:from>
    <xdr:ext cx="107823" cy="124587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962025" y="172783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736"/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4117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600075" y="172783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72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74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77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79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1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2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4117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600075" y="172783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4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6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8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89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91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92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4117"/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896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898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133</xdr:row>
      <xdr:rowOff>0</xdr:rowOff>
    </xdr:from>
    <xdr:ext cx="109728" cy="173736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00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3355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0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0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0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3355"/>
    <xdr:sp macro="" textlink="">
      <xdr:nvSpPr>
        <xdr:cNvPr id="8913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1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2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2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133</xdr:row>
      <xdr:rowOff>0</xdr:rowOff>
    </xdr:from>
    <xdr:ext cx="88392" cy="173736"/>
    <xdr:sp macro="" textlink="">
      <xdr:nvSpPr>
        <xdr:cNvPr id="8925" name="Text Box 2"/>
        <xdr:cNvSpPr txBox="1">
          <a:spLocks noChangeArrowheads="1"/>
        </xdr:cNvSpPr>
      </xdr:nvSpPr>
      <xdr:spPr bwMode="auto">
        <a:xfrm>
          <a:off x="12001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133</xdr:row>
      <xdr:rowOff>0</xdr:rowOff>
    </xdr:from>
    <xdr:ext cx="88392" cy="173736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12001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3355"/>
    <xdr:sp macro="" textlink="">
      <xdr:nvSpPr>
        <xdr:cNvPr id="8927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2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3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133</xdr:row>
      <xdr:rowOff>0</xdr:rowOff>
    </xdr:from>
    <xdr:ext cx="89916" cy="173355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4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133</xdr:row>
      <xdr:rowOff>0</xdr:rowOff>
    </xdr:from>
    <xdr:ext cx="88392" cy="173355"/>
    <xdr:sp macro="" textlink="">
      <xdr:nvSpPr>
        <xdr:cNvPr id="895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2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5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7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2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8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71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73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133</xdr:row>
      <xdr:rowOff>0</xdr:rowOff>
    </xdr:from>
    <xdr:ext cx="57150" cy="173736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75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76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78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80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82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83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85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86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138</xdr:row>
      <xdr:rowOff>0</xdr:rowOff>
    </xdr:to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138</xdr:row>
      <xdr:rowOff>0</xdr:rowOff>
    </xdr:to>
    <xdr:sp macro="" textlink="">
      <xdr:nvSpPr>
        <xdr:cNvPr id="8988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138</xdr:row>
      <xdr:rowOff>0</xdr:rowOff>
    </xdr:to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90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92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94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136</xdr:row>
      <xdr:rowOff>0</xdr:rowOff>
    </xdr:from>
    <xdr:to>
      <xdr:col>3</xdr:col>
      <xdr:colOff>6350</xdr:colOff>
      <xdr:row>137</xdr:row>
      <xdr:rowOff>1</xdr:rowOff>
    </xdr:to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135</xdr:row>
      <xdr:rowOff>0</xdr:rowOff>
    </xdr:from>
    <xdr:to>
      <xdr:col>1</xdr:col>
      <xdr:colOff>310515</xdr:colOff>
      <xdr:row>135</xdr:row>
      <xdr:rowOff>60959</xdr:rowOff>
    </xdr:to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628650" y="178879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135</xdr:row>
      <xdr:rowOff>0</xdr:rowOff>
    </xdr:from>
    <xdr:to>
      <xdr:col>1</xdr:col>
      <xdr:colOff>310515</xdr:colOff>
      <xdr:row>135</xdr:row>
      <xdr:rowOff>60959</xdr:rowOff>
    </xdr:to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628650" y="178879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135</xdr:row>
      <xdr:rowOff>0</xdr:rowOff>
    </xdr:from>
    <xdr:to>
      <xdr:col>1</xdr:col>
      <xdr:colOff>310515</xdr:colOff>
      <xdr:row>135</xdr:row>
      <xdr:rowOff>40004</xdr:rowOff>
    </xdr:to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628650" y="178879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135</xdr:row>
      <xdr:rowOff>0</xdr:rowOff>
    </xdr:from>
    <xdr:to>
      <xdr:col>1</xdr:col>
      <xdr:colOff>310515</xdr:colOff>
      <xdr:row>135</xdr:row>
      <xdr:rowOff>40004</xdr:rowOff>
    </xdr:to>
    <xdr:sp macro="" textlink="">
      <xdr:nvSpPr>
        <xdr:cNvPr id="8999" name="Text Box 1"/>
        <xdr:cNvSpPr txBox="1">
          <a:spLocks noChangeArrowheads="1"/>
        </xdr:cNvSpPr>
      </xdr:nvSpPr>
      <xdr:spPr bwMode="auto">
        <a:xfrm>
          <a:off x="628650" y="178879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135</xdr:row>
      <xdr:rowOff>0</xdr:rowOff>
    </xdr:from>
    <xdr:to>
      <xdr:col>1</xdr:col>
      <xdr:colOff>310515</xdr:colOff>
      <xdr:row>135</xdr:row>
      <xdr:rowOff>60959</xdr:rowOff>
    </xdr:to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628650" y="178879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135</xdr:row>
      <xdr:rowOff>0</xdr:rowOff>
    </xdr:from>
    <xdr:to>
      <xdr:col>1</xdr:col>
      <xdr:colOff>310515</xdr:colOff>
      <xdr:row>135</xdr:row>
      <xdr:rowOff>60959</xdr:rowOff>
    </xdr:to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628650" y="178879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135</xdr:row>
      <xdr:rowOff>0</xdr:rowOff>
    </xdr:from>
    <xdr:to>
      <xdr:col>1</xdr:col>
      <xdr:colOff>310515</xdr:colOff>
      <xdr:row>135</xdr:row>
      <xdr:rowOff>40004</xdr:rowOff>
    </xdr:to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628650" y="178879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135</xdr:row>
      <xdr:rowOff>0</xdr:rowOff>
    </xdr:from>
    <xdr:to>
      <xdr:col>1</xdr:col>
      <xdr:colOff>310515</xdr:colOff>
      <xdr:row>135</xdr:row>
      <xdr:rowOff>40004</xdr:rowOff>
    </xdr:to>
    <xdr:sp macro="" textlink="">
      <xdr:nvSpPr>
        <xdr:cNvPr id="9003" name="Text Box 1"/>
        <xdr:cNvSpPr txBox="1">
          <a:spLocks noChangeArrowheads="1"/>
        </xdr:cNvSpPr>
      </xdr:nvSpPr>
      <xdr:spPr bwMode="auto">
        <a:xfrm>
          <a:off x="628650" y="178879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0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0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0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0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13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1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1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1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2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23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2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2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2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3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33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3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3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3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4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43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4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4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4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5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53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5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6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63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73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7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7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86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87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88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89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90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133</xdr:row>
      <xdr:rowOff>0</xdr:rowOff>
    </xdr:from>
    <xdr:to>
      <xdr:col>2</xdr:col>
      <xdr:colOff>76200</xdr:colOff>
      <xdr:row>139</xdr:row>
      <xdr:rowOff>26193</xdr:rowOff>
    </xdr:to>
    <xdr:sp macro="" textlink="">
      <xdr:nvSpPr>
        <xdr:cNvPr id="9091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096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097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098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099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100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101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102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103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04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05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06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07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08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110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82296</xdr:rowOff>
    </xdr:to>
    <xdr:sp macro="" textlink="">
      <xdr:nvSpPr>
        <xdr:cNvPr id="9114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82296</xdr:rowOff>
    </xdr:to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16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81534</xdr:rowOff>
    </xdr:to>
    <xdr:sp macro="" textlink="">
      <xdr:nvSpPr>
        <xdr:cNvPr id="9120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81534</xdr:rowOff>
    </xdr:to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24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26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28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30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137160</xdr:rowOff>
    </xdr:to>
    <xdr:sp macro="" textlink="">
      <xdr:nvSpPr>
        <xdr:cNvPr id="9132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137160</xdr:rowOff>
    </xdr:to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34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36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40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133</xdr:row>
      <xdr:rowOff>0</xdr:rowOff>
    </xdr:from>
    <xdr:to>
      <xdr:col>3</xdr:col>
      <xdr:colOff>762</xdr:colOff>
      <xdr:row>133</xdr:row>
      <xdr:rowOff>171450</xdr:rowOff>
    </xdr:to>
    <xdr:sp macro="" textlink="">
      <xdr:nvSpPr>
        <xdr:cNvPr id="9144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133</xdr:row>
      <xdr:rowOff>0</xdr:rowOff>
    </xdr:from>
    <xdr:to>
      <xdr:col>3</xdr:col>
      <xdr:colOff>6350</xdr:colOff>
      <xdr:row>133</xdr:row>
      <xdr:rowOff>171450</xdr:rowOff>
    </xdr:to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134</xdr:row>
      <xdr:rowOff>0</xdr:rowOff>
    </xdr:from>
    <xdr:to>
      <xdr:col>2</xdr:col>
      <xdr:colOff>2097881</xdr:colOff>
      <xdr:row>140</xdr:row>
      <xdr:rowOff>28575</xdr:rowOff>
    </xdr:to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3124200" y="17716500"/>
          <a:ext cx="2381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134</xdr:row>
      <xdr:rowOff>0</xdr:rowOff>
    </xdr:from>
    <xdr:to>
      <xdr:col>2</xdr:col>
      <xdr:colOff>2097881</xdr:colOff>
      <xdr:row>140</xdr:row>
      <xdr:rowOff>28575</xdr:rowOff>
    </xdr:to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3124200" y="17716500"/>
          <a:ext cx="2381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134</xdr:row>
      <xdr:rowOff>0</xdr:rowOff>
    </xdr:from>
    <xdr:to>
      <xdr:col>2</xdr:col>
      <xdr:colOff>2097881</xdr:colOff>
      <xdr:row>140</xdr:row>
      <xdr:rowOff>28575</xdr:rowOff>
    </xdr:to>
    <xdr:sp macro="" textlink="">
      <xdr:nvSpPr>
        <xdr:cNvPr id="9148" name="Text Box 2"/>
        <xdr:cNvSpPr txBox="1">
          <a:spLocks noChangeArrowheads="1"/>
        </xdr:cNvSpPr>
      </xdr:nvSpPr>
      <xdr:spPr bwMode="auto">
        <a:xfrm>
          <a:off x="3124200" y="17716500"/>
          <a:ext cx="2381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81534</xdr:rowOff>
    </xdr:to>
    <xdr:sp macro="" textlink="">
      <xdr:nvSpPr>
        <xdr:cNvPr id="9149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81534</xdr:rowOff>
    </xdr:to>
    <xdr:sp macro="" textlink="">
      <xdr:nvSpPr>
        <xdr:cNvPr id="9150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81534</xdr:rowOff>
    </xdr:to>
    <xdr:sp macro="" textlink="">
      <xdr:nvSpPr>
        <xdr:cNvPr id="9151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81534</xdr:rowOff>
    </xdr:to>
    <xdr:sp macro="" textlink="">
      <xdr:nvSpPr>
        <xdr:cNvPr id="9152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81534</xdr:rowOff>
    </xdr:to>
    <xdr:sp macro="" textlink="">
      <xdr:nvSpPr>
        <xdr:cNvPr id="9153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81534</xdr:rowOff>
    </xdr:to>
    <xdr:sp macro="" textlink="">
      <xdr:nvSpPr>
        <xdr:cNvPr id="9154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82296</xdr:rowOff>
    </xdr:to>
    <xdr:sp macro="" textlink="">
      <xdr:nvSpPr>
        <xdr:cNvPr id="9155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82296</xdr:rowOff>
    </xdr:to>
    <xdr:sp macro="" textlink="">
      <xdr:nvSpPr>
        <xdr:cNvPr id="9156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82296</xdr:rowOff>
    </xdr:to>
    <xdr:sp macro="" textlink="">
      <xdr:nvSpPr>
        <xdr:cNvPr id="9157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82296</xdr:rowOff>
    </xdr:to>
    <xdr:sp macro="" textlink="">
      <xdr:nvSpPr>
        <xdr:cNvPr id="9158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82296</xdr:rowOff>
    </xdr:to>
    <xdr:sp macro="" textlink="">
      <xdr:nvSpPr>
        <xdr:cNvPr id="9159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82296</xdr:rowOff>
    </xdr:to>
    <xdr:sp macro="" textlink="">
      <xdr:nvSpPr>
        <xdr:cNvPr id="9160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81534</xdr:rowOff>
    </xdr:to>
    <xdr:sp macro="" textlink="">
      <xdr:nvSpPr>
        <xdr:cNvPr id="9161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81534</xdr:rowOff>
    </xdr:to>
    <xdr:sp macro="" textlink="">
      <xdr:nvSpPr>
        <xdr:cNvPr id="9162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81534</xdr:rowOff>
    </xdr:to>
    <xdr:sp macro="" textlink="">
      <xdr:nvSpPr>
        <xdr:cNvPr id="9163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81534</xdr:rowOff>
    </xdr:to>
    <xdr:sp macro="" textlink="">
      <xdr:nvSpPr>
        <xdr:cNvPr id="9164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81534</xdr:rowOff>
    </xdr:to>
    <xdr:sp macro="" textlink="">
      <xdr:nvSpPr>
        <xdr:cNvPr id="9165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81534</xdr:rowOff>
    </xdr:to>
    <xdr:sp macro="" textlink="">
      <xdr:nvSpPr>
        <xdr:cNvPr id="9166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82296</xdr:rowOff>
    </xdr:to>
    <xdr:sp macro="" textlink="">
      <xdr:nvSpPr>
        <xdr:cNvPr id="9167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82296</xdr:rowOff>
    </xdr:to>
    <xdr:sp macro="" textlink="">
      <xdr:nvSpPr>
        <xdr:cNvPr id="9168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82296</xdr:rowOff>
    </xdr:to>
    <xdr:sp macro="" textlink="">
      <xdr:nvSpPr>
        <xdr:cNvPr id="9169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82296</xdr:rowOff>
    </xdr:to>
    <xdr:sp macro="" textlink="">
      <xdr:nvSpPr>
        <xdr:cNvPr id="9170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82296</xdr:rowOff>
    </xdr:to>
    <xdr:sp macro="" textlink="">
      <xdr:nvSpPr>
        <xdr:cNvPr id="9171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82296</xdr:rowOff>
    </xdr:to>
    <xdr:sp macro="" textlink="">
      <xdr:nvSpPr>
        <xdr:cNvPr id="9172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81534</xdr:rowOff>
    </xdr:to>
    <xdr:sp macro="" textlink="">
      <xdr:nvSpPr>
        <xdr:cNvPr id="9173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81534</xdr:rowOff>
    </xdr:to>
    <xdr:sp macro="" textlink="">
      <xdr:nvSpPr>
        <xdr:cNvPr id="9174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81534</xdr:rowOff>
    </xdr:to>
    <xdr:sp macro="" textlink="">
      <xdr:nvSpPr>
        <xdr:cNvPr id="9175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81534</xdr:rowOff>
    </xdr:to>
    <xdr:sp macro="" textlink="">
      <xdr:nvSpPr>
        <xdr:cNvPr id="9176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81534</xdr:rowOff>
    </xdr:to>
    <xdr:sp macro="" textlink="">
      <xdr:nvSpPr>
        <xdr:cNvPr id="9177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81534</xdr:rowOff>
    </xdr:to>
    <xdr:sp macro="" textlink="">
      <xdr:nvSpPr>
        <xdr:cNvPr id="9178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137160</xdr:rowOff>
    </xdr:to>
    <xdr:sp macro="" textlink="">
      <xdr:nvSpPr>
        <xdr:cNvPr id="9179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137160</xdr:rowOff>
    </xdr:to>
    <xdr:sp macro="" textlink="">
      <xdr:nvSpPr>
        <xdr:cNvPr id="9180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137160</xdr:rowOff>
    </xdr:to>
    <xdr:sp macro="" textlink="">
      <xdr:nvSpPr>
        <xdr:cNvPr id="9181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137160</xdr:rowOff>
    </xdr:to>
    <xdr:sp macro="" textlink="">
      <xdr:nvSpPr>
        <xdr:cNvPr id="9182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137160</xdr:rowOff>
    </xdr:to>
    <xdr:sp macro="" textlink="">
      <xdr:nvSpPr>
        <xdr:cNvPr id="9183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137160</xdr:rowOff>
    </xdr:to>
    <xdr:sp macro="" textlink="">
      <xdr:nvSpPr>
        <xdr:cNvPr id="9184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137160</xdr:rowOff>
    </xdr:to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137160</xdr:rowOff>
    </xdr:to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137160</xdr:rowOff>
    </xdr:to>
    <xdr:sp macro="" textlink="">
      <xdr:nvSpPr>
        <xdr:cNvPr id="9187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137160</xdr:rowOff>
    </xdr:to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137</xdr:row>
      <xdr:rowOff>137160</xdr:rowOff>
    </xdr:to>
    <xdr:sp macro="" textlink="">
      <xdr:nvSpPr>
        <xdr:cNvPr id="9189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137</xdr:row>
      <xdr:rowOff>137160</xdr:rowOff>
    </xdr:to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138</xdr:row>
      <xdr:rowOff>0</xdr:rowOff>
    </xdr:to>
    <xdr:sp macro="" textlink="">
      <xdr:nvSpPr>
        <xdr:cNvPr id="9191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138</xdr:row>
      <xdr:rowOff>0</xdr:rowOff>
    </xdr:to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138</xdr:row>
      <xdr:rowOff>0</xdr:rowOff>
    </xdr:to>
    <xdr:sp macro="" textlink="">
      <xdr:nvSpPr>
        <xdr:cNvPr id="9193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138</xdr:row>
      <xdr:rowOff>0</xdr:rowOff>
    </xdr:to>
    <xdr:sp macro="" textlink="">
      <xdr:nvSpPr>
        <xdr:cNvPr id="9194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138</xdr:row>
      <xdr:rowOff>0</xdr:rowOff>
    </xdr:to>
    <xdr:sp macro="" textlink="">
      <xdr:nvSpPr>
        <xdr:cNvPr id="9195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138</xdr:row>
      <xdr:rowOff>0</xdr:rowOff>
    </xdr:to>
    <xdr:sp macro="" textlink="">
      <xdr:nvSpPr>
        <xdr:cNvPr id="9196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138</xdr:row>
      <xdr:rowOff>0</xdr:rowOff>
    </xdr:to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138</xdr:row>
      <xdr:rowOff>0</xdr:rowOff>
    </xdr:to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138</xdr:row>
      <xdr:rowOff>0</xdr:rowOff>
    </xdr:to>
    <xdr:sp macro="" textlink="">
      <xdr:nvSpPr>
        <xdr:cNvPr id="9199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138</xdr:row>
      <xdr:rowOff>0</xdr:rowOff>
    </xdr:to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137</xdr:row>
      <xdr:rowOff>0</xdr:rowOff>
    </xdr:from>
    <xdr:to>
      <xdr:col>3</xdr:col>
      <xdr:colOff>762</xdr:colOff>
      <xdr:row>138</xdr:row>
      <xdr:rowOff>0</xdr:rowOff>
    </xdr:to>
    <xdr:sp macro="" textlink="">
      <xdr:nvSpPr>
        <xdr:cNvPr id="9201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0</xdr:rowOff>
    </xdr:from>
    <xdr:to>
      <xdr:col>3</xdr:col>
      <xdr:colOff>6350</xdr:colOff>
      <xdr:row>138</xdr:row>
      <xdr:rowOff>0</xdr:rowOff>
    </xdr:to>
    <xdr:sp macro="" textlink="">
      <xdr:nvSpPr>
        <xdr:cNvPr id="9202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81534</xdr:rowOff>
    </xdr:to>
    <xdr:sp macro="" textlink="">
      <xdr:nvSpPr>
        <xdr:cNvPr id="9203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81534</xdr:rowOff>
    </xdr:to>
    <xdr:sp macro="" textlink="">
      <xdr:nvSpPr>
        <xdr:cNvPr id="9204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81534</xdr:rowOff>
    </xdr:to>
    <xdr:sp macro="" textlink="">
      <xdr:nvSpPr>
        <xdr:cNvPr id="9205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81534</xdr:rowOff>
    </xdr:to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81534</xdr:rowOff>
    </xdr:to>
    <xdr:sp macro="" textlink="">
      <xdr:nvSpPr>
        <xdr:cNvPr id="9207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81534</xdr:rowOff>
    </xdr:to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82296</xdr:rowOff>
    </xdr:to>
    <xdr:sp macro="" textlink="">
      <xdr:nvSpPr>
        <xdr:cNvPr id="9209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82296</xdr:rowOff>
    </xdr:to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82296</xdr:rowOff>
    </xdr:to>
    <xdr:sp macro="" textlink="">
      <xdr:nvSpPr>
        <xdr:cNvPr id="9211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82296</xdr:rowOff>
    </xdr:to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82296</xdr:rowOff>
    </xdr:to>
    <xdr:sp macro="" textlink="">
      <xdr:nvSpPr>
        <xdr:cNvPr id="9213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82296</xdr:rowOff>
    </xdr:to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81534</xdr:rowOff>
    </xdr:to>
    <xdr:sp macro="" textlink="">
      <xdr:nvSpPr>
        <xdr:cNvPr id="9215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81534</xdr:rowOff>
    </xdr:to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81534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81534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81534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81534</xdr:rowOff>
    </xdr:to>
    <xdr:sp macro="" textlink="">
      <xdr:nvSpPr>
        <xdr:cNvPr id="9220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82296</xdr:rowOff>
    </xdr:to>
    <xdr:sp macro="" textlink="">
      <xdr:nvSpPr>
        <xdr:cNvPr id="9221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82296</xdr:rowOff>
    </xdr:to>
    <xdr:sp macro="" textlink="">
      <xdr:nvSpPr>
        <xdr:cNvPr id="9222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82296</xdr:rowOff>
    </xdr:to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82296</xdr:rowOff>
    </xdr:to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82296</xdr:rowOff>
    </xdr:to>
    <xdr:sp macro="" textlink="">
      <xdr:nvSpPr>
        <xdr:cNvPr id="9225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82296</xdr:rowOff>
    </xdr:to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81534</xdr:rowOff>
    </xdr:to>
    <xdr:sp macro="" textlink="">
      <xdr:nvSpPr>
        <xdr:cNvPr id="9227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81534</xdr:rowOff>
    </xdr:to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81534</xdr:rowOff>
    </xdr:to>
    <xdr:sp macro="" textlink="">
      <xdr:nvSpPr>
        <xdr:cNvPr id="9229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81534</xdr:rowOff>
    </xdr:to>
    <xdr:sp macro="" textlink="">
      <xdr:nvSpPr>
        <xdr:cNvPr id="9230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81534</xdr:rowOff>
    </xdr:to>
    <xdr:sp macro="" textlink="">
      <xdr:nvSpPr>
        <xdr:cNvPr id="9231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81534</xdr:rowOff>
    </xdr:to>
    <xdr:sp macro="" textlink="">
      <xdr:nvSpPr>
        <xdr:cNvPr id="9232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137160</xdr:rowOff>
    </xdr:to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137160</xdr:rowOff>
    </xdr:to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137160</xdr:rowOff>
    </xdr:to>
    <xdr:sp macro="" textlink="">
      <xdr:nvSpPr>
        <xdr:cNvPr id="9235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137160</xdr:rowOff>
    </xdr:to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137160</xdr:rowOff>
    </xdr:to>
    <xdr:sp macro="" textlink="">
      <xdr:nvSpPr>
        <xdr:cNvPr id="9237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137160</xdr:rowOff>
    </xdr:to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137160</xdr:rowOff>
    </xdr:to>
    <xdr:sp macro="" textlink="">
      <xdr:nvSpPr>
        <xdr:cNvPr id="9239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137160</xdr:rowOff>
    </xdr:to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137160</xdr:rowOff>
    </xdr:to>
    <xdr:sp macro="" textlink="">
      <xdr:nvSpPr>
        <xdr:cNvPr id="9241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137160</xdr:rowOff>
    </xdr:to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138</xdr:row>
      <xdr:rowOff>137160</xdr:rowOff>
    </xdr:to>
    <xdr:sp macro="" textlink="">
      <xdr:nvSpPr>
        <xdr:cNvPr id="9243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138</xdr:row>
      <xdr:rowOff>137160</xdr:rowOff>
    </xdr:to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139</xdr:row>
      <xdr:rowOff>0</xdr:rowOff>
    </xdr:to>
    <xdr:sp macro="" textlink="">
      <xdr:nvSpPr>
        <xdr:cNvPr id="9245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139</xdr:row>
      <xdr:rowOff>0</xdr:rowOff>
    </xdr:to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139</xdr:row>
      <xdr:rowOff>0</xdr:rowOff>
    </xdr:to>
    <xdr:sp macro="" textlink="">
      <xdr:nvSpPr>
        <xdr:cNvPr id="9247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139</xdr:row>
      <xdr:rowOff>0</xdr:rowOff>
    </xdr:to>
    <xdr:sp macro="" textlink="">
      <xdr:nvSpPr>
        <xdr:cNvPr id="9248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139</xdr:row>
      <xdr:rowOff>0</xdr:rowOff>
    </xdr:to>
    <xdr:sp macro="" textlink="">
      <xdr:nvSpPr>
        <xdr:cNvPr id="9249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139</xdr:row>
      <xdr:rowOff>0</xdr:rowOff>
    </xdr:to>
    <xdr:sp macro="" textlink="">
      <xdr:nvSpPr>
        <xdr:cNvPr id="9250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139</xdr:row>
      <xdr:rowOff>0</xdr:rowOff>
    </xdr:to>
    <xdr:sp macro="" textlink="">
      <xdr:nvSpPr>
        <xdr:cNvPr id="9251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139</xdr:row>
      <xdr:rowOff>0</xdr:rowOff>
    </xdr:to>
    <xdr:sp macro="" textlink="">
      <xdr:nvSpPr>
        <xdr:cNvPr id="9252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139</xdr:row>
      <xdr:rowOff>0</xdr:rowOff>
    </xdr:to>
    <xdr:sp macro="" textlink="">
      <xdr:nvSpPr>
        <xdr:cNvPr id="9253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139</xdr:row>
      <xdr:rowOff>0</xdr:rowOff>
    </xdr:to>
    <xdr:sp macro="" textlink="">
      <xdr:nvSpPr>
        <xdr:cNvPr id="9254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138</xdr:row>
      <xdr:rowOff>0</xdr:rowOff>
    </xdr:from>
    <xdr:to>
      <xdr:col>3</xdr:col>
      <xdr:colOff>762</xdr:colOff>
      <xdr:row>139</xdr:row>
      <xdr:rowOff>0</xdr:rowOff>
    </xdr:to>
    <xdr:sp macro="" textlink="">
      <xdr:nvSpPr>
        <xdr:cNvPr id="9255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0</xdr:rowOff>
    </xdr:from>
    <xdr:to>
      <xdr:col>3</xdr:col>
      <xdr:colOff>6350</xdr:colOff>
      <xdr:row>139</xdr:row>
      <xdr:rowOff>0</xdr:rowOff>
    </xdr:to>
    <xdr:sp macro="" textlink="">
      <xdr:nvSpPr>
        <xdr:cNvPr id="9256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2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3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3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4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4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4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4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5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3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3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4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4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4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4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4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4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4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5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5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4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5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52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52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52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52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52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52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52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53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53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53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53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53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53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139</xdr:row>
      <xdr:rowOff>47625</xdr:rowOff>
    </xdr:from>
    <xdr:to>
      <xdr:col>2</xdr:col>
      <xdr:colOff>41148</xdr:colOff>
      <xdr:row>140</xdr:row>
      <xdr:rowOff>38862</xdr:rowOff>
    </xdr:to>
    <xdr:sp macro="" textlink="">
      <xdr:nvSpPr>
        <xdr:cNvPr id="9536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53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9538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4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4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4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4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4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9550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56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56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9568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7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7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7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9580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9592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9593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5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61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62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62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62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62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62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62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62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62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63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139</xdr:row>
      <xdr:rowOff>47625</xdr:rowOff>
    </xdr:from>
    <xdr:to>
      <xdr:col>2</xdr:col>
      <xdr:colOff>41148</xdr:colOff>
      <xdr:row>140</xdr:row>
      <xdr:rowOff>38862</xdr:rowOff>
    </xdr:to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9635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3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3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4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4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4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4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9647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4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6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66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66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66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6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6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7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7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7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9690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7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7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7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7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7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7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7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7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1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1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2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2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2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2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2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2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3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7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4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4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4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7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98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82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139</xdr:row>
      <xdr:rowOff>47625</xdr:rowOff>
    </xdr:from>
    <xdr:to>
      <xdr:col>2</xdr:col>
      <xdr:colOff>41148</xdr:colOff>
      <xdr:row>140</xdr:row>
      <xdr:rowOff>38862</xdr:rowOff>
    </xdr:to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9844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4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4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5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9856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8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86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87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987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7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9898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9900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9912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92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139</xdr:row>
      <xdr:rowOff>47625</xdr:rowOff>
    </xdr:from>
    <xdr:to>
      <xdr:col>2</xdr:col>
      <xdr:colOff>41148</xdr:colOff>
      <xdr:row>140</xdr:row>
      <xdr:rowOff>38862</xdr:rowOff>
    </xdr:to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4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4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4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4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5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99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96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96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997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7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7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9996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0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2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2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2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3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3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3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0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4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4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5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5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1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1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1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1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14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139</xdr:row>
      <xdr:rowOff>47625</xdr:rowOff>
    </xdr:from>
    <xdr:to>
      <xdr:col>2</xdr:col>
      <xdr:colOff>41148</xdr:colOff>
      <xdr:row>140</xdr:row>
      <xdr:rowOff>38862</xdr:rowOff>
    </xdr:to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0150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0162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17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180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192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0204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0205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218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2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23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2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2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23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23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23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24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139</xdr:row>
      <xdr:rowOff>47625</xdr:rowOff>
    </xdr:from>
    <xdr:to>
      <xdr:col>2</xdr:col>
      <xdr:colOff>41148</xdr:colOff>
      <xdr:row>140</xdr:row>
      <xdr:rowOff>38862</xdr:rowOff>
    </xdr:to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0247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4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5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5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0259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277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289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2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0301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30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315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2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3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4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4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4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5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5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5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5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6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6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4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139</xdr:row>
      <xdr:rowOff>47625</xdr:rowOff>
    </xdr:from>
    <xdr:to>
      <xdr:col>2</xdr:col>
      <xdr:colOff>41148</xdr:colOff>
      <xdr:row>140</xdr:row>
      <xdr:rowOff>38862</xdr:rowOff>
    </xdr:to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6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7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7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7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47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48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48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48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4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4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4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4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4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4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4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0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0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0511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2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2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3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3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3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5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5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139</xdr:row>
      <xdr:rowOff>47625</xdr:rowOff>
    </xdr:from>
    <xdr:to>
      <xdr:col>2</xdr:col>
      <xdr:colOff>41148</xdr:colOff>
      <xdr:row>140</xdr:row>
      <xdr:rowOff>38862</xdr:rowOff>
    </xdr:to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0553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5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5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5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6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6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0565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6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6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7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7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7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58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595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5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0607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609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1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1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1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1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1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062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2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2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2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2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3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4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4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5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5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5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139</xdr:row>
      <xdr:rowOff>0</xdr:rowOff>
    </xdr:from>
    <xdr:to>
      <xdr:col>5</xdr:col>
      <xdr:colOff>247650</xdr:colOff>
      <xdr:row>140</xdr:row>
      <xdr:rowOff>104778</xdr:rowOff>
    </xdr:to>
    <xdr:sp macro="" textlink="">
      <xdr:nvSpPr>
        <xdr:cNvPr id="10657" name="Text Box 2"/>
        <xdr:cNvSpPr txBox="1">
          <a:spLocks noChangeArrowheads="1"/>
        </xdr:cNvSpPr>
      </xdr:nvSpPr>
      <xdr:spPr bwMode="auto">
        <a:xfrm>
          <a:off x="50101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139</xdr:row>
      <xdr:rowOff>0</xdr:rowOff>
    </xdr:from>
    <xdr:to>
      <xdr:col>5</xdr:col>
      <xdr:colOff>247650</xdr:colOff>
      <xdr:row>140</xdr:row>
      <xdr:rowOff>104778</xdr:rowOff>
    </xdr:to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50101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5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6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6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6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6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7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7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7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7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7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7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7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8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8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8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8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8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8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9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9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9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9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9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9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69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0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0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0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0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0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0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1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1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1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1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1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1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1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2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2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2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2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2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2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2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3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3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3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3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3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3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4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4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4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4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4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4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4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5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5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5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5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5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5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5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6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6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6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6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6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6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6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7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7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7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7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7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7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8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8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8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8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8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8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8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9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9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9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9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247650</xdr:colOff>
      <xdr:row>140</xdr:row>
      <xdr:rowOff>104778</xdr:rowOff>
    </xdr:to>
    <xdr:sp macro="" textlink="">
      <xdr:nvSpPr>
        <xdr:cNvPr id="1079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799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801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803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805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807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809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811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813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10815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10816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1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10818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19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139</xdr:row>
      <xdr:rowOff>47625</xdr:rowOff>
    </xdr:from>
    <xdr:ext cx="107823" cy="124587"/>
    <xdr:sp macro="" textlink="">
      <xdr:nvSpPr>
        <xdr:cNvPr id="10821" name="Text Box 1"/>
        <xdr:cNvSpPr txBox="1">
          <a:spLocks noChangeArrowheads="1"/>
        </xdr:cNvSpPr>
      </xdr:nvSpPr>
      <xdr:spPr bwMode="auto">
        <a:xfrm>
          <a:off x="962025" y="271938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10822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23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10824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2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10826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2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139</xdr:row>
      <xdr:rowOff>0</xdr:rowOff>
    </xdr:from>
    <xdr:ext cx="88392" cy="173736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139</xdr:row>
      <xdr:rowOff>0</xdr:rowOff>
    </xdr:from>
    <xdr:ext cx="88392" cy="173736"/>
    <xdr:sp macro="" textlink="">
      <xdr:nvSpPr>
        <xdr:cNvPr id="10829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10830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3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10832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33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139</xdr:row>
      <xdr:rowOff>47625</xdr:rowOff>
    </xdr:from>
    <xdr:ext cx="107823" cy="124587"/>
    <xdr:sp macro="" textlink="">
      <xdr:nvSpPr>
        <xdr:cNvPr id="10835" name="Text Box 1"/>
        <xdr:cNvSpPr txBox="1">
          <a:spLocks noChangeArrowheads="1"/>
        </xdr:cNvSpPr>
      </xdr:nvSpPr>
      <xdr:spPr bwMode="auto">
        <a:xfrm>
          <a:off x="962025" y="271938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10836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3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10838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39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10840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4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139</xdr:row>
      <xdr:rowOff>0</xdr:rowOff>
    </xdr:from>
    <xdr:ext cx="88392" cy="173736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139</xdr:row>
      <xdr:rowOff>0</xdr:rowOff>
    </xdr:from>
    <xdr:ext cx="88392" cy="173736"/>
    <xdr:sp macro="" textlink="">
      <xdr:nvSpPr>
        <xdr:cNvPr id="10843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4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4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49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5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53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5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5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59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6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63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6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1086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6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7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7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7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7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7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8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8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8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8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9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9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9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9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89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0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0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0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0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0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1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1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1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1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1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2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2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2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2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2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3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3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3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3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3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4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4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4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4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4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5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5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5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5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5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6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6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6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6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6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7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7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7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7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7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8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8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8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8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8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9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9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9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9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099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0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0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0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0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0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1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1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1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1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1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2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2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2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2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2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3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3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3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3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3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4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4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4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4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4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5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5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5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5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5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6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6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6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6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6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7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7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7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7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7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8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8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8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8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8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9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9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9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9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09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0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0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0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0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0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1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1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1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1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1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2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2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2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2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2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13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1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1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139</xdr:row>
      <xdr:rowOff>47625</xdr:rowOff>
    </xdr:from>
    <xdr:to>
      <xdr:col>2</xdr:col>
      <xdr:colOff>41148</xdr:colOff>
      <xdr:row>140</xdr:row>
      <xdr:rowOff>38862</xdr:rowOff>
    </xdr:to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1149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1161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179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191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1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1203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20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21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2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139</xdr:row>
      <xdr:rowOff>47625</xdr:rowOff>
    </xdr:from>
    <xdr:to>
      <xdr:col>2</xdr:col>
      <xdr:colOff>41148</xdr:colOff>
      <xdr:row>140</xdr:row>
      <xdr:rowOff>38862</xdr:rowOff>
    </xdr:to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4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4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2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27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27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27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7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7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2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1301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3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2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2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3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3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4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34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5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5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5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5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5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6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6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6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6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6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7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7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7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7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7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8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8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8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8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8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9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9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9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9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39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0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0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0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0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0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1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1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1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1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1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2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2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2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2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2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3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3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3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43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4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4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139</xdr:row>
      <xdr:rowOff>47625</xdr:rowOff>
    </xdr:from>
    <xdr:to>
      <xdr:col>2</xdr:col>
      <xdr:colOff>41148</xdr:colOff>
      <xdr:row>140</xdr:row>
      <xdr:rowOff>38862</xdr:rowOff>
    </xdr:to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1455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1467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48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4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4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4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4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4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49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4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1509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511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523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5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139</xdr:row>
      <xdr:rowOff>47625</xdr:rowOff>
    </xdr:from>
    <xdr:to>
      <xdr:col>2</xdr:col>
      <xdr:colOff>41148</xdr:colOff>
      <xdr:row>140</xdr:row>
      <xdr:rowOff>38862</xdr:rowOff>
    </xdr:to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5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57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57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58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5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1607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6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3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4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4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5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65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5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5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6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6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6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6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6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7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7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7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7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7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8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8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8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8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8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9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9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9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9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69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0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0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0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0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0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1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1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1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1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1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2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2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2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2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2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3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3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3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3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3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4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74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7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7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139</xdr:row>
      <xdr:rowOff>47625</xdr:rowOff>
    </xdr:from>
    <xdr:to>
      <xdr:col>2</xdr:col>
      <xdr:colOff>41148</xdr:colOff>
      <xdr:row>140</xdr:row>
      <xdr:rowOff>38862</xdr:rowOff>
    </xdr:to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1761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1773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7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8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8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791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7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7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7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7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803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1815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81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829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3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3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3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8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139</xdr:row>
      <xdr:rowOff>47625</xdr:rowOff>
    </xdr:from>
    <xdr:to>
      <xdr:col>2</xdr:col>
      <xdr:colOff>41148</xdr:colOff>
      <xdr:row>140</xdr:row>
      <xdr:rowOff>38862</xdr:rowOff>
    </xdr:to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7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188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88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88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88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8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1913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3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193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4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4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5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5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5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5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196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6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6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6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7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7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7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7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7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8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8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8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8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8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9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9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9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9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199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0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0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0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0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0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1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1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1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1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1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2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2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2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2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2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3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3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3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3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3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41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43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45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47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169068</xdr:rowOff>
    </xdr:to>
    <xdr:sp macro="" textlink="">
      <xdr:nvSpPr>
        <xdr:cNvPr id="12049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0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05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139</xdr:row>
      <xdr:rowOff>47625</xdr:rowOff>
    </xdr:from>
    <xdr:to>
      <xdr:col>2</xdr:col>
      <xdr:colOff>41148</xdr:colOff>
      <xdr:row>140</xdr:row>
      <xdr:rowOff>38862</xdr:rowOff>
    </xdr:to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2067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2079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8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8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8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8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8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209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0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2109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2121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2123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213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3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3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4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4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4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1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139</xdr:row>
      <xdr:rowOff>0</xdr:rowOff>
    </xdr:from>
    <xdr:to>
      <xdr:col>1</xdr:col>
      <xdr:colOff>218694</xdr:colOff>
      <xdr:row>140</xdr:row>
      <xdr:rowOff>40386</xdr:rowOff>
    </xdr:to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139</xdr:row>
      <xdr:rowOff>47625</xdr:rowOff>
    </xdr:from>
    <xdr:to>
      <xdr:col>2</xdr:col>
      <xdr:colOff>41148</xdr:colOff>
      <xdr:row>140</xdr:row>
      <xdr:rowOff>38862</xdr:rowOff>
    </xdr:to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40386</xdr:rowOff>
    </xdr:to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40767</xdr:rowOff>
    </xdr:to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7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8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8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8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40767</xdr:rowOff>
    </xdr:to>
    <xdr:sp macro="" textlink="">
      <xdr:nvSpPr>
        <xdr:cNvPr id="1218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18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19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2</xdr:col>
      <xdr:colOff>1586103</xdr:colOff>
      <xdr:row>140</xdr:row>
      <xdr:rowOff>40386</xdr:rowOff>
    </xdr:to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19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1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139</xdr:row>
      <xdr:rowOff>0</xdr:rowOff>
    </xdr:from>
    <xdr:to>
      <xdr:col>2</xdr:col>
      <xdr:colOff>259842</xdr:colOff>
      <xdr:row>140</xdr:row>
      <xdr:rowOff>40386</xdr:rowOff>
    </xdr:to>
    <xdr:sp macro="" textlink="">
      <xdr:nvSpPr>
        <xdr:cNvPr id="12219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139</xdr:row>
      <xdr:rowOff>0</xdr:rowOff>
    </xdr:from>
    <xdr:to>
      <xdr:col>1</xdr:col>
      <xdr:colOff>270891</xdr:colOff>
      <xdr:row>140</xdr:row>
      <xdr:rowOff>40005</xdr:rowOff>
    </xdr:to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3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3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3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4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139</xdr:row>
      <xdr:rowOff>0</xdr:rowOff>
    </xdr:from>
    <xdr:to>
      <xdr:col>1</xdr:col>
      <xdr:colOff>259842</xdr:colOff>
      <xdr:row>140</xdr:row>
      <xdr:rowOff>40005</xdr:rowOff>
    </xdr:to>
    <xdr:sp macro="" textlink="">
      <xdr:nvSpPr>
        <xdr:cNvPr id="1224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4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5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5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5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5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6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6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6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2152650</xdr:colOff>
      <xdr:row>140</xdr:row>
      <xdr:rowOff>40386</xdr:rowOff>
    </xdr:to>
    <xdr:sp macro="" textlink="">
      <xdr:nvSpPr>
        <xdr:cNvPr id="1226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69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71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73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75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77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79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81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83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368300" cy="190501"/>
    <xdr:sp macro="" textlink="">
      <xdr:nvSpPr>
        <xdr:cNvPr id="12285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109728" cy="173736"/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287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109728" cy="173736"/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289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144</xdr:row>
      <xdr:rowOff>47625</xdr:rowOff>
    </xdr:from>
    <xdr:ext cx="107823" cy="124587"/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962025" y="280797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109728" cy="173736"/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293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109728" cy="173736"/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295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109728" cy="173736"/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297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144</xdr:row>
      <xdr:rowOff>0</xdr:rowOff>
    </xdr:from>
    <xdr:ext cx="88392" cy="173736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1200150" y="28032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144</xdr:row>
      <xdr:rowOff>0</xdr:rowOff>
    </xdr:from>
    <xdr:ext cx="88392" cy="173736"/>
    <xdr:sp macro="" textlink="">
      <xdr:nvSpPr>
        <xdr:cNvPr id="12299" name="Text Box 2"/>
        <xdr:cNvSpPr txBox="1">
          <a:spLocks noChangeArrowheads="1"/>
        </xdr:cNvSpPr>
      </xdr:nvSpPr>
      <xdr:spPr bwMode="auto">
        <a:xfrm>
          <a:off x="1200150" y="28032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109728" cy="173736"/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01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109728" cy="173736"/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03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144</xdr:row>
      <xdr:rowOff>47625</xdr:rowOff>
    </xdr:from>
    <xdr:ext cx="107823" cy="124587"/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962025" y="280797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109728" cy="173736"/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07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109728" cy="173736"/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09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144</xdr:row>
      <xdr:rowOff>0</xdr:rowOff>
    </xdr:from>
    <xdr:ext cx="109728" cy="173736"/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11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144</xdr:row>
      <xdr:rowOff>0</xdr:rowOff>
    </xdr:from>
    <xdr:ext cx="88392" cy="173736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1200150" y="28032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144</xdr:row>
      <xdr:rowOff>0</xdr:rowOff>
    </xdr:from>
    <xdr:ext cx="88392" cy="173736"/>
    <xdr:sp macro="" textlink="">
      <xdr:nvSpPr>
        <xdr:cNvPr id="12313" name="Text Box 2"/>
        <xdr:cNvSpPr txBox="1">
          <a:spLocks noChangeArrowheads="1"/>
        </xdr:cNvSpPr>
      </xdr:nvSpPr>
      <xdr:spPr bwMode="auto">
        <a:xfrm>
          <a:off x="1200150" y="28032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15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17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19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21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23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25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27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29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31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33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35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144</xdr:row>
      <xdr:rowOff>0</xdr:rowOff>
    </xdr:from>
    <xdr:ext cx="57150" cy="173736"/>
    <xdr:sp macro="" textlink="">
      <xdr:nvSpPr>
        <xdr:cNvPr id="12337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3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4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4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4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47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4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5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5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5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7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7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77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7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8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8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8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87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8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39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93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95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97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399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401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403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405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145</xdr:row>
      <xdr:rowOff>161923</xdr:rowOff>
    </xdr:to>
    <xdr:sp macro="" textlink="">
      <xdr:nvSpPr>
        <xdr:cNvPr id="12407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0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1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1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1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17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1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2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2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2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145</xdr:row>
      <xdr:rowOff>0</xdr:rowOff>
    </xdr:from>
    <xdr:to>
      <xdr:col>3</xdr:col>
      <xdr:colOff>2116</xdr:colOff>
      <xdr:row>145</xdr:row>
      <xdr:rowOff>161924</xdr:rowOff>
    </xdr:to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145</xdr:row>
      <xdr:rowOff>0</xdr:rowOff>
    </xdr:from>
    <xdr:to>
      <xdr:col>2</xdr:col>
      <xdr:colOff>76200</xdr:colOff>
      <xdr:row>146</xdr:row>
      <xdr:rowOff>169068</xdr:rowOff>
    </xdr:to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64</xdr:row>
      <xdr:rowOff>161924</xdr:rowOff>
    </xdr:to>
    <xdr:sp macro="" textlink="">
      <xdr:nvSpPr>
        <xdr:cNvPr id="2" name="Text Box 597"/>
        <xdr:cNvSpPr txBox="1">
          <a:spLocks noChangeArrowheads="1"/>
        </xdr:cNvSpPr>
      </xdr:nvSpPr>
      <xdr:spPr bwMode="auto">
        <a:xfrm>
          <a:off x="5991225" y="12630150"/>
          <a:ext cx="76200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62</xdr:row>
      <xdr:rowOff>142875</xdr:rowOff>
    </xdr:from>
    <xdr:to>
      <xdr:col>7</xdr:col>
      <xdr:colOff>76202</xdr:colOff>
      <xdr:row>63</xdr:row>
      <xdr:rowOff>152400</xdr:rowOff>
    </xdr:to>
    <xdr:sp macro="" textlink="">
      <xdr:nvSpPr>
        <xdr:cNvPr id="3" name="Text Box 597"/>
        <xdr:cNvSpPr txBox="1">
          <a:spLocks noChangeArrowheads="1"/>
        </xdr:cNvSpPr>
      </xdr:nvSpPr>
      <xdr:spPr bwMode="auto">
        <a:xfrm>
          <a:off x="5991225" y="12773025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62</xdr:row>
      <xdr:rowOff>66675</xdr:rowOff>
    </xdr:from>
    <xdr:to>
      <xdr:col>2</xdr:col>
      <xdr:colOff>276225</xdr:colOff>
      <xdr:row>63</xdr:row>
      <xdr:rowOff>152400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228725" y="12696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62</xdr:row>
      <xdr:rowOff>38100</xdr:rowOff>
    </xdr:from>
    <xdr:to>
      <xdr:col>5</xdr:col>
      <xdr:colOff>217169</xdr:colOff>
      <xdr:row>63</xdr:row>
      <xdr:rowOff>105833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5029200" y="14219767"/>
          <a:ext cx="45719" cy="25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62</xdr:row>
      <xdr:rowOff>0</xdr:rowOff>
    </xdr:from>
    <xdr:to>
      <xdr:col>5</xdr:col>
      <xdr:colOff>247650</xdr:colOff>
      <xdr:row>63</xdr:row>
      <xdr:rowOff>104778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50101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57149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05075" y="126301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3</xdr:col>
      <xdr:colOff>145255</xdr:colOff>
      <xdr:row>64</xdr:row>
      <xdr:rowOff>57149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124200" y="12630150"/>
          <a:ext cx="64055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57149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505075" y="126301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3</xdr:col>
      <xdr:colOff>145255</xdr:colOff>
      <xdr:row>64</xdr:row>
      <xdr:rowOff>57149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124200" y="12630150"/>
          <a:ext cx="64055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64</xdr:row>
      <xdr:rowOff>57149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05075" y="12630150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3</xdr:col>
      <xdr:colOff>145255</xdr:colOff>
      <xdr:row>64</xdr:row>
      <xdr:rowOff>57149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124200" y="12630150"/>
          <a:ext cx="64055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63</xdr:row>
      <xdr:rowOff>152400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05075" y="126301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63</xdr:row>
      <xdr:rowOff>152400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505075" y="126301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3</xdr:col>
      <xdr:colOff>14287</xdr:colOff>
      <xdr:row>63</xdr:row>
      <xdr:rowOff>152400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3124200" y="12630150"/>
          <a:ext cx="50958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63</xdr:row>
      <xdr:rowOff>152400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505075" y="1263015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3</xdr:col>
      <xdr:colOff>14287</xdr:colOff>
      <xdr:row>63</xdr:row>
      <xdr:rowOff>152400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124200" y="12630150"/>
          <a:ext cx="50958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62</xdr:row>
      <xdr:rowOff>0</xdr:rowOff>
    </xdr:from>
    <xdr:to>
      <xdr:col>2</xdr:col>
      <xdr:colOff>247650</xdr:colOff>
      <xdr:row>63</xdr:row>
      <xdr:rowOff>152400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2001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62</xdr:row>
      <xdr:rowOff>0</xdr:rowOff>
    </xdr:from>
    <xdr:to>
      <xdr:col>5</xdr:col>
      <xdr:colOff>247650</xdr:colOff>
      <xdr:row>63</xdr:row>
      <xdr:rowOff>152400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50101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62</xdr:row>
      <xdr:rowOff>0</xdr:rowOff>
    </xdr:from>
    <xdr:to>
      <xdr:col>5</xdr:col>
      <xdr:colOff>247650</xdr:colOff>
      <xdr:row>63</xdr:row>
      <xdr:rowOff>152400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50101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63</xdr:row>
      <xdr:rowOff>152398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05075" y="12630150"/>
          <a:ext cx="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3</xdr:col>
      <xdr:colOff>14287</xdr:colOff>
      <xdr:row>63</xdr:row>
      <xdr:rowOff>152398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3124200" y="12630150"/>
          <a:ext cx="509587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1476375</xdr:colOff>
      <xdr:row>63</xdr:row>
      <xdr:rowOff>152398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05075" y="12630150"/>
          <a:ext cx="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3</xdr:col>
      <xdr:colOff>14287</xdr:colOff>
      <xdr:row>63</xdr:row>
      <xdr:rowOff>152398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3124200" y="12630150"/>
          <a:ext cx="509587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0</xdr:rowOff>
    </xdr:from>
    <xdr:to>
      <xdr:col>3</xdr:col>
      <xdr:colOff>14287</xdr:colOff>
      <xdr:row>63</xdr:row>
      <xdr:rowOff>152398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3124200" y="12630150"/>
          <a:ext cx="509587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104778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590550" y="12630150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62</xdr:row>
      <xdr:rowOff>0</xdr:rowOff>
    </xdr:from>
    <xdr:to>
      <xdr:col>2</xdr:col>
      <xdr:colOff>876300</xdr:colOff>
      <xdr:row>63</xdr:row>
      <xdr:rowOff>133353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828800" y="12630150"/>
          <a:ext cx="76200" cy="32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62</xdr:row>
      <xdr:rowOff>0</xdr:rowOff>
    </xdr:from>
    <xdr:to>
      <xdr:col>5</xdr:col>
      <xdr:colOff>247650</xdr:colOff>
      <xdr:row>64</xdr:row>
      <xdr:rowOff>66673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5010150" y="12630150"/>
          <a:ext cx="76200" cy="428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62</xdr:row>
      <xdr:rowOff>0</xdr:rowOff>
    </xdr:from>
    <xdr:to>
      <xdr:col>5</xdr:col>
      <xdr:colOff>247650</xdr:colOff>
      <xdr:row>64</xdr:row>
      <xdr:rowOff>66673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5010150" y="12630150"/>
          <a:ext cx="76200" cy="428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1495425</xdr:colOff>
      <xdr:row>62</xdr:row>
      <xdr:rowOff>0</xdr:rowOff>
    </xdr:from>
    <xdr:to>
      <xdr:col>2</xdr:col>
      <xdr:colOff>1495425</xdr:colOff>
      <xdr:row>64</xdr:row>
      <xdr:rowOff>150430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524125" y="12630150"/>
          <a:ext cx="0" cy="512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754" name="Text Box 597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755" name="Text Box 597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756" name="Text Box 597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757" name="Text Box 597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62</xdr:row>
      <xdr:rowOff>142875</xdr:rowOff>
    </xdr:from>
    <xdr:to>
      <xdr:col>7</xdr:col>
      <xdr:colOff>69851</xdr:colOff>
      <xdr:row>63</xdr:row>
      <xdr:rowOff>152400</xdr:rowOff>
    </xdr:to>
    <xdr:sp macro="" textlink="">
      <xdr:nvSpPr>
        <xdr:cNvPr id="758" name="Text Box 597"/>
        <xdr:cNvSpPr txBox="1">
          <a:spLocks noChangeArrowheads="1"/>
        </xdr:cNvSpPr>
      </xdr:nvSpPr>
      <xdr:spPr bwMode="auto">
        <a:xfrm>
          <a:off x="5991225" y="1277302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62</xdr:row>
      <xdr:rowOff>66675</xdr:rowOff>
    </xdr:from>
    <xdr:to>
      <xdr:col>2</xdr:col>
      <xdr:colOff>276225</xdr:colOff>
      <xdr:row>63</xdr:row>
      <xdr:rowOff>152400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228725" y="12696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283" name="Text Box 597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284" name="Text Box 597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285" name="Text Box 597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286" name="Text Box 597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62</xdr:row>
      <xdr:rowOff>142875</xdr:rowOff>
    </xdr:from>
    <xdr:to>
      <xdr:col>7</xdr:col>
      <xdr:colOff>69851</xdr:colOff>
      <xdr:row>63</xdr:row>
      <xdr:rowOff>152400</xdr:rowOff>
    </xdr:to>
    <xdr:sp macro="" textlink="">
      <xdr:nvSpPr>
        <xdr:cNvPr id="1287" name="Text Box 597"/>
        <xdr:cNvSpPr txBox="1">
          <a:spLocks noChangeArrowheads="1"/>
        </xdr:cNvSpPr>
      </xdr:nvSpPr>
      <xdr:spPr bwMode="auto">
        <a:xfrm>
          <a:off x="5991225" y="1277302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62</xdr:row>
      <xdr:rowOff>0</xdr:rowOff>
    </xdr:from>
    <xdr:to>
      <xdr:col>1</xdr:col>
      <xdr:colOff>247650</xdr:colOff>
      <xdr:row>63</xdr:row>
      <xdr:rowOff>152400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59055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62</xdr:row>
      <xdr:rowOff>66675</xdr:rowOff>
    </xdr:from>
    <xdr:to>
      <xdr:col>2</xdr:col>
      <xdr:colOff>276225</xdr:colOff>
      <xdr:row>63</xdr:row>
      <xdr:rowOff>152400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228725" y="1269682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69850</xdr:colOff>
      <xdr:row>63</xdr:row>
      <xdr:rowOff>152400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1028700" y="1263015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62</xdr:row>
      <xdr:rowOff>0</xdr:rowOff>
    </xdr:from>
    <xdr:to>
      <xdr:col>2</xdr:col>
      <xdr:colOff>76200</xdr:colOff>
      <xdr:row>63</xdr:row>
      <xdr:rowOff>152400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028700" y="1263015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62</xdr:row>
      <xdr:rowOff>142875</xdr:rowOff>
    </xdr:from>
    <xdr:to>
      <xdr:col>7</xdr:col>
      <xdr:colOff>76202</xdr:colOff>
      <xdr:row>63</xdr:row>
      <xdr:rowOff>152400</xdr:rowOff>
    </xdr:to>
    <xdr:sp macro="" textlink="">
      <xdr:nvSpPr>
        <xdr:cNvPr id="1812" name="Text Box 597"/>
        <xdr:cNvSpPr txBox="1">
          <a:spLocks noChangeArrowheads="1"/>
        </xdr:cNvSpPr>
      </xdr:nvSpPr>
      <xdr:spPr bwMode="auto">
        <a:xfrm>
          <a:off x="5991225" y="12773025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62</xdr:row>
      <xdr:rowOff>142875</xdr:rowOff>
    </xdr:from>
    <xdr:to>
      <xdr:col>7</xdr:col>
      <xdr:colOff>69851</xdr:colOff>
      <xdr:row>63</xdr:row>
      <xdr:rowOff>152400</xdr:rowOff>
    </xdr:to>
    <xdr:sp macro="" textlink="">
      <xdr:nvSpPr>
        <xdr:cNvPr id="1813" name="Text Box 597"/>
        <xdr:cNvSpPr txBox="1">
          <a:spLocks noChangeArrowheads="1"/>
        </xdr:cNvSpPr>
      </xdr:nvSpPr>
      <xdr:spPr bwMode="auto">
        <a:xfrm>
          <a:off x="5991225" y="1277302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62</xdr:row>
      <xdr:rowOff>142875</xdr:rowOff>
    </xdr:from>
    <xdr:to>
      <xdr:col>7</xdr:col>
      <xdr:colOff>69851</xdr:colOff>
      <xdr:row>63</xdr:row>
      <xdr:rowOff>152400</xdr:rowOff>
    </xdr:to>
    <xdr:sp macro="" textlink="">
      <xdr:nvSpPr>
        <xdr:cNvPr id="1814" name="Text Box 597"/>
        <xdr:cNvSpPr txBox="1">
          <a:spLocks noChangeArrowheads="1"/>
        </xdr:cNvSpPr>
      </xdr:nvSpPr>
      <xdr:spPr bwMode="auto">
        <a:xfrm>
          <a:off x="5991225" y="1277302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505075" y="433387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3124200" y="433387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170</xdr:row>
      <xdr:rowOff>0</xdr:rowOff>
    </xdr:from>
    <xdr:to>
      <xdr:col>2</xdr:col>
      <xdr:colOff>76200</xdr:colOff>
      <xdr:row>170</xdr:row>
      <xdr:rowOff>161923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1028700" y="361188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170</xdr:row>
      <xdr:rowOff>0</xdr:rowOff>
    </xdr:from>
    <xdr:to>
      <xdr:col>3</xdr:col>
      <xdr:colOff>2116</xdr:colOff>
      <xdr:row>170</xdr:row>
      <xdr:rowOff>161924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3124200" y="361188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158</xdr:row>
      <xdr:rowOff>0</xdr:rowOff>
    </xdr:from>
    <xdr:to>
      <xdr:col>2</xdr:col>
      <xdr:colOff>76200</xdr:colOff>
      <xdr:row>158</xdr:row>
      <xdr:rowOff>161923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1028700" y="334708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158</xdr:row>
      <xdr:rowOff>0</xdr:rowOff>
    </xdr:from>
    <xdr:to>
      <xdr:col>3</xdr:col>
      <xdr:colOff>2116</xdr:colOff>
      <xdr:row>158</xdr:row>
      <xdr:rowOff>161924</xdr:rowOff>
    </xdr:to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3124200" y="334708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172</xdr:row>
      <xdr:rowOff>0</xdr:rowOff>
    </xdr:from>
    <xdr:to>
      <xdr:col>2</xdr:col>
      <xdr:colOff>76200</xdr:colOff>
      <xdr:row>172</xdr:row>
      <xdr:rowOff>161923</xdr:rowOff>
    </xdr:to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1028700" y="364807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172</xdr:row>
      <xdr:rowOff>0</xdr:rowOff>
    </xdr:from>
    <xdr:to>
      <xdr:col>3</xdr:col>
      <xdr:colOff>2116</xdr:colOff>
      <xdr:row>172</xdr:row>
      <xdr:rowOff>161924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3124200" y="364807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3124200" y="9239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505075" y="9239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505075" y="9239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45</xdr:row>
      <xdr:rowOff>0</xdr:rowOff>
    </xdr:from>
    <xdr:ext cx="85344" cy="173736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552450" y="92392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736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590550" y="9239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45</xdr:row>
      <xdr:rowOff>0</xdr:rowOff>
    </xdr:from>
    <xdr:ext cx="85344" cy="173736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552450" y="92392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736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590550" y="9239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45</xdr:row>
      <xdr:rowOff>0</xdr:rowOff>
    </xdr:from>
    <xdr:ext cx="85344" cy="173736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552450" y="92392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736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590550" y="9239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45</xdr:row>
      <xdr:rowOff>0</xdr:rowOff>
    </xdr:from>
    <xdr:ext cx="85344" cy="173736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552450" y="92392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736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590550" y="9239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45</xdr:row>
      <xdr:rowOff>0</xdr:rowOff>
    </xdr:from>
    <xdr:ext cx="85344" cy="173736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552450" y="92392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736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590550" y="9239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45</xdr:row>
      <xdr:rowOff>47625</xdr:rowOff>
    </xdr:from>
    <xdr:ext cx="107823" cy="124587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962025" y="92868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736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590550" y="9239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45</xdr:row>
      <xdr:rowOff>0</xdr:rowOff>
    </xdr:from>
    <xdr:ext cx="89916" cy="174117"/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600075" y="92392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45</xdr:row>
      <xdr:rowOff>0</xdr:rowOff>
    </xdr:from>
    <xdr:ext cx="89916" cy="174117"/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600075" y="92392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505075" y="9239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505075" y="9239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505075" y="9239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45</xdr:row>
      <xdr:rowOff>0</xdr:rowOff>
    </xdr:from>
    <xdr:ext cx="89916" cy="173355"/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600075" y="92392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45</xdr:row>
      <xdr:rowOff>0</xdr:rowOff>
    </xdr:from>
    <xdr:ext cx="89916" cy="173355"/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600075" y="92392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1200150" y="9239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1200150" y="9239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45</xdr:row>
      <xdr:rowOff>0</xdr:rowOff>
    </xdr:from>
    <xdr:ext cx="89916" cy="173355"/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600075" y="92392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45</xdr:row>
      <xdr:rowOff>0</xdr:rowOff>
    </xdr:from>
    <xdr:ext cx="89916" cy="173355"/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600075" y="92392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505075" y="9239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505075" y="9239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45</xdr:row>
      <xdr:rowOff>0</xdr:rowOff>
    </xdr:from>
    <xdr:ext cx="85344" cy="173736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552450" y="92392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736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590550" y="9239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45</xdr:row>
      <xdr:rowOff>0</xdr:rowOff>
    </xdr:from>
    <xdr:ext cx="85344" cy="173736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552450" y="92392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736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590550" y="9239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45</xdr:row>
      <xdr:rowOff>0</xdr:rowOff>
    </xdr:from>
    <xdr:ext cx="85344" cy="173736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552450" y="92392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736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590550" y="9239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45</xdr:row>
      <xdr:rowOff>0</xdr:rowOff>
    </xdr:from>
    <xdr:ext cx="85344" cy="173736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552450" y="92392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736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590550" y="9239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45</xdr:row>
      <xdr:rowOff>0</xdr:rowOff>
    </xdr:from>
    <xdr:ext cx="85344" cy="173736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552450" y="92392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736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590550" y="9239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45</xdr:row>
      <xdr:rowOff>47625</xdr:rowOff>
    </xdr:from>
    <xdr:ext cx="107823" cy="124587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962025" y="92868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736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590550" y="9239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45</xdr:row>
      <xdr:rowOff>0</xdr:rowOff>
    </xdr:from>
    <xdr:ext cx="89916" cy="174117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600075" y="92392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45</xdr:row>
      <xdr:rowOff>0</xdr:rowOff>
    </xdr:from>
    <xdr:ext cx="89916" cy="174117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600075" y="92392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4117"/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590550" y="92392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505075" y="9239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505075" y="9239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505075" y="9239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45</xdr:row>
      <xdr:rowOff>0</xdr:rowOff>
    </xdr:from>
    <xdr:ext cx="89916" cy="173355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600075" y="92392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45</xdr:row>
      <xdr:rowOff>0</xdr:rowOff>
    </xdr:from>
    <xdr:ext cx="89916" cy="173355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600075" y="92392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1200150" y="9239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1200150" y="9239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45</xdr:row>
      <xdr:rowOff>0</xdr:rowOff>
    </xdr:from>
    <xdr:ext cx="89916" cy="173355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600075" y="92392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45</xdr:row>
      <xdr:rowOff>0</xdr:rowOff>
    </xdr:from>
    <xdr:ext cx="89916" cy="173355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600075" y="92392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45</xdr:row>
      <xdr:rowOff>0</xdr:rowOff>
    </xdr:from>
    <xdr:ext cx="88392" cy="173355"/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590550" y="92392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3124200" y="9239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368300" cy="190501"/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3124200" y="112776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55</xdr:row>
      <xdr:rowOff>47625</xdr:rowOff>
    </xdr:from>
    <xdr:ext cx="107823" cy="124587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962025" y="113252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55</xdr:row>
      <xdr:rowOff>0</xdr:rowOff>
    </xdr:from>
    <xdr:ext cx="88392" cy="173736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200150" y="112776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55</xdr:row>
      <xdr:rowOff>0</xdr:rowOff>
    </xdr:from>
    <xdr:ext cx="88392" cy="173736"/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1200150" y="112776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55</xdr:row>
      <xdr:rowOff>47625</xdr:rowOff>
    </xdr:from>
    <xdr:ext cx="107823" cy="124587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962025" y="113252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55</xdr:row>
      <xdr:rowOff>0</xdr:rowOff>
    </xdr:from>
    <xdr:ext cx="109728" cy="173736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505075" y="112776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55</xdr:row>
      <xdr:rowOff>0</xdr:rowOff>
    </xdr:from>
    <xdr:ext cx="88392" cy="173736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1200150" y="112776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55</xdr:row>
      <xdr:rowOff>0</xdr:rowOff>
    </xdr:from>
    <xdr:ext cx="88392" cy="173736"/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1200150" y="112776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89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55</xdr:row>
      <xdr:rowOff>0</xdr:rowOff>
    </xdr:from>
    <xdr:ext cx="57150" cy="173736"/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3124200" y="112776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56</xdr:row>
      <xdr:rowOff>161923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1028700" y="114776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56</xdr:row>
      <xdr:rowOff>0</xdr:rowOff>
    </xdr:from>
    <xdr:to>
      <xdr:col>3</xdr:col>
      <xdr:colOff>2116</xdr:colOff>
      <xdr:row>56</xdr:row>
      <xdr:rowOff>161924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3124200" y="114776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56</xdr:row>
      <xdr:rowOff>0</xdr:rowOff>
    </xdr:from>
    <xdr:to>
      <xdr:col>2</xdr:col>
      <xdr:colOff>76200</xdr:colOff>
      <xdr:row>57</xdr:row>
      <xdr:rowOff>169068</xdr:rowOff>
    </xdr:to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1028700" y="114776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200025</xdr:rowOff>
    </xdr:from>
    <xdr:to>
      <xdr:col>3</xdr:col>
      <xdr:colOff>95771</xdr:colOff>
      <xdr:row>63</xdr:row>
      <xdr:rowOff>14858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3124200" y="12820650"/>
          <a:ext cx="591071" cy="14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200025</xdr:rowOff>
    </xdr:from>
    <xdr:to>
      <xdr:col>3</xdr:col>
      <xdr:colOff>95771</xdr:colOff>
      <xdr:row>63</xdr:row>
      <xdr:rowOff>14858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3124200" y="12820650"/>
          <a:ext cx="591071" cy="14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200025</xdr:rowOff>
    </xdr:from>
    <xdr:to>
      <xdr:col>3</xdr:col>
      <xdr:colOff>95771</xdr:colOff>
      <xdr:row>63</xdr:row>
      <xdr:rowOff>15239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3124200" y="12820650"/>
          <a:ext cx="591071" cy="15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200025</xdr:rowOff>
    </xdr:from>
    <xdr:to>
      <xdr:col>3</xdr:col>
      <xdr:colOff>95771</xdr:colOff>
      <xdr:row>63</xdr:row>
      <xdr:rowOff>15620</xdr:rowOff>
    </xdr:to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3124200" y="12820650"/>
          <a:ext cx="591071" cy="15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200025</xdr:rowOff>
    </xdr:from>
    <xdr:to>
      <xdr:col>3</xdr:col>
      <xdr:colOff>95771</xdr:colOff>
      <xdr:row>63</xdr:row>
      <xdr:rowOff>15620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3124200" y="12820650"/>
          <a:ext cx="591071" cy="15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200025</xdr:rowOff>
    </xdr:from>
    <xdr:to>
      <xdr:col>3</xdr:col>
      <xdr:colOff>95771</xdr:colOff>
      <xdr:row>63</xdr:row>
      <xdr:rowOff>14477</xdr:rowOff>
    </xdr:to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3124200" y="12820650"/>
          <a:ext cx="591071" cy="14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200025</xdr:rowOff>
    </xdr:from>
    <xdr:to>
      <xdr:col>3</xdr:col>
      <xdr:colOff>95771</xdr:colOff>
      <xdr:row>63</xdr:row>
      <xdr:rowOff>14858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3124200" y="12820650"/>
          <a:ext cx="591071" cy="14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200025</xdr:rowOff>
    </xdr:from>
    <xdr:to>
      <xdr:col>3</xdr:col>
      <xdr:colOff>95771</xdr:colOff>
      <xdr:row>63</xdr:row>
      <xdr:rowOff>14858</xdr:rowOff>
    </xdr:to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3124200" y="12820650"/>
          <a:ext cx="591071" cy="14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200025</xdr:rowOff>
    </xdr:from>
    <xdr:to>
      <xdr:col>3</xdr:col>
      <xdr:colOff>95771</xdr:colOff>
      <xdr:row>63</xdr:row>
      <xdr:rowOff>15239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3124200" y="12820650"/>
          <a:ext cx="591071" cy="15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200025</xdr:rowOff>
    </xdr:from>
    <xdr:to>
      <xdr:col>3</xdr:col>
      <xdr:colOff>95771</xdr:colOff>
      <xdr:row>63</xdr:row>
      <xdr:rowOff>15620</xdr:rowOff>
    </xdr:to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3124200" y="12820650"/>
          <a:ext cx="591071" cy="15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200025</xdr:rowOff>
    </xdr:from>
    <xdr:to>
      <xdr:col>3</xdr:col>
      <xdr:colOff>95771</xdr:colOff>
      <xdr:row>63</xdr:row>
      <xdr:rowOff>15620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3124200" y="12820650"/>
          <a:ext cx="591071" cy="15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62</xdr:row>
      <xdr:rowOff>200025</xdr:rowOff>
    </xdr:from>
    <xdr:to>
      <xdr:col>3</xdr:col>
      <xdr:colOff>95771</xdr:colOff>
      <xdr:row>63</xdr:row>
      <xdr:rowOff>14477</xdr:rowOff>
    </xdr:to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3124200" y="12820650"/>
          <a:ext cx="591071" cy="14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63</xdr:row>
      <xdr:rowOff>142875</xdr:rowOff>
    </xdr:from>
    <xdr:to>
      <xdr:col>7</xdr:col>
      <xdr:colOff>76202</xdr:colOff>
      <xdr:row>64</xdr:row>
      <xdr:rowOff>171450</xdr:rowOff>
    </xdr:to>
    <xdr:sp macro="" textlink="">
      <xdr:nvSpPr>
        <xdr:cNvPr id="2589" name="Text Box 597"/>
        <xdr:cNvSpPr txBox="1">
          <a:spLocks noChangeArrowheads="1"/>
        </xdr:cNvSpPr>
      </xdr:nvSpPr>
      <xdr:spPr bwMode="auto">
        <a:xfrm>
          <a:off x="5991225" y="12963525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63</xdr:row>
      <xdr:rowOff>142875</xdr:rowOff>
    </xdr:from>
    <xdr:to>
      <xdr:col>7</xdr:col>
      <xdr:colOff>69851</xdr:colOff>
      <xdr:row>64</xdr:row>
      <xdr:rowOff>171450</xdr:rowOff>
    </xdr:to>
    <xdr:sp macro="" textlink="">
      <xdr:nvSpPr>
        <xdr:cNvPr id="2590" name="Text Box 597"/>
        <xdr:cNvSpPr txBox="1">
          <a:spLocks noChangeArrowheads="1"/>
        </xdr:cNvSpPr>
      </xdr:nvSpPr>
      <xdr:spPr bwMode="auto">
        <a:xfrm>
          <a:off x="5991225" y="1296352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63</xdr:row>
      <xdr:rowOff>142875</xdr:rowOff>
    </xdr:from>
    <xdr:to>
      <xdr:col>7</xdr:col>
      <xdr:colOff>69851</xdr:colOff>
      <xdr:row>64</xdr:row>
      <xdr:rowOff>171450</xdr:rowOff>
    </xdr:to>
    <xdr:sp macro="" textlink="">
      <xdr:nvSpPr>
        <xdr:cNvPr id="2591" name="Text Box 597"/>
        <xdr:cNvSpPr txBox="1">
          <a:spLocks noChangeArrowheads="1"/>
        </xdr:cNvSpPr>
      </xdr:nvSpPr>
      <xdr:spPr bwMode="auto">
        <a:xfrm>
          <a:off x="5991225" y="1296352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63</xdr:row>
      <xdr:rowOff>142875</xdr:rowOff>
    </xdr:from>
    <xdr:to>
      <xdr:col>7</xdr:col>
      <xdr:colOff>76202</xdr:colOff>
      <xdr:row>64</xdr:row>
      <xdr:rowOff>171450</xdr:rowOff>
    </xdr:to>
    <xdr:sp macro="" textlink="">
      <xdr:nvSpPr>
        <xdr:cNvPr id="2592" name="Text Box 597"/>
        <xdr:cNvSpPr txBox="1">
          <a:spLocks noChangeArrowheads="1"/>
        </xdr:cNvSpPr>
      </xdr:nvSpPr>
      <xdr:spPr bwMode="auto">
        <a:xfrm>
          <a:off x="5991225" y="12963525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63</xdr:row>
      <xdr:rowOff>142875</xdr:rowOff>
    </xdr:from>
    <xdr:to>
      <xdr:col>7</xdr:col>
      <xdr:colOff>69851</xdr:colOff>
      <xdr:row>64</xdr:row>
      <xdr:rowOff>171450</xdr:rowOff>
    </xdr:to>
    <xdr:sp macro="" textlink="">
      <xdr:nvSpPr>
        <xdr:cNvPr id="2593" name="Text Box 597"/>
        <xdr:cNvSpPr txBox="1">
          <a:spLocks noChangeArrowheads="1"/>
        </xdr:cNvSpPr>
      </xdr:nvSpPr>
      <xdr:spPr bwMode="auto">
        <a:xfrm>
          <a:off x="5991225" y="1296352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63</xdr:row>
      <xdr:rowOff>142875</xdr:rowOff>
    </xdr:from>
    <xdr:to>
      <xdr:col>7</xdr:col>
      <xdr:colOff>69851</xdr:colOff>
      <xdr:row>64</xdr:row>
      <xdr:rowOff>171450</xdr:rowOff>
    </xdr:to>
    <xdr:sp macro="" textlink="">
      <xdr:nvSpPr>
        <xdr:cNvPr id="2594" name="Text Box 597"/>
        <xdr:cNvSpPr txBox="1">
          <a:spLocks noChangeArrowheads="1"/>
        </xdr:cNvSpPr>
      </xdr:nvSpPr>
      <xdr:spPr bwMode="auto">
        <a:xfrm>
          <a:off x="5991225" y="1296352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74</xdr:row>
      <xdr:rowOff>0</xdr:rowOff>
    </xdr:from>
    <xdr:to>
      <xdr:col>2</xdr:col>
      <xdr:colOff>1476375</xdr:colOff>
      <xdr:row>74</xdr:row>
      <xdr:rowOff>214311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74</xdr:row>
      <xdr:rowOff>0</xdr:rowOff>
    </xdr:from>
    <xdr:to>
      <xdr:col>2</xdr:col>
      <xdr:colOff>2105025</xdr:colOff>
      <xdr:row>74</xdr:row>
      <xdr:rowOff>214311</xdr:rowOff>
    </xdr:to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74</xdr:row>
      <xdr:rowOff>0</xdr:rowOff>
    </xdr:from>
    <xdr:to>
      <xdr:col>2</xdr:col>
      <xdr:colOff>1476375</xdr:colOff>
      <xdr:row>74</xdr:row>
      <xdr:rowOff>214311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74</xdr:row>
      <xdr:rowOff>0</xdr:rowOff>
    </xdr:from>
    <xdr:to>
      <xdr:col>2</xdr:col>
      <xdr:colOff>2105025</xdr:colOff>
      <xdr:row>74</xdr:row>
      <xdr:rowOff>214311</xdr:rowOff>
    </xdr:to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74</xdr:row>
      <xdr:rowOff>0</xdr:rowOff>
    </xdr:from>
    <xdr:to>
      <xdr:col>2</xdr:col>
      <xdr:colOff>1476375</xdr:colOff>
      <xdr:row>74</xdr:row>
      <xdr:rowOff>214311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74</xdr:row>
      <xdr:rowOff>0</xdr:rowOff>
    </xdr:from>
    <xdr:to>
      <xdr:col>2</xdr:col>
      <xdr:colOff>2105025</xdr:colOff>
      <xdr:row>74</xdr:row>
      <xdr:rowOff>214311</xdr:rowOff>
    </xdr:to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74</xdr:row>
      <xdr:rowOff>0</xdr:rowOff>
    </xdr:from>
    <xdr:to>
      <xdr:col>2</xdr:col>
      <xdr:colOff>1476375</xdr:colOff>
      <xdr:row>74</xdr:row>
      <xdr:rowOff>214311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74</xdr:row>
      <xdr:rowOff>0</xdr:rowOff>
    </xdr:from>
    <xdr:to>
      <xdr:col>2</xdr:col>
      <xdr:colOff>2105025</xdr:colOff>
      <xdr:row>74</xdr:row>
      <xdr:rowOff>214311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74</xdr:row>
      <xdr:rowOff>0</xdr:rowOff>
    </xdr:from>
    <xdr:to>
      <xdr:col>2</xdr:col>
      <xdr:colOff>1476375</xdr:colOff>
      <xdr:row>74</xdr:row>
      <xdr:rowOff>214311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74</xdr:row>
      <xdr:rowOff>0</xdr:rowOff>
    </xdr:from>
    <xdr:to>
      <xdr:col>2</xdr:col>
      <xdr:colOff>2105025</xdr:colOff>
      <xdr:row>74</xdr:row>
      <xdr:rowOff>214311</xdr:rowOff>
    </xdr:to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74</xdr:row>
      <xdr:rowOff>0</xdr:rowOff>
    </xdr:from>
    <xdr:to>
      <xdr:col>2</xdr:col>
      <xdr:colOff>1476375</xdr:colOff>
      <xdr:row>74</xdr:row>
      <xdr:rowOff>214311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505075" y="15325725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74</xdr:row>
      <xdr:rowOff>0</xdr:rowOff>
    </xdr:from>
    <xdr:to>
      <xdr:col>2</xdr:col>
      <xdr:colOff>2105025</xdr:colOff>
      <xdr:row>74</xdr:row>
      <xdr:rowOff>214311</xdr:rowOff>
    </xdr:to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3124200" y="15325725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38100</xdr:colOff>
      <xdr:row>93</xdr:row>
      <xdr:rowOff>152400</xdr:rowOff>
    </xdr:to>
    <xdr:sp macro="" textlink="">
      <xdr:nvSpPr>
        <xdr:cNvPr id="2607" name="Text Box 2"/>
        <xdr:cNvSpPr txBox="1">
          <a:spLocks noChangeArrowheads="1"/>
        </xdr:cNvSpPr>
      </xdr:nvSpPr>
      <xdr:spPr bwMode="auto">
        <a:xfrm>
          <a:off x="3124200" y="172783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38100</xdr:colOff>
      <xdr:row>93</xdr:row>
      <xdr:rowOff>152400</xdr:rowOff>
    </xdr:to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3124200" y="172783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38100</xdr:colOff>
      <xdr:row>93</xdr:row>
      <xdr:rowOff>152400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3124200" y="172783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368300" cy="190501"/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3124200" y="172783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109728" cy="173736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109728" cy="173736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93</xdr:row>
      <xdr:rowOff>0</xdr:rowOff>
    </xdr:from>
    <xdr:ext cx="85344" cy="173736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93</xdr:row>
      <xdr:rowOff>0</xdr:rowOff>
    </xdr:from>
    <xdr:ext cx="85344" cy="173736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93</xdr:row>
      <xdr:rowOff>0</xdr:rowOff>
    </xdr:from>
    <xdr:ext cx="85344" cy="173736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93</xdr:row>
      <xdr:rowOff>0</xdr:rowOff>
    </xdr:from>
    <xdr:ext cx="85344" cy="173736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93</xdr:row>
      <xdr:rowOff>0</xdr:rowOff>
    </xdr:from>
    <xdr:ext cx="85344" cy="173736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93</xdr:row>
      <xdr:rowOff>0</xdr:rowOff>
    </xdr:from>
    <xdr:ext cx="107823" cy="124587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962025" y="172783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93</xdr:row>
      <xdr:rowOff>0</xdr:rowOff>
    </xdr:from>
    <xdr:ext cx="89916" cy="174117"/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600075" y="172783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93</xdr:row>
      <xdr:rowOff>0</xdr:rowOff>
    </xdr:from>
    <xdr:ext cx="89916" cy="174117"/>
    <xdr:sp macro="" textlink="">
      <xdr:nvSpPr>
        <xdr:cNvPr id="2657" name="Text Box 2"/>
        <xdr:cNvSpPr txBox="1">
          <a:spLocks noChangeArrowheads="1"/>
        </xdr:cNvSpPr>
      </xdr:nvSpPr>
      <xdr:spPr bwMode="auto">
        <a:xfrm>
          <a:off x="600075" y="172783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59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61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109728" cy="173736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109728" cy="173736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109728" cy="173736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93</xdr:row>
      <xdr:rowOff>0</xdr:rowOff>
    </xdr:from>
    <xdr:ext cx="89916" cy="173355"/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93</xdr:row>
      <xdr:rowOff>0</xdr:rowOff>
    </xdr:from>
    <xdr:ext cx="89916" cy="173355"/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8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9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9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93</xdr:row>
      <xdr:rowOff>0</xdr:rowOff>
    </xdr:from>
    <xdr:ext cx="88392" cy="173736"/>
    <xdr:sp macro="" textlink="">
      <xdr:nvSpPr>
        <xdr:cNvPr id="2699" name="Text Box 2"/>
        <xdr:cNvSpPr txBox="1">
          <a:spLocks noChangeArrowheads="1"/>
        </xdr:cNvSpPr>
      </xdr:nvSpPr>
      <xdr:spPr bwMode="auto">
        <a:xfrm>
          <a:off x="12001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93</xdr:row>
      <xdr:rowOff>0</xdr:rowOff>
    </xdr:from>
    <xdr:ext cx="88392" cy="173736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12001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93</xdr:row>
      <xdr:rowOff>0</xdr:rowOff>
    </xdr:from>
    <xdr:ext cx="89916" cy="173355"/>
    <xdr:sp macro="" textlink="">
      <xdr:nvSpPr>
        <xdr:cNvPr id="2701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0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93</xdr:row>
      <xdr:rowOff>0</xdr:rowOff>
    </xdr:from>
    <xdr:ext cx="89916" cy="173355"/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109728" cy="173736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109728" cy="173736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93</xdr:row>
      <xdr:rowOff>0</xdr:rowOff>
    </xdr:from>
    <xdr:ext cx="85344" cy="173736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93</xdr:row>
      <xdr:rowOff>0</xdr:rowOff>
    </xdr:from>
    <xdr:ext cx="85344" cy="173736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93</xdr:row>
      <xdr:rowOff>0</xdr:rowOff>
    </xdr:from>
    <xdr:ext cx="85344" cy="173736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93</xdr:row>
      <xdr:rowOff>0</xdr:rowOff>
    </xdr:from>
    <xdr:ext cx="85344" cy="173736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93</xdr:row>
      <xdr:rowOff>0</xdr:rowOff>
    </xdr:from>
    <xdr:ext cx="85344" cy="173736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552450" y="172783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93</xdr:row>
      <xdr:rowOff>0</xdr:rowOff>
    </xdr:from>
    <xdr:ext cx="107823" cy="124587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962025" y="172783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736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5905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93</xdr:row>
      <xdr:rowOff>0</xdr:rowOff>
    </xdr:from>
    <xdr:ext cx="89916" cy="174117"/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600075" y="172783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93</xdr:row>
      <xdr:rowOff>0</xdr:rowOff>
    </xdr:from>
    <xdr:ext cx="89916" cy="174117"/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600075" y="172783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4117"/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590550" y="172783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109728" cy="173736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109728" cy="173736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93</xdr:row>
      <xdr:rowOff>0</xdr:rowOff>
    </xdr:from>
    <xdr:ext cx="109728" cy="173736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505075" y="172783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93</xdr:row>
      <xdr:rowOff>0</xdr:rowOff>
    </xdr:from>
    <xdr:ext cx="89916" cy="173355"/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93</xdr:row>
      <xdr:rowOff>0</xdr:rowOff>
    </xdr:from>
    <xdr:ext cx="89916" cy="173355"/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93</xdr:row>
      <xdr:rowOff>0</xdr:rowOff>
    </xdr:from>
    <xdr:ext cx="88392" cy="173736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12001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93</xdr:row>
      <xdr:rowOff>0</xdr:rowOff>
    </xdr:from>
    <xdr:ext cx="88392" cy="173736"/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1200150" y="172783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93</xdr:row>
      <xdr:rowOff>0</xdr:rowOff>
    </xdr:from>
    <xdr:ext cx="89916" cy="173355"/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93</xdr:row>
      <xdr:rowOff>0</xdr:rowOff>
    </xdr:from>
    <xdr:ext cx="89916" cy="173355"/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600075" y="172783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93</xdr:row>
      <xdr:rowOff>0</xdr:rowOff>
    </xdr:from>
    <xdr:ext cx="88392" cy="173355"/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590550" y="172783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93</xdr:row>
      <xdr:rowOff>0</xdr:rowOff>
    </xdr:from>
    <xdr:ext cx="57150" cy="173736"/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3124200" y="172783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50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52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171450</xdr:rowOff>
    </xdr:to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171450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171450</xdr:rowOff>
    </xdr:to>
    <xdr:sp macro="" textlink="">
      <xdr:nvSpPr>
        <xdr:cNvPr id="2860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61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62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3</xdr:col>
      <xdr:colOff>6350</xdr:colOff>
      <xdr:row>97</xdr:row>
      <xdr:rowOff>1</xdr:rowOff>
    </xdr:to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3124200" y="1805940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95</xdr:row>
      <xdr:rowOff>0</xdr:rowOff>
    </xdr:from>
    <xdr:to>
      <xdr:col>1</xdr:col>
      <xdr:colOff>310515</xdr:colOff>
      <xdr:row>95</xdr:row>
      <xdr:rowOff>60959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628650" y="178879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95</xdr:row>
      <xdr:rowOff>0</xdr:rowOff>
    </xdr:from>
    <xdr:to>
      <xdr:col>1</xdr:col>
      <xdr:colOff>310515</xdr:colOff>
      <xdr:row>95</xdr:row>
      <xdr:rowOff>60959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628650" y="178879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95</xdr:row>
      <xdr:rowOff>0</xdr:rowOff>
    </xdr:from>
    <xdr:to>
      <xdr:col>1</xdr:col>
      <xdr:colOff>310515</xdr:colOff>
      <xdr:row>95</xdr:row>
      <xdr:rowOff>40004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628650" y="178879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95</xdr:row>
      <xdr:rowOff>0</xdr:rowOff>
    </xdr:from>
    <xdr:to>
      <xdr:col>1</xdr:col>
      <xdr:colOff>310515</xdr:colOff>
      <xdr:row>95</xdr:row>
      <xdr:rowOff>40004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628650" y="178879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95</xdr:row>
      <xdr:rowOff>0</xdr:rowOff>
    </xdr:from>
    <xdr:to>
      <xdr:col>1</xdr:col>
      <xdr:colOff>310515</xdr:colOff>
      <xdr:row>95</xdr:row>
      <xdr:rowOff>60959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628650" y="178879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95</xdr:row>
      <xdr:rowOff>0</xdr:rowOff>
    </xdr:from>
    <xdr:to>
      <xdr:col>1</xdr:col>
      <xdr:colOff>310515</xdr:colOff>
      <xdr:row>95</xdr:row>
      <xdr:rowOff>60959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628650" y="1788795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95</xdr:row>
      <xdr:rowOff>0</xdr:rowOff>
    </xdr:from>
    <xdr:to>
      <xdr:col>1</xdr:col>
      <xdr:colOff>310515</xdr:colOff>
      <xdr:row>95</xdr:row>
      <xdr:rowOff>40004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628650" y="178879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95</xdr:row>
      <xdr:rowOff>0</xdr:rowOff>
    </xdr:from>
    <xdr:to>
      <xdr:col>1</xdr:col>
      <xdr:colOff>310515</xdr:colOff>
      <xdr:row>95</xdr:row>
      <xdr:rowOff>40004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628650" y="1788795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97</xdr:row>
      <xdr:rowOff>254793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1028700" y="1727835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81534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81534</xdr:rowOff>
    </xdr:to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81534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81534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81534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81534</xdr:rowOff>
    </xdr:to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82296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82296</xdr:rowOff>
    </xdr:to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82296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82296</xdr:rowOff>
    </xdr:to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82296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82296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81534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81534</xdr:rowOff>
    </xdr:to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81534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81534</xdr:rowOff>
    </xdr:to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81534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81534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82296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82296</xdr:rowOff>
    </xdr:to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82296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82296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82296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505075" y="172783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82296</xdr:rowOff>
    </xdr:to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3124200" y="172783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81534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81534</xdr:rowOff>
    </xdr:to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81534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81534</xdr:rowOff>
    </xdr:to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81534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505075" y="172783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81534</xdr:rowOff>
    </xdr:to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3124200" y="172783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137160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137160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137160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137160</xdr:rowOff>
    </xdr:to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137160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137160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137160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137160</xdr:rowOff>
    </xdr:to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137160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137160</xdr:rowOff>
    </xdr:to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93</xdr:row>
      <xdr:rowOff>137160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505075" y="172783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93</xdr:row>
      <xdr:rowOff>137160</xdr:rowOff>
    </xdr:to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3124200" y="172783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94</xdr:row>
      <xdr:rowOff>0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94</xdr:row>
      <xdr:rowOff>0</xdr:rowOff>
    </xdr:to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94</xdr:row>
      <xdr:rowOff>0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94</xdr:row>
      <xdr:rowOff>0</xdr:rowOff>
    </xdr:to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94</xdr:row>
      <xdr:rowOff>0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94</xdr:row>
      <xdr:rowOff>0</xdr:rowOff>
    </xdr:to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94</xdr:row>
      <xdr:rowOff>0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94</xdr:row>
      <xdr:rowOff>0</xdr:rowOff>
    </xdr:to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94</xdr:row>
      <xdr:rowOff>0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94</xdr:row>
      <xdr:rowOff>0</xdr:rowOff>
    </xdr:to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93</xdr:row>
      <xdr:rowOff>0</xdr:rowOff>
    </xdr:from>
    <xdr:to>
      <xdr:col>3</xdr:col>
      <xdr:colOff>762</xdr:colOff>
      <xdr:row>94</xdr:row>
      <xdr:rowOff>0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505075" y="172783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6350</xdr:colOff>
      <xdr:row>94</xdr:row>
      <xdr:rowOff>0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3124200" y="172783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94</xdr:row>
      <xdr:rowOff>0</xdr:rowOff>
    </xdr:from>
    <xdr:to>
      <xdr:col>2</xdr:col>
      <xdr:colOff>2097881</xdr:colOff>
      <xdr:row>99</xdr:row>
      <xdr:rowOff>57150</xdr:rowOff>
    </xdr:to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3124200" y="17716500"/>
          <a:ext cx="2381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94</xdr:row>
      <xdr:rowOff>0</xdr:rowOff>
    </xdr:from>
    <xdr:to>
      <xdr:col>2</xdr:col>
      <xdr:colOff>2097881</xdr:colOff>
      <xdr:row>99</xdr:row>
      <xdr:rowOff>57150</xdr:rowOff>
    </xdr:to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3124200" y="17716500"/>
          <a:ext cx="2381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94</xdr:row>
      <xdr:rowOff>0</xdr:rowOff>
    </xdr:from>
    <xdr:to>
      <xdr:col>2</xdr:col>
      <xdr:colOff>2097881</xdr:colOff>
      <xdr:row>99</xdr:row>
      <xdr:rowOff>57150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3124200" y="17716500"/>
          <a:ext cx="2381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82296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82296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82296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82296</xdr:rowOff>
    </xdr:to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82296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82296</xdr:rowOff>
    </xdr:to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037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82296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82296</xdr:rowOff>
    </xdr:to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82296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82296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82296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505075" y="182308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82296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3124200" y="182308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505075" y="182308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3124200" y="182308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137160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137160</xdr:rowOff>
    </xdr:to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137160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137160</xdr:rowOff>
    </xdr:to>
    <xdr:sp macro="" textlink="">
      <xdr:nvSpPr>
        <xdr:cNvPr id="3053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137160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137160</xdr:rowOff>
    </xdr:to>
    <xdr:sp macro="" textlink="">
      <xdr:nvSpPr>
        <xdr:cNvPr id="3055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137160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137160</xdr:rowOff>
    </xdr:to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137160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137160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137160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505075" y="182308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137160</xdr:rowOff>
    </xdr:to>
    <xdr:sp macro="" textlink="">
      <xdr:nvSpPr>
        <xdr:cNvPr id="3061" name="Text Box 2"/>
        <xdr:cNvSpPr txBox="1">
          <a:spLocks noChangeArrowheads="1"/>
        </xdr:cNvSpPr>
      </xdr:nvSpPr>
      <xdr:spPr bwMode="auto">
        <a:xfrm>
          <a:off x="3124200" y="182308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171450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171450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171450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171450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171450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171450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171450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171450</xdr:rowOff>
    </xdr:to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171450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171450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171450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505075" y="182308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171450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3124200" y="182308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077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82296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82296</xdr:rowOff>
    </xdr:to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82296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82296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82296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82296</xdr:rowOff>
    </xdr:to>
    <xdr:sp macro="" textlink="">
      <xdr:nvSpPr>
        <xdr:cNvPr id="3085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82296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82296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82296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82296</xdr:rowOff>
    </xdr:to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82296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505075" y="184023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82296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3124200" y="184023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81534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505075" y="184023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81534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3124200" y="184023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137160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137160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137160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137160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137160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137160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137160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137160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137160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137160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137160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505075" y="184023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137160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3124200" y="184023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171450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171450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171450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171450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171450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171450</xdr:rowOff>
    </xdr:to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171450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171450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171450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171450</xdr:rowOff>
    </xdr:to>
    <xdr:sp macro="" textlink="">
      <xdr:nvSpPr>
        <xdr:cNvPr id="3125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3</xdr:col>
      <xdr:colOff>762</xdr:colOff>
      <xdr:row>97</xdr:row>
      <xdr:rowOff>171450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505075" y="184023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3</xdr:col>
      <xdr:colOff>6350</xdr:colOff>
      <xdr:row>97</xdr:row>
      <xdr:rowOff>171450</xdr:rowOff>
    </xdr:to>
    <xdr:sp macro="" textlink="">
      <xdr:nvSpPr>
        <xdr:cNvPr id="3127" name="Text Box 2"/>
        <xdr:cNvSpPr txBox="1">
          <a:spLocks noChangeArrowheads="1"/>
        </xdr:cNvSpPr>
      </xdr:nvSpPr>
      <xdr:spPr bwMode="auto">
        <a:xfrm>
          <a:off x="3124200" y="184023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2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3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3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4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4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5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5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6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6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7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7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9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0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0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0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1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1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2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2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3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3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4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4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4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4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4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5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5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5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5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5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6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6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7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7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7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7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7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8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8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39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97</xdr:row>
      <xdr:rowOff>0</xdr:rowOff>
    </xdr:from>
    <xdr:to>
      <xdr:col>2</xdr:col>
      <xdr:colOff>69723</xdr:colOff>
      <xdr:row>97</xdr:row>
      <xdr:rowOff>162687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990600" y="19926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212217</xdr:rowOff>
    </xdr:to>
    <xdr:sp macro="" textlink="">
      <xdr:nvSpPr>
        <xdr:cNvPr id="3409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1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1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1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1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1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212217</xdr:rowOff>
    </xdr:to>
    <xdr:sp macro="" textlink="">
      <xdr:nvSpPr>
        <xdr:cNvPr id="3421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2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2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2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2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4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4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4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345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5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5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6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97</xdr:row>
      <xdr:rowOff>0</xdr:rowOff>
    </xdr:from>
    <xdr:to>
      <xdr:col>2</xdr:col>
      <xdr:colOff>259842</xdr:colOff>
      <xdr:row>97</xdr:row>
      <xdr:rowOff>211836</xdr:rowOff>
    </xdr:to>
    <xdr:sp macro="" textlink="">
      <xdr:nvSpPr>
        <xdr:cNvPr id="3463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97</xdr:row>
      <xdr:rowOff>0</xdr:rowOff>
    </xdr:from>
    <xdr:to>
      <xdr:col>2</xdr:col>
      <xdr:colOff>259842</xdr:colOff>
      <xdr:row>97</xdr:row>
      <xdr:rowOff>211836</xdr:rowOff>
    </xdr:to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3465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6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6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7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7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3477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49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97</xdr:row>
      <xdr:rowOff>0</xdr:rowOff>
    </xdr:from>
    <xdr:to>
      <xdr:col>2</xdr:col>
      <xdr:colOff>41148</xdr:colOff>
      <xdr:row>97</xdr:row>
      <xdr:rowOff>162687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212217</xdr:rowOff>
    </xdr:to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0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0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1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1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1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212217</xdr:rowOff>
    </xdr:to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1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2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2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3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4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4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4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5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5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5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97</xdr:row>
      <xdr:rowOff>0</xdr:rowOff>
    </xdr:from>
    <xdr:to>
      <xdr:col>2</xdr:col>
      <xdr:colOff>259842</xdr:colOff>
      <xdr:row>97</xdr:row>
      <xdr:rowOff>211836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97</xdr:row>
      <xdr:rowOff>0</xdr:rowOff>
    </xdr:from>
    <xdr:to>
      <xdr:col>2</xdr:col>
      <xdr:colOff>259842</xdr:colOff>
      <xdr:row>97</xdr:row>
      <xdr:rowOff>211836</xdr:rowOff>
    </xdr:to>
    <xdr:sp macro="" textlink="">
      <xdr:nvSpPr>
        <xdr:cNvPr id="3561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6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6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6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7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7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7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5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8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8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9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9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9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9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59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60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60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60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60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1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1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1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1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2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2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2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2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3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3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3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3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3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4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4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4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4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5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5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5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5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6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6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6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6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7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7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7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8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8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8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8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9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9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69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97</xdr:row>
      <xdr:rowOff>0</xdr:rowOff>
    </xdr:from>
    <xdr:to>
      <xdr:col>2</xdr:col>
      <xdr:colOff>41148</xdr:colOff>
      <xdr:row>97</xdr:row>
      <xdr:rowOff>162687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212217</xdr:rowOff>
    </xdr:to>
    <xdr:sp macro="" textlink="">
      <xdr:nvSpPr>
        <xdr:cNvPr id="3715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1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1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2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2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212217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2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3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3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3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4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5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5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5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3757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6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6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97</xdr:row>
      <xdr:rowOff>0</xdr:rowOff>
    </xdr:from>
    <xdr:to>
      <xdr:col>2</xdr:col>
      <xdr:colOff>259842</xdr:colOff>
      <xdr:row>97</xdr:row>
      <xdr:rowOff>211836</xdr:rowOff>
    </xdr:to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97</xdr:row>
      <xdr:rowOff>0</xdr:rowOff>
    </xdr:from>
    <xdr:to>
      <xdr:col>2</xdr:col>
      <xdr:colOff>259842</xdr:colOff>
      <xdr:row>97</xdr:row>
      <xdr:rowOff>211836</xdr:rowOff>
    </xdr:to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7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378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97</xdr:row>
      <xdr:rowOff>0</xdr:rowOff>
    </xdr:from>
    <xdr:to>
      <xdr:col>2</xdr:col>
      <xdr:colOff>41148</xdr:colOff>
      <xdr:row>97</xdr:row>
      <xdr:rowOff>162687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212217</xdr:rowOff>
    </xdr:to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1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1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1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2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212217</xdr:rowOff>
    </xdr:to>
    <xdr:sp macro="" textlink="">
      <xdr:nvSpPr>
        <xdr:cNvPr id="3824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3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383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83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3842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5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5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5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6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97</xdr:row>
      <xdr:rowOff>0</xdr:rowOff>
    </xdr:from>
    <xdr:to>
      <xdr:col>2</xdr:col>
      <xdr:colOff>259842</xdr:colOff>
      <xdr:row>97</xdr:row>
      <xdr:rowOff>211836</xdr:rowOff>
    </xdr:to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97</xdr:row>
      <xdr:rowOff>0</xdr:rowOff>
    </xdr:from>
    <xdr:to>
      <xdr:col>2</xdr:col>
      <xdr:colOff>259842</xdr:colOff>
      <xdr:row>97</xdr:row>
      <xdr:rowOff>211836</xdr:rowOff>
    </xdr:to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7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89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90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90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90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90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91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91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391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1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2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2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2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2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3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3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4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5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5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5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5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6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6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6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7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7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8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8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8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8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9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9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9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9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399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00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00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97</xdr:row>
      <xdr:rowOff>0</xdr:rowOff>
    </xdr:from>
    <xdr:to>
      <xdr:col>2</xdr:col>
      <xdr:colOff>41148</xdr:colOff>
      <xdr:row>97</xdr:row>
      <xdr:rowOff>162687</xdr:rowOff>
    </xdr:to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212217</xdr:rowOff>
    </xdr:to>
    <xdr:sp macro="" textlink="">
      <xdr:nvSpPr>
        <xdr:cNvPr id="4021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2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2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3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212217</xdr:rowOff>
    </xdr:to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3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4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4051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5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5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5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5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6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406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6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6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6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7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7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97</xdr:row>
      <xdr:rowOff>0</xdr:rowOff>
    </xdr:from>
    <xdr:to>
      <xdr:col>2</xdr:col>
      <xdr:colOff>259842</xdr:colOff>
      <xdr:row>97</xdr:row>
      <xdr:rowOff>211836</xdr:rowOff>
    </xdr:to>
    <xdr:sp macro="" textlink="">
      <xdr:nvSpPr>
        <xdr:cNvPr id="4075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97</xdr:row>
      <xdr:rowOff>0</xdr:rowOff>
    </xdr:from>
    <xdr:to>
      <xdr:col>2</xdr:col>
      <xdr:colOff>259842</xdr:colOff>
      <xdr:row>97</xdr:row>
      <xdr:rowOff>211836</xdr:rowOff>
    </xdr:to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4077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4089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0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97</xdr:row>
      <xdr:rowOff>0</xdr:rowOff>
    </xdr:from>
    <xdr:to>
      <xdr:col>2</xdr:col>
      <xdr:colOff>41148</xdr:colOff>
      <xdr:row>97</xdr:row>
      <xdr:rowOff>162687</xdr:rowOff>
    </xdr:to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212217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1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2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2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2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2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212217</xdr:rowOff>
    </xdr:to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3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3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3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3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14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14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14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14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4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5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6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6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6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7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97</xdr:row>
      <xdr:rowOff>0</xdr:rowOff>
    </xdr:from>
    <xdr:to>
      <xdr:col>2</xdr:col>
      <xdr:colOff>259842</xdr:colOff>
      <xdr:row>97</xdr:row>
      <xdr:rowOff>211836</xdr:rowOff>
    </xdr:to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97</xdr:row>
      <xdr:rowOff>0</xdr:rowOff>
    </xdr:from>
    <xdr:to>
      <xdr:col>2</xdr:col>
      <xdr:colOff>259842</xdr:colOff>
      <xdr:row>97</xdr:row>
      <xdr:rowOff>211836</xdr:rowOff>
    </xdr:to>
    <xdr:sp macro="" textlink="">
      <xdr:nvSpPr>
        <xdr:cNvPr id="4173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1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0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0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1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2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2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2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3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3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3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3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4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5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5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5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6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6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7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7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7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7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8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8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8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9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9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9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9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29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301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305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307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97</xdr:row>
      <xdr:rowOff>0</xdr:rowOff>
    </xdr:from>
    <xdr:to>
      <xdr:col>2</xdr:col>
      <xdr:colOff>76200</xdr:colOff>
      <xdr:row>98</xdr:row>
      <xdr:rowOff>26193</xdr:rowOff>
    </xdr:to>
    <xdr:sp macro="" textlink="">
      <xdr:nvSpPr>
        <xdr:cNvPr id="4309" name="Text Box 2"/>
        <xdr:cNvSpPr txBox="1">
          <a:spLocks noChangeArrowheads="1"/>
        </xdr:cNvSpPr>
      </xdr:nvSpPr>
      <xdr:spPr bwMode="auto">
        <a:xfrm>
          <a:off x="1028700" y="185737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31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97</xdr:row>
      <xdr:rowOff>0</xdr:rowOff>
    </xdr:from>
    <xdr:to>
      <xdr:col>2</xdr:col>
      <xdr:colOff>41148</xdr:colOff>
      <xdr:row>97</xdr:row>
      <xdr:rowOff>162687</xdr:rowOff>
    </xdr:to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212217</xdr:rowOff>
    </xdr:to>
    <xdr:sp macro="" textlink="">
      <xdr:nvSpPr>
        <xdr:cNvPr id="4327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2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3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3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212217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4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4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4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4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4357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5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6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6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4369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7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7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7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7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97</xdr:row>
      <xdr:rowOff>0</xdr:rowOff>
    </xdr:from>
    <xdr:to>
      <xdr:col>2</xdr:col>
      <xdr:colOff>259842</xdr:colOff>
      <xdr:row>97</xdr:row>
      <xdr:rowOff>211836</xdr:rowOff>
    </xdr:to>
    <xdr:sp macro="" textlink="">
      <xdr:nvSpPr>
        <xdr:cNvPr id="4381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97</xdr:row>
      <xdr:rowOff>0</xdr:rowOff>
    </xdr:from>
    <xdr:to>
      <xdr:col>2</xdr:col>
      <xdr:colOff>259842</xdr:colOff>
      <xdr:row>97</xdr:row>
      <xdr:rowOff>211836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4383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4395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3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0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97</xdr:row>
      <xdr:rowOff>0</xdr:rowOff>
    </xdr:from>
    <xdr:to>
      <xdr:col>1</xdr:col>
      <xdr:colOff>218694</xdr:colOff>
      <xdr:row>97</xdr:row>
      <xdr:rowOff>211836</xdr:rowOff>
    </xdr:to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552450" y="185737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97</xdr:row>
      <xdr:rowOff>0</xdr:rowOff>
    </xdr:from>
    <xdr:to>
      <xdr:col>2</xdr:col>
      <xdr:colOff>41148</xdr:colOff>
      <xdr:row>97</xdr:row>
      <xdr:rowOff>162687</xdr:rowOff>
    </xdr:to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962025" y="186213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211836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5905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212217</xdr:rowOff>
    </xdr:to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2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2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2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3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3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212217</xdr:rowOff>
    </xdr:to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600075" y="185737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3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41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45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212217</xdr:rowOff>
    </xdr:to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590550" y="185737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44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97</xdr:row>
      <xdr:rowOff>0</xdr:rowOff>
    </xdr:from>
    <xdr:to>
      <xdr:col>2</xdr:col>
      <xdr:colOff>1586103</xdr:colOff>
      <xdr:row>97</xdr:row>
      <xdr:rowOff>211836</xdr:rowOff>
    </xdr:to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505075" y="185737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45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5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5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6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6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6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6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7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7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7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97</xdr:row>
      <xdr:rowOff>0</xdr:rowOff>
    </xdr:from>
    <xdr:to>
      <xdr:col>2</xdr:col>
      <xdr:colOff>259842</xdr:colOff>
      <xdr:row>97</xdr:row>
      <xdr:rowOff>211836</xdr:rowOff>
    </xdr:to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97</xdr:row>
      <xdr:rowOff>0</xdr:rowOff>
    </xdr:from>
    <xdr:to>
      <xdr:col>2</xdr:col>
      <xdr:colOff>259842</xdr:colOff>
      <xdr:row>97</xdr:row>
      <xdr:rowOff>211836</xdr:rowOff>
    </xdr:to>
    <xdr:sp macro="" textlink="">
      <xdr:nvSpPr>
        <xdr:cNvPr id="4479" name="Text Box 2"/>
        <xdr:cNvSpPr txBox="1">
          <a:spLocks noChangeArrowheads="1"/>
        </xdr:cNvSpPr>
      </xdr:nvSpPr>
      <xdr:spPr bwMode="auto">
        <a:xfrm>
          <a:off x="1200150" y="185737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8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8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97</xdr:row>
      <xdr:rowOff>0</xdr:rowOff>
    </xdr:from>
    <xdr:to>
      <xdr:col>1</xdr:col>
      <xdr:colOff>270891</xdr:colOff>
      <xdr:row>97</xdr:row>
      <xdr:rowOff>211455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600075" y="185737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499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501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97</xdr:row>
      <xdr:rowOff>0</xdr:rowOff>
    </xdr:from>
    <xdr:to>
      <xdr:col>1</xdr:col>
      <xdr:colOff>259842</xdr:colOff>
      <xdr:row>97</xdr:row>
      <xdr:rowOff>211455</xdr:rowOff>
    </xdr:to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590550" y="185737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0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0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1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1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21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25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97</xdr:row>
      <xdr:rowOff>0</xdr:rowOff>
    </xdr:from>
    <xdr:to>
      <xdr:col>2</xdr:col>
      <xdr:colOff>2152650</xdr:colOff>
      <xdr:row>97</xdr:row>
      <xdr:rowOff>211836</xdr:rowOff>
    </xdr:to>
    <xdr:sp macro="" textlink="">
      <xdr:nvSpPr>
        <xdr:cNvPr id="4527" name="Text Box 2"/>
        <xdr:cNvSpPr txBox="1">
          <a:spLocks noChangeArrowheads="1"/>
        </xdr:cNvSpPr>
      </xdr:nvSpPr>
      <xdr:spPr bwMode="auto">
        <a:xfrm>
          <a:off x="3124200" y="185737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29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31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33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35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39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41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43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368300" cy="190501"/>
    <xdr:sp macro="" textlink="">
      <xdr:nvSpPr>
        <xdr:cNvPr id="4545" name="Text Box 2"/>
        <xdr:cNvSpPr txBox="1">
          <a:spLocks noChangeArrowheads="1"/>
        </xdr:cNvSpPr>
      </xdr:nvSpPr>
      <xdr:spPr bwMode="auto">
        <a:xfrm>
          <a:off x="3124200" y="195738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101</xdr:row>
      <xdr:rowOff>0</xdr:rowOff>
    </xdr:from>
    <xdr:ext cx="109728" cy="173736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47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101</xdr:row>
      <xdr:rowOff>0</xdr:rowOff>
    </xdr:from>
    <xdr:ext cx="109728" cy="173736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49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101</xdr:row>
      <xdr:rowOff>47625</xdr:rowOff>
    </xdr:from>
    <xdr:ext cx="107823" cy="124587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962025" y="196215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101</xdr:row>
      <xdr:rowOff>0</xdr:rowOff>
    </xdr:from>
    <xdr:ext cx="109728" cy="173736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53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101</xdr:row>
      <xdr:rowOff>0</xdr:rowOff>
    </xdr:from>
    <xdr:ext cx="109728" cy="173736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101</xdr:row>
      <xdr:rowOff>0</xdr:rowOff>
    </xdr:from>
    <xdr:ext cx="109728" cy="173736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57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101</xdr:row>
      <xdr:rowOff>0</xdr:rowOff>
    </xdr:from>
    <xdr:ext cx="88392" cy="173736"/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1200150" y="19573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101</xdr:row>
      <xdr:rowOff>0</xdr:rowOff>
    </xdr:from>
    <xdr:ext cx="88392" cy="173736"/>
    <xdr:sp macro="" textlink="">
      <xdr:nvSpPr>
        <xdr:cNvPr id="4559" name="Text Box 2"/>
        <xdr:cNvSpPr txBox="1">
          <a:spLocks noChangeArrowheads="1"/>
        </xdr:cNvSpPr>
      </xdr:nvSpPr>
      <xdr:spPr bwMode="auto">
        <a:xfrm>
          <a:off x="1200150" y="19573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101</xdr:row>
      <xdr:rowOff>0</xdr:rowOff>
    </xdr:from>
    <xdr:ext cx="109728" cy="173736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61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101</xdr:row>
      <xdr:rowOff>0</xdr:rowOff>
    </xdr:from>
    <xdr:ext cx="109728" cy="173736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101</xdr:row>
      <xdr:rowOff>47625</xdr:rowOff>
    </xdr:from>
    <xdr:ext cx="107823" cy="124587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962025" y="196215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101</xdr:row>
      <xdr:rowOff>0</xdr:rowOff>
    </xdr:from>
    <xdr:ext cx="109728" cy="173736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101</xdr:row>
      <xdr:rowOff>0</xdr:rowOff>
    </xdr:from>
    <xdr:ext cx="109728" cy="173736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69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101</xdr:row>
      <xdr:rowOff>0</xdr:rowOff>
    </xdr:from>
    <xdr:ext cx="109728" cy="173736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505075" y="195738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71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101</xdr:row>
      <xdr:rowOff>0</xdr:rowOff>
    </xdr:from>
    <xdr:ext cx="88392" cy="173736"/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1200150" y="19573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101</xdr:row>
      <xdr:rowOff>0</xdr:rowOff>
    </xdr:from>
    <xdr:ext cx="88392" cy="173736"/>
    <xdr:sp macro="" textlink="">
      <xdr:nvSpPr>
        <xdr:cNvPr id="4573" name="Text Box 2"/>
        <xdr:cNvSpPr txBox="1">
          <a:spLocks noChangeArrowheads="1"/>
        </xdr:cNvSpPr>
      </xdr:nvSpPr>
      <xdr:spPr bwMode="auto">
        <a:xfrm>
          <a:off x="1200150" y="195738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75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77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79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83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101</xdr:row>
      <xdr:rowOff>0</xdr:rowOff>
    </xdr:from>
    <xdr:ext cx="57150" cy="173736"/>
    <xdr:sp macro="" textlink="">
      <xdr:nvSpPr>
        <xdr:cNvPr id="4597" name="Text Box 2"/>
        <xdr:cNvSpPr txBox="1">
          <a:spLocks noChangeArrowheads="1"/>
        </xdr:cNvSpPr>
      </xdr:nvSpPr>
      <xdr:spPr bwMode="auto">
        <a:xfrm>
          <a:off x="3124200" y="195738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4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5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53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55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57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59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61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65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102</xdr:row>
      <xdr:rowOff>161923</xdr:rowOff>
    </xdr:to>
    <xdr:sp macro="" textlink="">
      <xdr:nvSpPr>
        <xdr:cNvPr id="4667" name="Text Box 2"/>
        <xdr:cNvSpPr txBox="1">
          <a:spLocks noChangeArrowheads="1"/>
        </xdr:cNvSpPr>
      </xdr:nvSpPr>
      <xdr:spPr bwMode="auto">
        <a:xfrm>
          <a:off x="1028700" y="197453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69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7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7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7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77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79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85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102</xdr:row>
      <xdr:rowOff>0</xdr:rowOff>
    </xdr:from>
    <xdr:to>
      <xdr:col>3</xdr:col>
      <xdr:colOff>2116</xdr:colOff>
      <xdr:row>102</xdr:row>
      <xdr:rowOff>161924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3124200" y="197453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1028700" y="197453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118</xdr:row>
      <xdr:rowOff>0</xdr:rowOff>
    </xdr:from>
    <xdr:to>
      <xdr:col>2</xdr:col>
      <xdr:colOff>1476375</xdr:colOff>
      <xdr:row>118</xdr:row>
      <xdr:rowOff>214311</xdr:rowOff>
    </xdr:to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505075" y="221742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0</xdr:rowOff>
    </xdr:from>
    <xdr:to>
      <xdr:col>2</xdr:col>
      <xdr:colOff>2105025</xdr:colOff>
      <xdr:row>118</xdr:row>
      <xdr:rowOff>214311</xdr:rowOff>
    </xdr:to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3124200" y="221742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118</xdr:row>
      <xdr:rowOff>0</xdr:rowOff>
    </xdr:from>
    <xdr:to>
      <xdr:col>2</xdr:col>
      <xdr:colOff>1476375</xdr:colOff>
      <xdr:row>118</xdr:row>
      <xdr:rowOff>214311</xdr:rowOff>
    </xdr:to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505075" y="221742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0</xdr:rowOff>
    </xdr:from>
    <xdr:to>
      <xdr:col>2</xdr:col>
      <xdr:colOff>2105025</xdr:colOff>
      <xdr:row>118</xdr:row>
      <xdr:rowOff>214311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3124200" y="221742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118</xdr:row>
      <xdr:rowOff>0</xdr:rowOff>
    </xdr:from>
    <xdr:to>
      <xdr:col>2</xdr:col>
      <xdr:colOff>1476375</xdr:colOff>
      <xdr:row>118</xdr:row>
      <xdr:rowOff>214311</xdr:rowOff>
    </xdr:to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505075" y="221742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0</xdr:rowOff>
    </xdr:from>
    <xdr:to>
      <xdr:col>2</xdr:col>
      <xdr:colOff>2105025</xdr:colOff>
      <xdr:row>118</xdr:row>
      <xdr:rowOff>214311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3124200" y="221742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118</xdr:row>
      <xdr:rowOff>0</xdr:rowOff>
    </xdr:from>
    <xdr:to>
      <xdr:col>2</xdr:col>
      <xdr:colOff>1476375</xdr:colOff>
      <xdr:row>118</xdr:row>
      <xdr:rowOff>214311</xdr:rowOff>
    </xdr:to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505075" y="221742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0</xdr:rowOff>
    </xdr:from>
    <xdr:to>
      <xdr:col>2</xdr:col>
      <xdr:colOff>2105025</xdr:colOff>
      <xdr:row>118</xdr:row>
      <xdr:rowOff>214311</xdr:rowOff>
    </xdr:to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3124200" y="221742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118</xdr:row>
      <xdr:rowOff>0</xdr:rowOff>
    </xdr:from>
    <xdr:to>
      <xdr:col>2</xdr:col>
      <xdr:colOff>1476375</xdr:colOff>
      <xdr:row>118</xdr:row>
      <xdr:rowOff>214311</xdr:rowOff>
    </xdr:to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505075" y="221742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0</xdr:rowOff>
    </xdr:from>
    <xdr:to>
      <xdr:col>2</xdr:col>
      <xdr:colOff>2105025</xdr:colOff>
      <xdr:row>118</xdr:row>
      <xdr:rowOff>214311</xdr:rowOff>
    </xdr:to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3124200" y="221742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118</xdr:row>
      <xdr:rowOff>0</xdr:rowOff>
    </xdr:from>
    <xdr:to>
      <xdr:col>2</xdr:col>
      <xdr:colOff>1476375</xdr:colOff>
      <xdr:row>118</xdr:row>
      <xdr:rowOff>214311</xdr:rowOff>
    </xdr:to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505075" y="221742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118</xdr:row>
      <xdr:rowOff>0</xdr:rowOff>
    </xdr:from>
    <xdr:to>
      <xdr:col>2</xdr:col>
      <xdr:colOff>2105025</xdr:colOff>
      <xdr:row>118</xdr:row>
      <xdr:rowOff>214311</xdr:rowOff>
    </xdr:to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3124200" y="221742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129</xdr:row>
      <xdr:rowOff>0</xdr:rowOff>
    </xdr:from>
    <xdr:to>
      <xdr:col>5</xdr:col>
      <xdr:colOff>247650</xdr:colOff>
      <xdr:row>130</xdr:row>
      <xdr:rowOff>171448</xdr:rowOff>
    </xdr:to>
    <xdr:sp macro="" textlink="">
      <xdr:nvSpPr>
        <xdr:cNvPr id="4787" name="Text Box 2"/>
        <xdr:cNvSpPr txBox="1">
          <a:spLocks noChangeArrowheads="1"/>
        </xdr:cNvSpPr>
      </xdr:nvSpPr>
      <xdr:spPr bwMode="auto">
        <a:xfrm>
          <a:off x="5010150" y="25022175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129</xdr:row>
      <xdr:rowOff>0</xdr:rowOff>
    </xdr:from>
    <xdr:to>
      <xdr:col>5</xdr:col>
      <xdr:colOff>247650</xdr:colOff>
      <xdr:row>130</xdr:row>
      <xdr:rowOff>171448</xdr:rowOff>
    </xdr:to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5010150" y="25022175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791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793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797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805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368300" cy="190501"/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4811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139</xdr:row>
      <xdr:rowOff>0</xdr:rowOff>
    </xdr:from>
    <xdr:ext cx="85344" cy="173736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736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139</xdr:row>
      <xdr:rowOff>0</xdr:rowOff>
    </xdr:from>
    <xdr:ext cx="85344" cy="173736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736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139</xdr:row>
      <xdr:rowOff>0</xdr:rowOff>
    </xdr:from>
    <xdr:ext cx="85344" cy="173736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736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139</xdr:row>
      <xdr:rowOff>0</xdr:rowOff>
    </xdr:from>
    <xdr:ext cx="85344" cy="173736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736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139</xdr:row>
      <xdr:rowOff>0</xdr:rowOff>
    </xdr:from>
    <xdr:ext cx="85344" cy="173736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736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139</xdr:row>
      <xdr:rowOff>0</xdr:rowOff>
    </xdr:from>
    <xdr:ext cx="107823" cy="124587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962025" y="269748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736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139</xdr:row>
      <xdr:rowOff>0</xdr:rowOff>
    </xdr:from>
    <xdr:ext cx="89916" cy="174117"/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600075" y="269748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27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29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33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139</xdr:row>
      <xdr:rowOff>0</xdr:rowOff>
    </xdr:from>
    <xdr:ext cx="89916" cy="174117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600075" y="269748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37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39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41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45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847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4849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4851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139</xdr:row>
      <xdr:rowOff>0</xdr:rowOff>
    </xdr:from>
    <xdr:ext cx="89916" cy="173355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5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5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6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6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6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139</xdr:row>
      <xdr:rowOff>0</xdr:rowOff>
    </xdr:from>
    <xdr:ext cx="89916" cy="173355"/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6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6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7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7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139</xdr:row>
      <xdr:rowOff>0</xdr:rowOff>
    </xdr:from>
    <xdr:ext cx="88392" cy="173736"/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12001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139</xdr:row>
      <xdr:rowOff>0</xdr:rowOff>
    </xdr:from>
    <xdr:ext cx="88392" cy="173736"/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12001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139</xdr:row>
      <xdr:rowOff>0</xdr:rowOff>
    </xdr:from>
    <xdr:ext cx="89916" cy="173355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8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9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139</xdr:row>
      <xdr:rowOff>0</xdr:rowOff>
    </xdr:from>
    <xdr:ext cx="89916" cy="173355"/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0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139</xdr:row>
      <xdr:rowOff>0</xdr:rowOff>
    </xdr:from>
    <xdr:ext cx="85344" cy="173736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736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139</xdr:row>
      <xdr:rowOff>0</xdr:rowOff>
    </xdr:from>
    <xdr:ext cx="85344" cy="173736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736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139</xdr:row>
      <xdr:rowOff>0</xdr:rowOff>
    </xdr:from>
    <xdr:ext cx="85344" cy="173736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736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139</xdr:row>
      <xdr:rowOff>0</xdr:rowOff>
    </xdr:from>
    <xdr:ext cx="85344" cy="173736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736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139</xdr:row>
      <xdr:rowOff>0</xdr:rowOff>
    </xdr:from>
    <xdr:ext cx="85344" cy="173736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736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139</xdr:row>
      <xdr:rowOff>0</xdr:rowOff>
    </xdr:from>
    <xdr:ext cx="107823" cy="124587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962025" y="269748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736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139</xdr:row>
      <xdr:rowOff>0</xdr:rowOff>
    </xdr:from>
    <xdr:ext cx="89916" cy="174117"/>
    <xdr:sp macro="" textlink="">
      <xdr:nvSpPr>
        <xdr:cNvPr id="4921" name="Text Box 2"/>
        <xdr:cNvSpPr txBox="1">
          <a:spLocks noChangeArrowheads="1"/>
        </xdr:cNvSpPr>
      </xdr:nvSpPr>
      <xdr:spPr bwMode="auto">
        <a:xfrm>
          <a:off x="600075" y="269748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25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27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29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139</xdr:row>
      <xdr:rowOff>0</xdr:rowOff>
    </xdr:from>
    <xdr:ext cx="89916" cy="174117"/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600075" y="269748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35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37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39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4117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139</xdr:row>
      <xdr:rowOff>0</xdr:rowOff>
    </xdr:from>
    <xdr:ext cx="109728" cy="173736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139</xdr:row>
      <xdr:rowOff>0</xdr:rowOff>
    </xdr:from>
    <xdr:ext cx="89916" cy="173355"/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5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5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139</xdr:row>
      <xdr:rowOff>0</xdr:rowOff>
    </xdr:from>
    <xdr:ext cx="89916" cy="173355"/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6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7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7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139</xdr:row>
      <xdr:rowOff>0</xdr:rowOff>
    </xdr:from>
    <xdr:ext cx="88392" cy="173736"/>
    <xdr:sp macro="" textlink="">
      <xdr:nvSpPr>
        <xdr:cNvPr id="4975" name="Text Box 2"/>
        <xdr:cNvSpPr txBox="1">
          <a:spLocks noChangeArrowheads="1"/>
        </xdr:cNvSpPr>
      </xdr:nvSpPr>
      <xdr:spPr bwMode="auto">
        <a:xfrm>
          <a:off x="12001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139</xdr:row>
      <xdr:rowOff>0</xdr:rowOff>
    </xdr:from>
    <xdr:ext cx="88392" cy="173736"/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12001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139</xdr:row>
      <xdr:rowOff>0</xdr:rowOff>
    </xdr:from>
    <xdr:ext cx="89916" cy="173355"/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8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139</xdr:row>
      <xdr:rowOff>0</xdr:rowOff>
    </xdr:from>
    <xdr:ext cx="89916" cy="173355"/>
    <xdr:sp macro="" textlink="">
      <xdr:nvSpPr>
        <xdr:cNvPr id="4989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9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9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139</xdr:row>
      <xdr:rowOff>0</xdr:rowOff>
    </xdr:from>
    <xdr:ext cx="88392" cy="173355"/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01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07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11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13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19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139</xdr:row>
      <xdr:rowOff>0</xdr:rowOff>
    </xdr:from>
    <xdr:ext cx="57150" cy="173736"/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81534</xdr:rowOff>
    </xdr:to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81534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81534</xdr:rowOff>
    </xdr:to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81534</xdr:rowOff>
    </xdr:to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81534</xdr:rowOff>
    </xdr:to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81534</xdr:rowOff>
    </xdr:to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82296</xdr:rowOff>
    </xdr:to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82296</xdr:rowOff>
    </xdr:to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82296</xdr:rowOff>
    </xdr:to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82296</xdr:rowOff>
    </xdr:to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82296</xdr:rowOff>
    </xdr:to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82296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81534</xdr:rowOff>
    </xdr:to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81534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81534</xdr:rowOff>
    </xdr:to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81534</xdr:rowOff>
    </xdr:to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81534</xdr:rowOff>
    </xdr:to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81534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82296</xdr:rowOff>
    </xdr:to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82296</xdr:rowOff>
    </xdr:to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82296</xdr:rowOff>
    </xdr:to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82296</xdr:rowOff>
    </xdr:to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82296</xdr:rowOff>
    </xdr:to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82296</xdr:rowOff>
    </xdr:to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81534</xdr:rowOff>
    </xdr:to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81534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81534</xdr:rowOff>
    </xdr:to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81534</xdr:rowOff>
    </xdr:to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81534</xdr:rowOff>
    </xdr:to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81534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137160</xdr:rowOff>
    </xdr:to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137160</xdr:rowOff>
    </xdr:to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137160</xdr:rowOff>
    </xdr:to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137160</xdr:rowOff>
    </xdr:to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137160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137160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137160</xdr:rowOff>
    </xdr:to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137160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137160</xdr:rowOff>
    </xdr:to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137160</xdr:rowOff>
    </xdr:to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139</xdr:row>
      <xdr:rowOff>137160</xdr:rowOff>
    </xdr:to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139</xdr:row>
      <xdr:rowOff>137160</xdr:rowOff>
    </xdr:to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140</xdr:row>
      <xdr:rowOff>28575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140</xdr:row>
      <xdr:rowOff>28575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140</xdr:row>
      <xdr:rowOff>28575</xdr:rowOff>
    </xdr:to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140</xdr:row>
      <xdr:rowOff>28575</xdr:rowOff>
    </xdr:to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140</xdr:row>
      <xdr:rowOff>28575</xdr:rowOff>
    </xdr:to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140</xdr:row>
      <xdr:rowOff>28575</xdr:rowOff>
    </xdr:to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140</xdr:row>
      <xdr:rowOff>28575</xdr:rowOff>
    </xdr:to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140</xdr:row>
      <xdr:rowOff>28575</xdr:rowOff>
    </xdr:to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140</xdr:row>
      <xdr:rowOff>28575</xdr:rowOff>
    </xdr:to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140</xdr:row>
      <xdr:rowOff>28575</xdr:rowOff>
    </xdr:to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139</xdr:row>
      <xdr:rowOff>0</xdr:rowOff>
    </xdr:from>
    <xdr:to>
      <xdr:col>3</xdr:col>
      <xdr:colOff>762</xdr:colOff>
      <xdr:row>140</xdr:row>
      <xdr:rowOff>28575</xdr:rowOff>
    </xdr:to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3</xdr:col>
      <xdr:colOff>6350</xdr:colOff>
      <xdr:row>140</xdr:row>
      <xdr:rowOff>28575</xdr:rowOff>
    </xdr:to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129</xdr:row>
      <xdr:rowOff>0</xdr:rowOff>
    </xdr:from>
    <xdr:to>
      <xdr:col>5</xdr:col>
      <xdr:colOff>247650</xdr:colOff>
      <xdr:row>130</xdr:row>
      <xdr:rowOff>171448</xdr:rowOff>
    </xdr:to>
    <xdr:sp macro="" textlink="">
      <xdr:nvSpPr>
        <xdr:cNvPr id="5079" name="Text Box 2"/>
        <xdr:cNvSpPr txBox="1">
          <a:spLocks noChangeArrowheads="1"/>
        </xdr:cNvSpPr>
      </xdr:nvSpPr>
      <xdr:spPr bwMode="auto">
        <a:xfrm>
          <a:off x="5010150" y="25022175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129</xdr:row>
      <xdr:rowOff>0</xdr:rowOff>
    </xdr:from>
    <xdr:to>
      <xdr:col>5</xdr:col>
      <xdr:colOff>247650</xdr:colOff>
      <xdr:row>130</xdr:row>
      <xdr:rowOff>171448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5010150" y="25022175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140</xdr:row>
      <xdr:rowOff>0</xdr:rowOff>
    </xdr:from>
    <xdr:to>
      <xdr:col>5</xdr:col>
      <xdr:colOff>247650</xdr:colOff>
      <xdr:row>141</xdr:row>
      <xdr:rowOff>104778</xdr:rowOff>
    </xdr:to>
    <xdr:sp macro="" textlink="">
      <xdr:nvSpPr>
        <xdr:cNvPr id="5081" name="Text Box 2"/>
        <xdr:cNvSpPr txBox="1">
          <a:spLocks noChangeArrowheads="1"/>
        </xdr:cNvSpPr>
      </xdr:nvSpPr>
      <xdr:spPr bwMode="auto">
        <a:xfrm>
          <a:off x="50101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140</xdr:row>
      <xdr:rowOff>0</xdr:rowOff>
    </xdr:from>
    <xdr:to>
      <xdr:col>5</xdr:col>
      <xdr:colOff>247650</xdr:colOff>
      <xdr:row>141</xdr:row>
      <xdr:rowOff>104778</xdr:rowOff>
    </xdr:to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50101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8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9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09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0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0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2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2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3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3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3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4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4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4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5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5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5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6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6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6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7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7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8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8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8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9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0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1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1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1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1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247650</xdr:colOff>
      <xdr:row>141</xdr:row>
      <xdr:rowOff>104778</xdr:rowOff>
    </xdr:to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9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0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0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0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0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9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9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39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0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0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0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0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4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48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48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129</xdr:row>
      <xdr:rowOff>47625</xdr:rowOff>
    </xdr:from>
    <xdr:to>
      <xdr:col>2</xdr:col>
      <xdr:colOff>41148</xdr:colOff>
      <xdr:row>130</xdr:row>
      <xdr:rowOff>48387</xdr:rowOff>
    </xdr:to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50292</xdr:rowOff>
    </xdr:to>
    <xdr:sp macro="" textlink="">
      <xdr:nvSpPr>
        <xdr:cNvPr id="5503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0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0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50292</xdr:rowOff>
    </xdr:to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5533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3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5545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5557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5571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58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129</xdr:row>
      <xdr:rowOff>47625</xdr:rowOff>
    </xdr:from>
    <xdr:to>
      <xdr:col>2</xdr:col>
      <xdr:colOff>41148</xdr:colOff>
      <xdr:row>130</xdr:row>
      <xdr:rowOff>48387</xdr:rowOff>
    </xdr:to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50292</xdr:rowOff>
    </xdr:to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0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0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0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50292</xdr:rowOff>
    </xdr:to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2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2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2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3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3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3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3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5655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6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8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8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8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9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9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9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6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70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70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0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0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57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7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79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129</xdr:row>
      <xdr:rowOff>47625</xdr:rowOff>
    </xdr:from>
    <xdr:to>
      <xdr:col>2</xdr:col>
      <xdr:colOff>41148</xdr:colOff>
      <xdr:row>130</xdr:row>
      <xdr:rowOff>48387</xdr:rowOff>
    </xdr:to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50292</xdr:rowOff>
    </xdr:to>
    <xdr:sp macro="" textlink="">
      <xdr:nvSpPr>
        <xdr:cNvPr id="5809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50292</xdr:rowOff>
    </xdr:to>
    <xdr:sp macro="" textlink="">
      <xdr:nvSpPr>
        <xdr:cNvPr id="5821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5839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5851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5863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5865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5877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8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129</xdr:row>
      <xdr:rowOff>47625</xdr:rowOff>
    </xdr:from>
    <xdr:to>
      <xdr:col>2</xdr:col>
      <xdr:colOff>41148</xdr:colOff>
      <xdr:row>130</xdr:row>
      <xdr:rowOff>48387</xdr:rowOff>
    </xdr:to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50292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0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0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50292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59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3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3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3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3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3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5961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59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8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8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9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9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9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59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00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0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00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00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9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129</xdr:row>
      <xdr:rowOff>47625</xdr:rowOff>
    </xdr:from>
    <xdr:to>
      <xdr:col>2</xdr:col>
      <xdr:colOff>41148</xdr:colOff>
      <xdr:row>130</xdr:row>
      <xdr:rowOff>48387</xdr:rowOff>
    </xdr:to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50292</xdr:rowOff>
    </xdr:to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50292</xdr:rowOff>
    </xdr:to>
    <xdr:sp macro="" textlink="">
      <xdr:nvSpPr>
        <xdr:cNvPr id="6127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3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3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3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14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6157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8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9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9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1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129</xdr:row>
      <xdr:rowOff>47625</xdr:rowOff>
    </xdr:from>
    <xdr:to>
      <xdr:col>2</xdr:col>
      <xdr:colOff>41148</xdr:colOff>
      <xdr:row>130</xdr:row>
      <xdr:rowOff>48387</xdr:rowOff>
    </xdr:to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50292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50292</xdr:rowOff>
    </xdr:to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3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23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24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6267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6280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8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29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2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29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29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2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30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30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30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30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30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31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31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31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9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9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9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39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40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40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40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129</xdr:row>
      <xdr:rowOff>47625</xdr:rowOff>
    </xdr:from>
    <xdr:to>
      <xdr:col>2</xdr:col>
      <xdr:colOff>41148</xdr:colOff>
      <xdr:row>130</xdr:row>
      <xdr:rowOff>48387</xdr:rowOff>
    </xdr:to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50292</xdr:rowOff>
    </xdr:to>
    <xdr:sp macro="" textlink="">
      <xdr:nvSpPr>
        <xdr:cNvPr id="6421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50292</xdr:rowOff>
    </xdr:to>
    <xdr:sp macro="" textlink="">
      <xdr:nvSpPr>
        <xdr:cNvPr id="6433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3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3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4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6451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6463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6475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6477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6489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9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9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9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9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9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9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49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50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129</xdr:row>
      <xdr:rowOff>0</xdr:rowOff>
    </xdr:from>
    <xdr:to>
      <xdr:col>1</xdr:col>
      <xdr:colOff>218694</xdr:colOff>
      <xdr:row>130</xdr:row>
      <xdr:rowOff>49911</xdr:rowOff>
    </xdr:to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129</xdr:row>
      <xdr:rowOff>47625</xdr:rowOff>
    </xdr:from>
    <xdr:to>
      <xdr:col>2</xdr:col>
      <xdr:colOff>41148</xdr:colOff>
      <xdr:row>130</xdr:row>
      <xdr:rowOff>48387</xdr:rowOff>
    </xdr:to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49911</xdr:rowOff>
    </xdr:to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50292</xdr:rowOff>
    </xdr:to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50292</xdr:rowOff>
    </xdr:to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3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3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3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3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50292</xdr:rowOff>
    </xdr:to>
    <xdr:sp macro="" textlink="">
      <xdr:nvSpPr>
        <xdr:cNvPr id="654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54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54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54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6573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129</xdr:row>
      <xdr:rowOff>0</xdr:rowOff>
    </xdr:from>
    <xdr:to>
      <xdr:col>1</xdr:col>
      <xdr:colOff>270891</xdr:colOff>
      <xdr:row>130</xdr:row>
      <xdr:rowOff>49530</xdr:rowOff>
    </xdr:to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8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9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9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9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129</xdr:row>
      <xdr:rowOff>0</xdr:rowOff>
    </xdr:from>
    <xdr:to>
      <xdr:col>1</xdr:col>
      <xdr:colOff>259842</xdr:colOff>
      <xdr:row>130</xdr:row>
      <xdr:rowOff>49530</xdr:rowOff>
    </xdr:to>
    <xdr:sp macro="" textlink="">
      <xdr:nvSpPr>
        <xdr:cNvPr id="659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0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0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0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0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1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1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1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1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1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662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135</xdr:row>
      <xdr:rowOff>142875</xdr:rowOff>
    </xdr:from>
    <xdr:to>
      <xdr:col>7</xdr:col>
      <xdr:colOff>69850</xdr:colOff>
      <xdr:row>137</xdr:row>
      <xdr:rowOff>68792</xdr:rowOff>
    </xdr:to>
    <xdr:sp macro="" textlink="">
      <xdr:nvSpPr>
        <xdr:cNvPr id="6622" name="Text Box 597"/>
        <xdr:cNvSpPr txBox="1">
          <a:spLocks noChangeArrowheads="1"/>
        </xdr:cNvSpPr>
      </xdr:nvSpPr>
      <xdr:spPr bwMode="auto">
        <a:xfrm>
          <a:off x="5991225" y="26431875"/>
          <a:ext cx="69850" cy="268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135</xdr:row>
      <xdr:rowOff>66675</xdr:rowOff>
    </xdr:from>
    <xdr:to>
      <xdr:col>2</xdr:col>
      <xdr:colOff>276225</xdr:colOff>
      <xdr:row>137</xdr:row>
      <xdr:rowOff>68792</xdr:rowOff>
    </xdr:to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1228725" y="26355675"/>
          <a:ext cx="76200" cy="345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139</xdr:row>
      <xdr:rowOff>0</xdr:rowOff>
    </xdr:from>
    <xdr:to>
      <xdr:col>7</xdr:col>
      <xdr:colOff>69852</xdr:colOff>
      <xdr:row>139</xdr:row>
      <xdr:rowOff>66676</xdr:rowOff>
    </xdr:to>
    <xdr:sp macro="" textlink="">
      <xdr:nvSpPr>
        <xdr:cNvPr id="6624" name="Text Box 597"/>
        <xdr:cNvSpPr txBox="1">
          <a:spLocks noChangeArrowheads="1"/>
        </xdr:cNvSpPr>
      </xdr:nvSpPr>
      <xdr:spPr bwMode="auto">
        <a:xfrm>
          <a:off x="5991225" y="26974800"/>
          <a:ext cx="69852" cy="6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139</xdr:row>
      <xdr:rowOff>0</xdr:rowOff>
    </xdr:from>
    <xdr:to>
      <xdr:col>2</xdr:col>
      <xdr:colOff>276225</xdr:colOff>
      <xdr:row>139</xdr:row>
      <xdr:rowOff>133351</xdr:rowOff>
    </xdr:to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1228725" y="26974800"/>
          <a:ext cx="76200" cy="133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85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87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89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91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93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95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97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699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701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703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705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709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711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3</xdr:rowOff>
    </xdr:to>
    <xdr:sp macro="" textlink="">
      <xdr:nvSpPr>
        <xdr:cNvPr id="6713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200025</xdr:rowOff>
    </xdr:from>
    <xdr:to>
      <xdr:col>2</xdr:col>
      <xdr:colOff>2097881</xdr:colOff>
      <xdr:row>138</xdr:row>
      <xdr:rowOff>61914</xdr:rowOff>
    </xdr:to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200025</xdr:rowOff>
    </xdr:from>
    <xdr:to>
      <xdr:col>2</xdr:col>
      <xdr:colOff>2097881</xdr:colOff>
      <xdr:row>138</xdr:row>
      <xdr:rowOff>61914</xdr:rowOff>
    </xdr:to>
    <xdr:sp macro="" textlink="">
      <xdr:nvSpPr>
        <xdr:cNvPr id="6715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200025</xdr:rowOff>
    </xdr:from>
    <xdr:to>
      <xdr:col>2</xdr:col>
      <xdr:colOff>2097881</xdr:colOff>
      <xdr:row>138</xdr:row>
      <xdr:rowOff>61914</xdr:rowOff>
    </xdr:to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200025</xdr:rowOff>
    </xdr:from>
    <xdr:to>
      <xdr:col>2</xdr:col>
      <xdr:colOff>2097881</xdr:colOff>
      <xdr:row>138</xdr:row>
      <xdr:rowOff>61914</xdr:rowOff>
    </xdr:to>
    <xdr:sp macro="" textlink="">
      <xdr:nvSpPr>
        <xdr:cNvPr id="6717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200025</xdr:rowOff>
    </xdr:from>
    <xdr:to>
      <xdr:col>2</xdr:col>
      <xdr:colOff>2097881</xdr:colOff>
      <xdr:row>138</xdr:row>
      <xdr:rowOff>61914</xdr:rowOff>
    </xdr:to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200025</xdr:rowOff>
    </xdr:from>
    <xdr:to>
      <xdr:col>2</xdr:col>
      <xdr:colOff>2097881</xdr:colOff>
      <xdr:row>138</xdr:row>
      <xdr:rowOff>61914</xdr:rowOff>
    </xdr:to>
    <xdr:sp macro="" textlink="">
      <xdr:nvSpPr>
        <xdr:cNvPr id="6719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200025</xdr:rowOff>
    </xdr:from>
    <xdr:to>
      <xdr:col>2</xdr:col>
      <xdr:colOff>2097881</xdr:colOff>
      <xdr:row>138</xdr:row>
      <xdr:rowOff>61914</xdr:rowOff>
    </xdr:to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137</xdr:row>
      <xdr:rowOff>200025</xdr:rowOff>
    </xdr:from>
    <xdr:to>
      <xdr:col>2</xdr:col>
      <xdr:colOff>2097881</xdr:colOff>
      <xdr:row>138</xdr:row>
      <xdr:rowOff>61914</xdr:rowOff>
    </xdr:to>
    <xdr:sp macro="" textlink="">
      <xdr:nvSpPr>
        <xdr:cNvPr id="6721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200025</xdr:rowOff>
    </xdr:from>
    <xdr:to>
      <xdr:col>2</xdr:col>
      <xdr:colOff>2097881</xdr:colOff>
      <xdr:row>139</xdr:row>
      <xdr:rowOff>145257</xdr:rowOff>
    </xdr:to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200025</xdr:rowOff>
    </xdr:from>
    <xdr:to>
      <xdr:col>2</xdr:col>
      <xdr:colOff>2097881</xdr:colOff>
      <xdr:row>139</xdr:row>
      <xdr:rowOff>145257</xdr:rowOff>
    </xdr:to>
    <xdr:sp macro="" textlink="">
      <xdr:nvSpPr>
        <xdr:cNvPr id="6723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200025</xdr:rowOff>
    </xdr:from>
    <xdr:to>
      <xdr:col>2</xdr:col>
      <xdr:colOff>2097881</xdr:colOff>
      <xdr:row>139</xdr:row>
      <xdr:rowOff>145257</xdr:rowOff>
    </xdr:to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200025</xdr:rowOff>
    </xdr:from>
    <xdr:to>
      <xdr:col>2</xdr:col>
      <xdr:colOff>2097881</xdr:colOff>
      <xdr:row>139</xdr:row>
      <xdr:rowOff>145257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200025</xdr:rowOff>
    </xdr:from>
    <xdr:to>
      <xdr:col>2</xdr:col>
      <xdr:colOff>2097881</xdr:colOff>
      <xdr:row>139</xdr:row>
      <xdr:rowOff>145257</xdr:rowOff>
    </xdr:to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200025</xdr:rowOff>
    </xdr:from>
    <xdr:to>
      <xdr:col>2</xdr:col>
      <xdr:colOff>2097881</xdr:colOff>
      <xdr:row>139</xdr:row>
      <xdr:rowOff>145257</xdr:rowOff>
    </xdr:to>
    <xdr:sp macro="" textlink="">
      <xdr:nvSpPr>
        <xdr:cNvPr id="6727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200025</xdr:rowOff>
    </xdr:from>
    <xdr:to>
      <xdr:col>2</xdr:col>
      <xdr:colOff>2097881</xdr:colOff>
      <xdr:row>139</xdr:row>
      <xdr:rowOff>145257</xdr:rowOff>
    </xdr:to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138</xdr:row>
      <xdr:rowOff>200025</xdr:rowOff>
    </xdr:from>
    <xdr:to>
      <xdr:col>2</xdr:col>
      <xdr:colOff>2097881</xdr:colOff>
      <xdr:row>139</xdr:row>
      <xdr:rowOff>145257</xdr:rowOff>
    </xdr:to>
    <xdr:sp macro="" textlink="">
      <xdr:nvSpPr>
        <xdr:cNvPr id="6729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2097881</xdr:colOff>
      <xdr:row>139</xdr:row>
      <xdr:rowOff>50007</xdr:rowOff>
    </xdr:to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3124200" y="26974800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2097881</xdr:colOff>
      <xdr:row>139</xdr:row>
      <xdr:rowOff>59532</xdr:rowOff>
    </xdr:to>
    <xdr:sp macro="" textlink="">
      <xdr:nvSpPr>
        <xdr:cNvPr id="6731" name="Text Box 2"/>
        <xdr:cNvSpPr txBox="1">
          <a:spLocks noChangeArrowheads="1"/>
        </xdr:cNvSpPr>
      </xdr:nvSpPr>
      <xdr:spPr bwMode="auto">
        <a:xfrm>
          <a:off x="3124200" y="2697480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2097881</xdr:colOff>
      <xdr:row>139</xdr:row>
      <xdr:rowOff>50007</xdr:rowOff>
    </xdr:to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3124200" y="26974800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2097881</xdr:colOff>
      <xdr:row>139</xdr:row>
      <xdr:rowOff>59532</xdr:rowOff>
    </xdr:to>
    <xdr:sp macro="" textlink="">
      <xdr:nvSpPr>
        <xdr:cNvPr id="6733" name="Text Box 2"/>
        <xdr:cNvSpPr txBox="1">
          <a:spLocks noChangeArrowheads="1"/>
        </xdr:cNvSpPr>
      </xdr:nvSpPr>
      <xdr:spPr bwMode="auto">
        <a:xfrm>
          <a:off x="3124200" y="2697480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2097881</xdr:colOff>
      <xdr:row>139</xdr:row>
      <xdr:rowOff>59532</xdr:rowOff>
    </xdr:to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3124200" y="2697480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2097881</xdr:colOff>
      <xdr:row>139</xdr:row>
      <xdr:rowOff>69057</xdr:rowOff>
    </xdr:to>
    <xdr:sp macro="" textlink="">
      <xdr:nvSpPr>
        <xdr:cNvPr id="6735" name="Text Box 2"/>
        <xdr:cNvSpPr txBox="1">
          <a:spLocks noChangeArrowheads="1"/>
        </xdr:cNvSpPr>
      </xdr:nvSpPr>
      <xdr:spPr bwMode="auto">
        <a:xfrm>
          <a:off x="3124200" y="26974800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2097881</xdr:colOff>
      <xdr:row>139</xdr:row>
      <xdr:rowOff>59532</xdr:rowOff>
    </xdr:to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3124200" y="2697480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139</xdr:row>
      <xdr:rowOff>0</xdr:rowOff>
    </xdr:from>
    <xdr:to>
      <xdr:col>2</xdr:col>
      <xdr:colOff>2097881</xdr:colOff>
      <xdr:row>139</xdr:row>
      <xdr:rowOff>69057</xdr:rowOff>
    </xdr:to>
    <xdr:sp macro="" textlink="">
      <xdr:nvSpPr>
        <xdr:cNvPr id="6737" name="Text Box 2"/>
        <xdr:cNvSpPr txBox="1">
          <a:spLocks noChangeArrowheads="1"/>
        </xdr:cNvSpPr>
      </xdr:nvSpPr>
      <xdr:spPr bwMode="auto">
        <a:xfrm>
          <a:off x="3124200" y="26974800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135</xdr:row>
      <xdr:rowOff>114300</xdr:rowOff>
    </xdr:from>
    <xdr:to>
      <xdr:col>1</xdr:col>
      <xdr:colOff>219075</xdr:colOff>
      <xdr:row>137</xdr:row>
      <xdr:rowOff>143669</xdr:rowOff>
    </xdr:to>
    <xdr:sp macro="" textlink="">
      <xdr:nvSpPr>
        <xdr:cNvPr id="6738" name="Text Box 4134"/>
        <xdr:cNvSpPr txBox="1">
          <a:spLocks noChangeArrowheads="1"/>
        </xdr:cNvSpPr>
      </xdr:nvSpPr>
      <xdr:spPr bwMode="auto">
        <a:xfrm>
          <a:off x="561975" y="26403300"/>
          <a:ext cx="76200" cy="37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135</xdr:row>
      <xdr:rowOff>114300</xdr:rowOff>
    </xdr:from>
    <xdr:to>
      <xdr:col>1</xdr:col>
      <xdr:colOff>219075</xdr:colOff>
      <xdr:row>137</xdr:row>
      <xdr:rowOff>143669</xdr:rowOff>
    </xdr:to>
    <xdr:sp macro="" textlink="">
      <xdr:nvSpPr>
        <xdr:cNvPr id="6739" name="Text Box 4134"/>
        <xdr:cNvSpPr txBox="1">
          <a:spLocks noChangeArrowheads="1"/>
        </xdr:cNvSpPr>
      </xdr:nvSpPr>
      <xdr:spPr bwMode="auto">
        <a:xfrm>
          <a:off x="561975" y="26403300"/>
          <a:ext cx="76200" cy="37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135</xdr:row>
      <xdr:rowOff>114300</xdr:rowOff>
    </xdr:from>
    <xdr:to>
      <xdr:col>1</xdr:col>
      <xdr:colOff>219075</xdr:colOff>
      <xdr:row>137</xdr:row>
      <xdr:rowOff>143669</xdr:rowOff>
    </xdr:to>
    <xdr:sp macro="" textlink="">
      <xdr:nvSpPr>
        <xdr:cNvPr id="6740" name="Text Box 4134"/>
        <xdr:cNvSpPr txBox="1">
          <a:spLocks noChangeArrowheads="1"/>
        </xdr:cNvSpPr>
      </xdr:nvSpPr>
      <xdr:spPr bwMode="auto">
        <a:xfrm>
          <a:off x="561975" y="26403300"/>
          <a:ext cx="76200" cy="37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135</xdr:row>
      <xdr:rowOff>142875</xdr:rowOff>
    </xdr:from>
    <xdr:to>
      <xdr:col>7</xdr:col>
      <xdr:colOff>69850</xdr:colOff>
      <xdr:row>137</xdr:row>
      <xdr:rowOff>68792</xdr:rowOff>
    </xdr:to>
    <xdr:sp macro="" textlink="">
      <xdr:nvSpPr>
        <xdr:cNvPr id="6741" name="Text Box 597"/>
        <xdr:cNvSpPr txBox="1">
          <a:spLocks noChangeArrowheads="1"/>
        </xdr:cNvSpPr>
      </xdr:nvSpPr>
      <xdr:spPr bwMode="auto">
        <a:xfrm>
          <a:off x="5991225" y="26431875"/>
          <a:ext cx="69850" cy="268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135</xdr:row>
      <xdr:rowOff>66675</xdr:rowOff>
    </xdr:from>
    <xdr:to>
      <xdr:col>2</xdr:col>
      <xdr:colOff>276225</xdr:colOff>
      <xdr:row>137</xdr:row>
      <xdr:rowOff>68792</xdr:rowOff>
    </xdr:to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1228725" y="26355675"/>
          <a:ext cx="76200" cy="345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135</xdr:row>
      <xdr:rowOff>0</xdr:rowOff>
    </xdr:from>
    <xdr:to>
      <xdr:col>1</xdr:col>
      <xdr:colOff>257175</xdr:colOff>
      <xdr:row>137</xdr:row>
      <xdr:rowOff>134144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600075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135</xdr:row>
      <xdr:rowOff>0</xdr:rowOff>
    </xdr:from>
    <xdr:to>
      <xdr:col>1</xdr:col>
      <xdr:colOff>428625</xdr:colOff>
      <xdr:row>137</xdr:row>
      <xdr:rowOff>105569</xdr:rowOff>
    </xdr:to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771525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135</xdr:row>
      <xdr:rowOff>0</xdr:rowOff>
    </xdr:from>
    <xdr:to>
      <xdr:col>1</xdr:col>
      <xdr:colOff>419100</xdr:colOff>
      <xdr:row>137</xdr:row>
      <xdr:rowOff>105569</xdr:rowOff>
    </xdr:to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7620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49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96044</xdr:rowOff>
    </xdr:to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96044</xdr:rowOff>
    </xdr:to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55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96044</xdr:rowOff>
    </xdr:to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96044</xdr:rowOff>
    </xdr:to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61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96044</xdr:rowOff>
    </xdr:to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96044</xdr:rowOff>
    </xdr:to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65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71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96044</xdr:rowOff>
    </xdr:to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96044</xdr:rowOff>
    </xdr:to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135</xdr:row>
      <xdr:rowOff>0</xdr:rowOff>
    </xdr:from>
    <xdr:to>
      <xdr:col>1</xdr:col>
      <xdr:colOff>485775</xdr:colOff>
      <xdr:row>137</xdr:row>
      <xdr:rowOff>105569</xdr:rowOff>
    </xdr:to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828675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135</xdr:row>
      <xdr:rowOff>0</xdr:rowOff>
    </xdr:from>
    <xdr:to>
      <xdr:col>1</xdr:col>
      <xdr:colOff>257175</xdr:colOff>
      <xdr:row>137</xdr:row>
      <xdr:rowOff>134144</xdr:rowOff>
    </xdr:to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600075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135</xdr:row>
      <xdr:rowOff>0</xdr:rowOff>
    </xdr:from>
    <xdr:to>
      <xdr:col>1</xdr:col>
      <xdr:colOff>428625</xdr:colOff>
      <xdr:row>137</xdr:row>
      <xdr:rowOff>105569</xdr:rowOff>
    </xdr:to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771525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135</xdr:row>
      <xdr:rowOff>0</xdr:rowOff>
    </xdr:from>
    <xdr:to>
      <xdr:col>1</xdr:col>
      <xdr:colOff>419100</xdr:colOff>
      <xdr:row>137</xdr:row>
      <xdr:rowOff>105569</xdr:rowOff>
    </xdr:to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7620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81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96044</xdr:rowOff>
    </xdr:to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96044</xdr:rowOff>
    </xdr:to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87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96044</xdr:rowOff>
    </xdr:to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96044</xdr:rowOff>
    </xdr:to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95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96044</xdr:rowOff>
    </xdr:to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96044</xdr:rowOff>
    </xdr:to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799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105569</xdr:rowOff>
    </xdr:to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803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96044</xdr:rowOff>
    </xdr:to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96044</xdr:rowOff>
    </xdr:to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134144</xdr:rowOff>
    </xdr:to>
    <xdr:sp macro="" textlink="">
      <xdr:nvSpPr>
        <xdr:cNvPr id="6807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135</xdr:row>
      <xdr:rowOff>0</xdr:rowOff>
    </xdr:from>
    <xdr:to>
      <xdr:col>1</xdr:col>
      <xdr:colOff>485775</xdr:colOff>
      <xdr:row>137</xdr:row>
      <xdr:rowOff>105569</xdr:rowOff>
    </xdr:to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828675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136</xdr:row>
      <xdr:rowOff>114300</xdr:rowOff>
    </xdr:from>
    <xdr:to>
      <xdr:col>1</xdr:col>
      <xdr:colOff>219075</xdr:colOff>
      <xdr:row>137</xdr:row>
      <xdr:rowOff>2381</xdr:rowOff>
    </xdr:to>
    <xdr:sp macro="" textlink="">
      <xdr:nvSpPr>
        <xdr:cNvPr id="6809" name="Text Box 4134"/>
        <xdr:cNvSpPr txBox="1">
          <a:spLocks noChangeArrowheads="1"/>
        </xdr:cNvSpPr>
      </xdr:nvSpPr>
      <xdr:spPr bwMode="auto">
        <a:xfrm>
          <a:off x="561975" y="2657475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136</xdr:row>
      <xdr:rowOff>114300</xdr:rowOff>
    </xdr:from>
    <xdr:to>
      <xdr:col>1</xdr:col>
      <xdr:colOff>219075</xdr:colOff>
      <xdr:row>137</xdr:row>
      <xdr:rowOff>2381</xdr:rowOff>
    </xdr:to>
    <xdr:sp macro="" textlink="">
      <xdr:nvSpPr>
        <xdr:cNvPr id="6810" name="Text Box 4134"/>
        <xdr:cNvSpPr txBox="1">
          <a:spLocks noChangeArrowheads="1"/>
        </xdr:cNvSpPr>
      </xdr:nvSpPr>
      <xdr:spPr bwMode="auto">
        <a:xfrm>
          <a:off x="561975" y="2657475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136</xdr:row>
      <xdr:rowOff>114300</xdr:rowOff>
    </xdr:from>
    <xdr:to>
      <xdr:col>1</xdr:col>
      <xdr:colOff>219075</xdr:colOff>
      <xdr:row>137</xdr:row>
      <xdr:rowOff>2381</xdr:rowOff>
    </xdr:to>
    <xdr:sp macro="" textlink="">
      <xdr:nvSpPr>
        <xdr:cNvPr id="6811" name="Text Box 4134"/>
        <xdr:cNvSpPr txBox="1">
          <a:spLocks noChangeArrowheads="1"/>
        </xdr:cNvSpPr>
      </xdr:nvSpPr>
      <xdr:spPr bwMode="auto">
        <a:xfrm>
          <a:off x="561975" y="2657475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135</xdr:row>
      <xdr:rowOff>0</xdr:rowOff>
    </xdr:from>
    <xdr:to>
      <xdr:col>1</xdr:col>
      <xdr:colOff>257175</xdr:colOff>
      <xdr:row>137</xdr:row>
      <xdr:rowOff>155575</xdr:rowOff>
    </xdr:to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6000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135</xdr:row>
      <xdr:rowOff>0</xdr:rowOff>
    </xdr:from>
    <xdr:to>
      <xdr:col>2</xdr:col>
      <xdr:colOff>76200</xdr:colOff>
      <xdr:row>137</xdr:row>
      <xdr:rowOff>155575</xdr:rowOff>
    </xdr:to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135</xdr:row>
      <xdr:rowOff>0</xdr:rowOff>
    </xdr:from>
    <xdr:to>
      <xdr:col>2</xdr:col>
      <xdr:colOff>76200</xdr:colOff>
      <xdr:row>137</xdr:row>
      <xdr:rowOff>155575</xdr:rowOff>
    </xdr:to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135</xdr:row>
      <xdr:rowOff>0</xdr:rowOff>
    </xdr:from>
    <xdr:to>
      <xdr:col>2</xdr:col>
      <xdr:colOff>76200</xdr:colOff>
      <xdr:row>137</xdr:row>
      <xdr:rowOff>155575</xdr:rowOff>
    </xdr:to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135</xdr:row>
      <xdr:rowOff>0</xdr:rowOff>
    </xdr:from>
    <xdr:to>
      <xdr:col>2</xdr:col>
      <xdr:colOff>76200</xdr:colOff>
      <xdr:row>137</xdr:row>
      <xdr:rowOff>155575</xdr:rowOff>
    </xdr:to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135</xdr:row>
      <xdr:rowOff>0</xdr:rowOff>
    </xdr:from>
    <xdr:to>
      <xdr:col>1</xdr:col>
      <xdr:colOff>428625</xdr:colOff>
      <xdr:row>137</xdr:row>
      <xdr:rowOff>155575</xdr:rowOff>
    </xdr:to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77152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135</xdr:row>
      <xdr:rowOff>0</xdr:rowOff>
    </xdr:from>
    <xdr:to>
      <xdr:col>1</xdr:col>
      <xdr:colOff>419100</xdr:colOff>
      <xdr:row>137</xdr:row>
      <xdr:rowOff>155575</xdr:rowOff>
    </xdr:to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7620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21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155575</xdr:rowOff>
    </xdr:to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155575</xdr:rowOff>
    </xdr:to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27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155575</xdr:rowOff>
    </xdr:to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155575</xdr:rowOff>
    </xdr:to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35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155575</xdr:rowOff>
    </xdr:to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155575</xdr:rowOff>
    </xdr:to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39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155575</xdr:rowOff>
    </xdr:to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155575</xdr:rowOff>
    </xdr:to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47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135</xdr:row>
      <xdr:rowOff>0</xdr:rowOff>
    </xdr:from>
    <xdr:to>
      <xdr:col>1</xdr:col>
      <xdr:colOff>485775</xdr:colOff>
      <xdr:row>137</xdr:row>
      <xdr:rowOff>155575</xdr:rowOff>
    </xdr:to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8286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135</xdr:row>
      <xdr:rowOff>0</xdr:rowOff>
    </xdr:from>
    <xdr:to>
      <xdr:col>2</xdr:col>
      <xdr:colOff>76200</xdr:colOff>
      <xdr:row>137</xdr:row>
      <xdr:rowOff>155575</xdr:rowOff>
    </xdr:to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135</xdr:row>
      <xdr:rowOff>0</xdr:rowOff>
    </xdr:from>
    <xdr:to>
      <xdr:col>2</xdr:col>
      <xdr:colOff>76200</xdr:colOff>
      <xdr:row>137</xdr:row>
      <xdr:rowOff>155575</xdr:rowOff>
    </xdr:to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135</xdr:row>
      <xdr:rowOff>0</xdr:rowOff>
    </xdr:from>
    <xdr:to>
      <xdr:col>2</xdr:col>
      <xdr:colOff>76200</xdr:colOff>
      <xdr:row>137</xdr:row>
      <xdr:rowOff>155575</xdr:rowOff>
    </xdr:to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135</xdr:row>
      <xdr:rowOff>0</xdr:rowOff>
    </xdr:from>
    <xdr:to>
      <xdr:col>2</xdr:col>
      <xdr:colOff>76200</xdr:colOff>
      <xdr:row>137</xdr:row>
      <xdr:rowOff>155575</xdr:rowOff>
    </xdr:to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135</xdr:row>
      <xdr:rowOff>0</xdr:rowOff>
    </xdr:from>
    <xdr:to>
      <xdr:col>1</xdr:col>
      <xdr:colOff>257175</xdr:colOff>
      <xdr:row>137</xdr:row>
      <xdr:rowOff>155575</xdr:rowOff>
    </xdr:to>
    <xdr:sp macro="" textlink="">
      <xdr:nvSpPr>
        <xdr:cNvPr id="6853" name="Text Box 2"/>
        <xdr:cNvSpPr txBox="1">
          <a:spLocks noChangeArrowheads="1"/>
        </xdr:cNvSpPr>
      </xdr:nvSpPr>
      <xdr:spPr bwMode="auto">
        <a:xfrm>
          <a:off x="6000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135</xdr:row>
      <xdr:rowOff>0</xdr:rowOff>
    </xdr:from>
    <xdr:to>
      <xdr:col>2</xdr:col>
      <xdr:colOff>76200</xdr:colOff>
      <xdr:row>137</xdr:row>
      <xdr:rowOff>155575</xdr:rowOff>
    </xdr:to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135</xdr:row>
      <xdr:rowOff>0</xdr:rowOff>
    </xdr:from>
    <xdr:to>
      <xdr:col>2</xdr:col>
      <xdr:colOff>76200</xdr:colOff>
      <xdr:row>137</xdr:row>
      <xdr:rowOff>155575</xdr:rowOff>
    </xdr:to>
    <xdr:sp macro="" textlink="">
      <xdr:nvSpPr>
        <xdr:cNvPr id="6855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135</xdr:row>
      <xdr:rowOff>0</xdr:rowOff>
    </xdr:from>
    <xdr:to>
      <xdr:col>2</xdr:col>
      <xdr:colOff>76200</xdr:colOff>
      <xdr:row>137</xdr:row>
      <xdr:rowOff>155575</xdr:rowOff>
    </xdr:to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135</xdr:row>
      <xdr:rowOff>0</xdr:rowOff>
    </xdr:from>
    <xdr:to>
      <xdr:col>2</xdr:col>
      <xdr:colOff>76200</xdr:colOff>
      <xdr:row>137</xdr:row>
      <xdr:rowOff>155575</xdr:rowOff>
    </xdr:to>
    <xdr:sp macro="" textlink="">
      <xdr:nvSpPr>
        <xdr:cNvPr id="6857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135</xdr:row>
      <xdr:rowOff>0</xdr:rowOff>
    </xdr:from>
    <xdr:to>
      <xdr:col>1</xdr:col>
      <xdr:colOff>428625</xdr:colOff>
      <xdr:row>137</xdr:row>
      <xdr:rowOff>155575</xdr:rowOff>
    </xdr:to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77152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137</xdr:row>
      <xdr:rowOff>76200</xdr:rowOff>
    </xdr:from>
    <xdr:to>
      <xdr:col>1</xdr:col>
      <xdr:colOff>266700</xdr:colOff>
      <xdr:row>140</xdr:row>
      <xdr:rowOff>60325</xdr:rowOff>
    </xdr:to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609600" y="267081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63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155575</xdr:rowOff>
    </xdr:to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155575</xdr:rowOff>
    </xdr:to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69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155575</xdr:rowOff>
    </xdr:to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155575</xdr:rowOff>
    </xdr:to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75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155575</xdr:rowOff>
    </xdr:to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155575</xdr:rowOff>
    </xdr:to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79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135</xdr:row>
      <xdr:rowOff>0</xdr:rowOff>
    </xdr:from>
    <xdr:to>
      <xdr:col>1</xdr:col>
      <xdr:colOff>304800</xdr:colOff>
      <xdr:row>137</xdr:row>
      <xdr:rowOff>155575</xdr:rowOff>
    </xdr:to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85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155575</xdr:rowOff>
    </xdr:to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135</xdr:row>
      <xdr:rowOff>0</xdr:rowOff>
    </xdr:from>
    <xdr:to>
      <xdr:col>1</xdr:col>
      <xdr:colOff>371475</xdr:colOff>
      <xdr:row>137</xdr:row>
      <xdr:rowOff>155575</xdr:rowOff>
    </xdr:to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135</xdr:row>
      <xdr:rowOff>0</xdr:rowOff>
    </xdr:from>
    <xdr:to>
      <xdr:col>1</xdr:col>
      <xdr:colOff>247650</xdr:colOff>
      <xdr:row>137</xdr:row>
      <xdr:rowOff>155575</xdr:rowOff>
    </xdr:to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135</xdr:row>
      <xdr:rowOff>0</xdr:rowOff>
    </xdr:from>
    <xdr:to>
      <xdr:col>1</xdr:col>
      <xdr:colOff>485775</xdr:colOff>
      <xdr:row>137</xdr:row>
      <xdr:rowOff>155575</xdr:rowOff>
    </xdr:to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8286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135</xdr:row>
      <xdr:rowOff>0</xdr:rowOff>
    </xdr:from>
    <xdr:to>
      <xdr:col>2</xdr:col>
      <xdr:colOff>76200</xdr:colOff>
      <xdr:row>137</xdr:row>
      <xdr:rowOff>155575</xdr:rowOff>
    </xdr:to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135</xdr:row>
      <xdr:rowOff>0</xdr:rowOff>
    </xdr:from>
    <xdr:to>
      <xdr:col>2</xdr:col>
      <xdr:colOff>76200</xdr:colOff>
      <xdr:row>137</xdr:row>
      <xdr:rowOff>155575</xdr:rowOff>
    </xdr:to>
    <xdr:sp macro="" textlink="">
      <xdr:nvSpPr>
        <xdr:cNvPr id="6891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135</xdr:row>
      <xdr:rowOff>0</xdr:rowOff>
    </xdr:from>
    <xdr:to>
      <xdr:col>2</xdr:col>
      <xdr:colOff>76200</xdr:colOff>
      <xdr:row>137</xdr:row>
      <xdr:rowOff>155575</xdr:rowOff>
    </xdr:to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135</xdr:row>
      <xdr:rowOff>0</xdr:rowOff>
    </xdr:from>
    <xdr:to>
      <xdr:col>2</xdr:col>
      <xdr:colOff>76200</xdr:colOff>
      <xdr:row>137</xdr:row>
      <xdr:rowOff>155575</xdr:rowOff>
    </xdr:to>
    <xdr:sp macro="" textlink="">
      <xdr:nvSpPr>
        <xdr:cNvPr id="6893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136</xdr:row>
      <xdr:rowOff>0</xdr:rowOff>
    </xdr:from>
    <xdr:to>
      <xdr:col>2</xdr:col>
      <xdr:colOff>76200</xdr:colOff>
      <xdr:row>137</xdr:row>
      <xdr:rowOff>2381</xdr:rowOff>
    </xdr:to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136</xdr:row>
      <xdr:rowOff>0</xdr:rowOff>
    </xdr:from>
    <xdr:to>
      <xdr:col>2</xdr:col>
      <xdr:colOff>76200</xdr:colOff>
      <xdr:row>137</xdr:row>
      <xdr:rowOff>2381</xdr:rowOff>
    </xdr:to>
    <xdr:sp macro="" textlink="">
      <xdr:nvSpPr>
        <xdr:cNvPr id="6895" name="Text Box 2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136</xdr:row>
      <xdr:rowOff>0</xdr:rowOff>
    </xdr:from>
    <xdr:to>
      <xdr:col>2</xdr:col>
      <xdr:colOff>76200</xdr:colOff>
      <xdr:row>137</xdr:row>
      <xdr:rowOff>2381</xdr:rowOff>
    </xdr:to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136</xdr:row>
      <xdr:rowOff>0</xdr:rowOff>
    </xdr:from>
    <xdr:to>
      <xdr:col>2</xdr:col>
      <xdr:colOff>76200</xdr:colOff>
      <xdr:row>137</xdr:row>
      <xdr:rowOff>2381</xdr:rowOff>
    </xdr:to>
    <xdr:sp macro="" textlink="">
      <xdr:nvSpPr>
        <xdr:cNvPr id="6897" name="Text Box 2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136</xdr:row>
      <xdr:rowOff>0</xdr:rowOff>
    </xdr:from>
    <xdr:to>
      <xdr:col>2</xdr:col>
      <xdr:colOff>76200</xdr:colOff>
      <xdr:row>137</xdr:row>
      <xdr:rowOff>2381</xdr:rowOff>
    </xdr:to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136</xdr:row>
      <xdr:rowOff>0</xdr:rowOff>
    </xdr:from>
    <xdr:to>
      <xdr:col>2</xdr:col>
      <xdr:colOff>76200</xdr:colOff>
      <xdr:row>137</xdr:row>
      <xdr:rowOff>2381</xdr:rowOff>
    </xdr:to>
    <xdr:sp macro="" textlink="">
      <xdr:nvSpPr>
        <xdr:cNvPr id="6899" name="Text Box 2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136</xdr:row>
      <xdr:rowOff>0</xdr:rowOff>
    </xdr:from>
    <xdr:to>
      <xdr:col>2</xdr:col>
      <xdr:colOff>76200</xdr:colOff>
      <xdr:row>137</xdr:row>
      <xdr:rowOff>2381</xdr:rowOff>
    </xdr:to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136</xdr:row>
      <xdr:rowOff>0</xdr:rowOff>
    </xdr:from>
    <xdr:to>
      <xdr:col>2</xdr:col>
      <xdr:colOff>76200</xdr:colOff>
      <xdr:row>137</xdr:row>
      <xdr:rowOff>2381</xdr:rowOff>
    </xdr:to>
    <xdr:sp macro="" textlink="">
      <xdr:nvSpPr>
        <xdr:cNvPr id="6901" name="Text Box 2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137</xdr:row>
      <xdr:rowOff>0</xdr:rowOff>
    </xdr:from>
    <xdr:to>
      <xdr:col>5</xdr:col>
      <xdr:colOff>247650</xdr:colOff>
      <xdr:row>138</xdr:row>
      <xdr:rowOff>0</xdr:rowOff>
    </xdr:to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5010150" y="266319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137</xdr:row>
      <xdr:rowOff>0</xdr:rowOff>
    </xdr:from>
    <xdr:to>
      <xdr:col>5</xdr:col>
      <xdr:colOff>247650</xdr:colOff>
      <xdr:row>138</xdr:row>
      <xdr:rowOff>0</xdr:rowOff>
    </xdr:to>
    <xdr:sp macro="" textlink="">
      <xdr:nvSpPr>
        <xdr:cNvPr id="6903" name="Text Box 2"/>
        <xdr:cNvSpPr txBox="1">
          <a:spLocks noChangeArrowheads="1"/>
        </xdr:cNvSpPr>
      </xdr:nvSpPr>
      <xdr:spPr bwMode="auto">
        <a:xfrm>
          <a:off x="5010150" y="266319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136</xdr:row>
      <xdr:rowOff>142875</xdr:rowOff>
    </xdr:from>
    <xdr:to>
      <xdr:col>7</xdr:col>
      <xdr:colOff>69850</xdr:colOff>
      <xdr:row>137</xdr:row>
      <xdr:rowOff>0</xdr:rowOff>
    </xdr:to>
    <xdr:sp macro="" textlink="">
      <xdr:nvSpPr>
        <xdr:cNvPr id="6904" name="Text Box 597"/>
        <xdr:cNvSpPr txBox="1">
          <a:spLocks noChangeArrowheads="1"/>
        </xdr:cNvSpPr>
      </xdr:nvSpPr>
      <xdr:spPr bwMode="auto">
        <a:xfrm>
          <a:off x="5991225" y="26603325"/>
          <a:ext cx="698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139</xdr:row>
      <xdr:rowOff>0</xdr:rowOff>
    </xdr:from>
    <xdr:to>
      <xdr:col>2</xdr:col>
      <xdr:colOff>76200</xdr:colOff>
      <xdr:row>140</xdr:row>
      <xdr:rowOff>28578</xdr:rowOff>
    </xdr:to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129</xdr:row>
      <xdr:rowOff>0</xdr:rowOff>
    </xdr:from>
    <xdr:to>
      <xdr:col>5</xdr:col>
      <xdr:colOff>247650</xdr:colOff>
      <xdr:row>130</xdr:row>
      <xdr:rowOff>142873</xdr:rowOff>
    </xdr:to>
    <xdr:sp macro="" textlink="">
      <xdr:nvSpPr>
        <xdr:cNvPr id="6993" name="Text Box 2"/>
        <xdr:cNvSpPr txBox="1">
          <a:spLocks noChangeArrowheads="1"/>
        </xdr:cNvSpPr>
      </xdr:nvSpPr>
      <xdr:spPr bwMode="auto">
        <a:xfrm>
          <a:off x="5010150" y="25022175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129</xdr:row>
      <xdr:rowOff>0</xdr:rowOff>
    </xdr:from>
    <xdr:to>
      <xdr:col>5</xdr:col>
      <xdr:colOff>247650</xdr:colOff>
      <xdr:row>130</xdr:row>
      <xdr:rowOff>142873</xdr:rowOff>
    </xdr:to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5010150" y="25022175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6995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6997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6999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7001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7003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7005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7007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7009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7011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368300" cy="190501"/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109728" cy="173736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109728" cy="173736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1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140</xdr:row>
      <xdr:rowOff>47625</xdr:rowOff>
    </xdr:from>
    <xdr:ext cx="107823" cy="124587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962025" y="271938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109728" cy="173736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109728" cy="173736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109728" cy="173736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140</xdr:row>
      <xdr:rowOff>0</xdr:rowOff>
    </xdr:from>
    <xdr:ext cx="88392" cy="173736"/>
    <xdr:sp macro="" textlink="">
      <xdr:nvSpPr>
        <xdr:cNvPr id="7025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140</xdr:row>
      <xdr:rowOff>0</xdr:rowOff>
    </xdr:from>
    <xdr:ext cx="88392" cy="173736"/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109728" cy="173736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109728" cy="173736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3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140</xdr:row>
      <xdr:rowOff>47625</xdr:rowOff>
    </xdr:from>
    <xdr:ext cx="107823" cy="124587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962025" y="271938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109728" cy="173736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109728" cy="173736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140</xdr:row>
      <xdr:rowOff>0</xdr:rowOff>
    </xdr:from>
    <xdr:ext cx="109728" cy="173736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140</xdr:row>
      <xdr:rowOff>0</xdr:rowOff>
    </xdr:from>
    <xdr:ext cx="88392" cy="173736"/>
    <xdr:sp macro="" textlink="">
      <xdr:nvSpPr>
        <xdr:cNvPr id="7039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140</xdr:row>
      <xdr:rowOff>0</xdr:rowOff>
    </xdr:from>
    <xdr:ext cx="88392" cy="173736"/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4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43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4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4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5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53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5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5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59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6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63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140</xdr:row>
      <xdr:rowOff>0</xdr:rowOff>
    </xdr:from>
    <xdr:ext cx="57150" cy="173736"/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5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3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140</xdr:row>
      <xdr:rowOff>47625</xdr:rowOff>
    </xdr:from>
    <xdr:to>
      <xdr:col>2</xdr:col>
      <xdr:colOff>41148</xdr:colOff>
      <xdr:row>141</xdr:row>
      <xdr:rowOff>38862</xdr:rowOff>
    </xdr:to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40767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4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4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40767</xdr:rowOff>
    </xdr:to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3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37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37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7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7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3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2</xdr:col>
      <xdr:colOff>259842</xdr:colOff>
      <xdr:row>141</xdr:row>
      <xdr:rowOff>40386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2</xdr:col>
      <xdr:colOff>259842</xdr:colOff>
      <xdr:row>141</xdr:row>
      <xdr:rowOff>40386</xdr:rowOff>
    </xdr:to>
    <xdr:sp macro="" textlink="">
      <xdr:nvSpPr>
        <xdr:cNvPr id="7401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42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140</xdr:row>
      <xdr:rowOff>47625</xdr:rowOff>
    </xdr:from>
    <xdr:to>
      <xdr:col>2</xdr:col>
      <xdr:colOff>41148</xdr:colOff>
      <xdr:row>141</xdr:row>
      <xdr:rowOff>38862</xdr:rowOff>
    </xdr:to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40767</xdr:rowOff>
    </xdr:to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4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4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40767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473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7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7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7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48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2</xdr:col>
      <xdr:colOff>259842</xdr:colOff>
      <xdr:row>141</xdr:row>
      <xdr:rowOff>40386</xdr:rowOff>
    </xdr:to>
    <xdr:sp macro="" textlink="">
      <xdr:nvSpPr>
        <xdr:cNvPr id="7497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2</xdr:col>
      <xdr:colOff>259842</xdr:colOff>
      <xdr:row>141</xdr:row>
      <xdr:rowOff>40386</xdr:rowOff>
    </xdr:to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499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511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2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2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2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2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3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3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4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4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5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5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5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5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5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6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140</xdr:row>
      <xdr:rowOff>47625</xdr:rowOff>
    </xdr:from>
    <xdr:to>
      <xdr:col>2</xdr:col>
      <xdr:colOff>41148</xdr:colOff>
      <xdr:row>141</xdr:row>
      <xdr:rowOff>38862</xdr:rowOff>
    </xdr:to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40767</xdr:rowOff>
    </xdr:to>
    <xdr:sp macro="" textlink="">
      <xdr:nvSpPr>
        <xdr:cNvPr id="7652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40767</xdr:rowOff>
    </xdr:to>
    <xdr:sp macro="" textlink="">
      <xdr:nvSpPr>
        <xdr:cNvPr id="7664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6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67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68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6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6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6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6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6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6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6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6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6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6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6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2</xdr:col>
      <xdr:colOff>259842</xdr:colOff>
      <xdr:row>141</xdr:row>
      <xdr:rowOff>40386</xdr:rowOff>
    </xdr:to>
    <xdr:sp macro="" textlink="">
      <xdr:nvSpPr>
        <xdr:cNvPr id="7706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2</xdr:col>
      <xdr:colOff>259842</xdr:colOff>
      <xdr:row>141</xdr:row>
      <xdr:rowOff>40386</xdr:rowOff>
    </xdr:to>
    <xdr:sp macro="" textlink="">
      <xdr:nvSpPr>
        <xdr:cNvPr id="7707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7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7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140</xdr:row>
      <xdr:rowOff>47625</xdr:rowOff>
    </xdr:from>
    <xdr:to>
      <xdr:col>2</xdr:col>
      <xdr:colOff>41148</xdr:colOff>
      <xdr:row>141</xdr:row>
      <xdr:rowOff>38862</xdr:rowOff>
    </xdr:to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40767</xdr:rowOff>
    </xdr:to>
    <xdr:sp macro="" textlink="">
      <xdr:nvSpPr>
        <xdr:cNvPr id="7749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40767</xdr:rowOff>
    </xdr:to>
    <xdr:sp macro="" textlink="">
      <xdr:nvSpPr>
        <xdr:cNvPr id="7761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779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791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7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2</xdr:col>
      <xdr:colOff>259842</xdr:colOff>
      <xdr:row>141</xdr:row>
      <xdr:rowOff>40386</xdr:rowOff>
    </xdr:to>
    <xdr:sp macro="" textlink="">
      <xdr:nvSpPr>
        <xdr:cNvPr id="7803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2</xdr:col>
      <xdr:colOff>259842</xdr:colOff>
      <xdr:row>141</xdr:row>
      <xdr:rowOff>40386</xdr:rowOff>
    </xdr:to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80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81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2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3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3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4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4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2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2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2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9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140</xdr:row>
      <xdr:rowOff>47625</xdr:rowOff>
    </xdr:from>
    <xdr:to>
      <xdr:col>2</xdr:col>
      <xdr:colOff>41148</xdr:colOff>
      <xdr:row>141</xdr:row>
      <xdr:rowOff>38862</xdr:rowOff>
    </xdr:to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40767</xdr:rowOff>
    </xdr:to>
    <xdr:sp macro="" textlink="">
      <xdr:nvSpPr>
        <xdr:cNvPr id="7958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40767</xdr:rowOff>
    </xdr:to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7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798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98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798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9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9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9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9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9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79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2</xdr:col>
      <xdr:colOff>259842</xdr:colOff>
      <xdr:row>141</xdr:row>
      <xdr:rowOff>40386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2</xdr:col>
      <xdr:colOff>259842</xdr:colOff>
      <xdr:row>141</xdr:row>
      <xdr:rowOff>40386</xdr:rowOff>
    </xdr:to>
    <xdr:sp macro="" textlink="">
      <xdr:nvSpPr>
        <xdr:cNvPr id="8013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8026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3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3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0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0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140</xdr:row>
      <xdr:rowOff>47625</xdr:rowOff>
    </xdr:from>
    <xdr:to>
      <xdr:col>2</xdr:col>
      <xdr:colOff>41148</xdr:colOff>
      <xdr:row>141</xdr:row>
      <xdr:rowOff>38862</xdr:rowOff>
    </xdr:to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40767</xdr:rowOff>
    </xdr:to>
    <xdr:sp macro="" textlink="">
      <xdr:nvSpPr>
        <xdr:cNvPr id="8055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40767</xdr:rowOff>
    </xdr:to>
    <xdr:sp macro="" textlink="">
      <xdr:nvSpPr>
        <xdr:cNvPr id="8067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808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809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0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2</xdr:col>
      <xdr:colOff>259842</xdr:colOff>
      <xdr:row>141</xdr:row>
      <xdr:rowOff>40386</xdr:rowOff>
    </xdr:to>
    <xdr:sp macro="" textlink="">
      <xdr:nvSpPr>
        <xdr:cNvPr id="8109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2</xdr:col>
      <xdr:colOff>259842</xdr:colOff>
      <xdr:row>141</xdr:row>
      <xdr:rowOff>40386</xdr:rowOff>
    </xdr:to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8123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3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4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4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5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5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2</xdr:col>
      <xdr:colOff>76200</xdr:colOff>
      <xdr:row>141</xdr:row>
      <xdr:rowOff>169068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2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140</xdr:row>
      <xdr:rowOff>47625</xdr:rowOff>
    </xdr:from>
    <xdr:to>
      <xdr:col>2</xdr:col>
      <xdr:colOff>41148</xdr:colOff>
      <xdr:row>141</xdr:row>
      <xdr:rowOff>38862</xdr:rowOff>
    </xdr:to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40767</xdr:rowOff>
    </xdr:to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40767</xdr:rowOff>
    </xdr:to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7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8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8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8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28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28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29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2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2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2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2</xdr:col>
      <xdr:colOff>259842</xdr:colOff>
      <xdr:row>141</xdr:row>
      <xdr:rowOff>40386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2</xdr:col>
      <xdr:colOff>259842</xdr:colOff>
      <xdr:row>141</xdr:row>
      <xdr:rowOff>40386</xdr:rowOff>
    </xdr:to>
    <xdr:sp macro="" textlink="">
      <xdr:nvSpPr>
        <xdr:cNvPr id="8319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8332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3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3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3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4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4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3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3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140</xdr:row>
      <xdr:rowOff>0</xdr:rowOff>
    </xdr:from>
    <xdr:to>
      <xdr:col>1</xdr:col>
      <xdr:colOff>218694</xdr:colOff>
      <xdr:row>141</xdr:row>
      <xdr:rowOff>40386</xdr:rowOff>
    </xdr:to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140</xdr:row>
      <xdr:rowOff>47625</xdr:rowOff>
    </xdr:from>
    <xdr:to>
      <xdr:col>2</xdr:col>
      <xdr:colOff>41148</xdr:colOff>
      <xdr:row>141</xdr:row>
      <xdr:rowOff>38862</xdr:rowOff>
    </xdr:to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40386</xdr:rowOff>
    </xdr:to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40767</xdr:rowOff>
    </xdr:to>
    <xdr:sp macro="" textlink="">
      <xdr:nvSpPr>
        <xdr:cNvPr id="8361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40767</xdr:rowOff>
    </xdr:to>
    <xdr:sp macro="" textlink="">
      <xdr:nvSpPr>
        <xdr:cNvPr id="8373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8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40767</xdr:rowOff>
    </xdr:to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140</xdr:row>
      <xdr:rowOff>0</xdr:rowOff>
    </xdr:from>
    <xdr:to>
      <xdr:col>2</xdr:col>
      <xdr:colOff>1586103</xdr:colOff>
      <xdr:row>141</xdr:row>
      <xdr:rowOff>40386</xdr:rowOff>
    </xdr:to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3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8403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2</xdr:col>
      <xdr:colOff>259842</xdr:colOff>
      <xdr:row>141</xdr:row>
      <xdr:rowOff>40386</xdr:rowOff>
    </xdr:to>
    <xdr:sp macro="" textlink="">
      <xdr:nvSpPr>
        <xdr:cNvPr id="8415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2</xdr:col>
      <xdr:colOff>259842</xdr:colOff>
      <xdr:row>141</xdr:row>
      <xdr:rowOff>40386</xdr:rowOff>
    </xdr:to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841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140</xdr:row>
      <xdr:rowOff>0</xdr:rowOff>
    </xdr:from>
    <xdr:to>
      <xdr:col>1</xdr:col>
      <xdr:colOff>270891</xdr:colOff>
      <xdr:row>141</xdr:row>
      <xdr:rowOff>40005</xdr:rowOff>
    </xdr:to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3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3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3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140</xdr:row>
      <xdr:rowOff>0</xdr:rowOff>
    </xdr:from>
    <xdr:to>
      <xdr:col>1</xdr:col>
      <xdr:colOff>259842</xdr:colOff>
      <xdr:row>141</xdr:row>
      <xdr:rowOff>40005</xdr:rowOff>
    </xdr:to>
    <xdr:sp macro="" textlink="">
      <xdr:nvSpPr>
        <xdr:cNvPr id="844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4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5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5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5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5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6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6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140</xdr:row>
      <xdr:rowOff>0</xdr:rowOff>
    </xdr:from>
    <xdr:to>
      <xdr:col>2</xdr:col>
      <xdr:colOff>2152650</xdr:colOff>
      <xdr:row>141</xdr:row>
      <xdr:rowOff>40386</xdr:rowOff>
    </xdr:to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67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69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73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75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77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368300" cy="190501"/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3124200" y="280320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109728" cy="173736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109728" cy="173736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486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145</xdr:row>
      <xdr:rowOff>47625</xdr:rowOff>
    </xdr:from>
    <xdr:ext cx="107823" cy="124587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962025" y="280797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109728" cy="173736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490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109728" cy="173736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492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109728" cy="173736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494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145</xdr:row>
      <xdr:rowOff>0</xdr:rowOff>
    </xdr:from>
    <xdr:ext cx="88392" cy="173736"/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1200150" y="28032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145</xdr:row>
      <xdr:rowOff>0</xdr:rowOff>
    </xdr:from>
    <xdr:ext cx="88392" cy="173736"/>
    <xdr:sp macro="" textlink="">
      <xdr:nvSpPr>
        <xdr:cNvPr id="8496" name="Text Box 2"/>
        <xdr:cNvSpPr txBox="1">
          <a:spLocks noChangeArrowheads="1"/>
        </xdr:cNvSpPr>
      </xdr:nvSpPr>
      <xdr:spPr bwMode="auto">
        <a:xfrm>
          <a:off x="1200150" y="28032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109728" cy="173736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109728" cy="173736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01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145</xdr:row>
      <xdr:rowOff>47625</xdr:rowOff>
    </xdr:from>
    <xdr:ext cx="107823" cy="124587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962025" y="280797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109728" cy="173736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109728" cy="173736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109728" cy="173736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2505075" y="280320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08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145</xdr:row>
      <xdr:rowOff>0</xdr:rowOff>
    </xdr:from>
    <xdr:ext cx="88392" cy="173736"/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1200150" y="28032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145</xdr:row>
      <xdr:rowOff>0</xdr:rowOff>
    </xdr:from>
    <xdr:ext cx="88392" cy="173736"/>
    <xdr:sp macro="" textlink="">
      <xdr:nvSpPr>
        <xdr:cNvPr id="8510" name="Text Box 2"/>
        <xdr:cNvSpPr txBox="1">
          <a:spLocks noChangeArrowheads="1"/>
        </xdr:cNvSpPr>
      </xdr:nvSpPr>
      <xdr:spPr bwMode="auto">
        <a:xfrm>
          <a:off x="1200150" y="280320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11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13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18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23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27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29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31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32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145</xdr:row>
      <xdr:rowOff>0</xdr:rowOff>
    </xdr:from>
    <xdr:ext cx="57150" cy="173736"/>
    <xdr:sp macro="" textlink="">
      <xdr:nvSpPr>
        <xdr:cNvPr id="8534" name="Text Box 2"/>
        <xdr:cNvSpPr txBox="1">
          <a:spLocks noChangeArrowheads="1"/>
        </xdr:cNvSpPr>
      </xdr:nvSpPr>
      <xdr:spPr bwMode="auto">
        <a:xfrm>
          <a:off x="3124200" y="280320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3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37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3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4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44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4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47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4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5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5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55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57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72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74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7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8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8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8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87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94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96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98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600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602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146</xdr:row>
      <xdr:rowOff>161923</xdr:rowOff>
    </xdr:to>
    <xdr:sp macro="" textlink="">
      <xdr:nvSpPr>
        <xdr:cNvPr id="8604" name="Text Box 2"/>
        <xdr:cNvSpPr txBox="1">
          <a:spLocks noChangeArrowheads="1"/>
        </xdr:cNvSpPr>
      </xdr:nvSpPr>
      <xdr:spPr bwMode="auto">
        <a:xfrm>
          <a:off x="1028700" y="282035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0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0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07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0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1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1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14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16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17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18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19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21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22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146</xdr:row>
      <xdr:rowOff>0</xdr:rowOff>
    </xdr:from>
    <xdr:to>
      <xdr:col>3</xdr:col>
      <xdr:colOff>2116</xdr:colOff>
      <xdr:row>146</xdr:row>
      <xdr:rowOff>161924</xdr:rowOff>
    </xdr:to>
    <xdr:sp macro="" textlink="">
      <xdr:nvSpPr>
        <xdr:cNvPr id="8623" name="Text Box 2"/>
        <xdr:cNvSpPr txBox="1">
          <a:spLocks noChangeArrowheads="1"/>
        </xdr:cNvSpPr>
      </xdr:nvSpPr>
      <xdr:spPr bwMode="auto">
        <a:xfrm>
          <a:off x="3124200" y="282035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2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3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3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5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5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5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5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6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6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6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6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6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7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8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8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8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9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9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9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9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69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70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70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70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70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70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146</xdr:row>
      <xdr:rowOff>0</xdr:rowOff>
    </xdr:from>
    <xdr:to>
      <xdr:col>2</xdr:col>
      <xdr:colOff>76200</xdr:colOff>
      <xdr:row>147</xdr:row>
      <xdr:rowOff>169068</xdr:rowOff>
    </xdr:to>
    <xdr:sp macro="" textlink="">
      <xdr:nvSpPr>
        <xdr:cNvPr id="871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151</xdr:row>
      <xdr:rowOff>0</xdr:rowOff>
    </xdr:from>
    <xdr:to>
      <xdr:col>2</xdr:col>
      <xdr:colOff>1476375</xdr:colOff>
      <xdr:row>152</xdr:row>
      <xdr:rowOff>4761</xdr:rowOff>
    </xdr:to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2</xdr:col>
      <xdr:colOff>2105025</xdr:colOff>
      <xdr:row>152</xdr:row>
      <xdr:rowOff>4761</xdr:rowOff>
    </xdr:to>
    <xdr:sp macro="" textlink="">
      <xdr:nvSpPr>
        <xdr:cNvPr id="8713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151</xdr:row>
      <xdr:rowOff>0</xdr:rowOff>
    </xdr:from>
    <xdr:to>
      <xdr:col>2</xdr:col>
      <xdr:colOff>1476375</xdr:colOff>
      <xdr:row>152</xdr:row>
      <xdr:rowOff>4761</xdr:rowOff>
    </xdr:to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2</xdr:col>
      <xdr:colOff>2105025</xdr:colOff>
      <xdr:row>152</xdr:row>
      <xdr:rowOff>4761</xdr:rowOff>
    </xdr:to>
    <xdr:sp macro="" textlink="">
      <xdr:nvSpPr>
        <xdr:cNvPr id="8715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151</xdr:row>
      <xdr:rowOff>0</xdr:rowOff>
    </xdr:from>
    <xdr:to>
      <xdr:col>2</xdr:col>
      <xdr:colOff>1476375</xdr:colOff>
      <xdr:row>152</xdr:row>
      <xdr:rowOff>4761</xdr:rowOff>
    </xdr:to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2</xdr:col>
      <xdr:colOff>2105025</xdr:colOff>
      <xdr:row>152</xdr:row>
      <xdr:rowOff>4761</xdr:rowOff>
    </xdr:to>
    <xdr:sp macro="" textlink="">
      <xdr:nvSpPr>
        <xdr:cNvPr id="8717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151</xdr:row>
      <xdr:rowOff>0</xdr:rowOff>
    </xdr:from>
    <xdr:to>
      <xdr:col>2</xdr:col>
      <xdr:colOff>1476375</xdr:colOff>
      <xdr:row>152</xdr:row>
      <xdr:rowOff>4761</xdr:rowOff>
    </xdr:to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2</xdr:col>
      <xdr:colOff>2105025</xdr:colOff>
      <xdr:row>152</xdr:row>
      <xdr:rowOff>4761</xdr:rowOff>
    </xdr:to>
    <xdr:sp macro="" textlink="">
      <xdr:nvSpPr>
        <xdr:cNvPr id="8719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151</xdr:row>
      <xdr:rowOff>0</xdr:rowOff>
    </xdr:from>
    <xdr:to>
      <xdr:col>2</xdr:col>
      <xdr:colOff>1476375</xdr:colOff>
      <xdr:row>152</xdr:row>
      <xdr:rowOff>4761</xdr:rowOff>
    </xdr:to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2</xdr:col>
      <xdr:colOff>2105025</xdr:colOff>
      <xdr:row>152</xdr:row>
      <xdr:rowOff>4761</xdr:rowOff>
    </xdr:to>
    <xdr:sp macro="" textlink="">
      <xdr:nvSpPr>
        <xdr:cNvPr id="8721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151</xdr:row>
      <xdr:rowOff>0</xdr:rowOff>
    </xdr:from>
    <xdr:to>
      <xdr:col>2</xdr:col>
      <xdr:colOff>1476375</xdr:colOff>
      <xdr:row>152</xdr:row>
      <xdr:rowOff>4761</xdr:rowOff>
    </xdr:to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2</xdr:col>
      <xdr:colOff>2105025</xdr:colOff>
      <xdr:row>152</xdr:row>
      <xdr:rowOff>4761</xdr:rowOff>
    </xdr:to>
    <xdr:sp macro="" textlink="">
      <xdr:nvSpPr>
        <xdr:cNvPr id="8723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151</xdr:row>
      <xdr:rowOff>0</xdr:rowOff>
    </xdr:from>
    <xdr:to>
      <xdr:col>2</xdr:col>
      <xdr:colOff>1476375</xdr:colOff>
      <xdr:row>152</xdr:row>
      <xdr:rowOff>4761</xdr:rowOff>
    </xdr:to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2</xdr:col>
      <xdr:colOff>2105025</xdr:colOff>
      <xdr:row>152</xdr:row>
      <xdr:rowOff>4761</xdr:rowOff>
    </xdr:to>
    <xdr:sp macro="" textlink="">
      <xdr:nvSpPr>
        <xdr:cNvPr id="8725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151</xdr:row>
      <xdr:rowOff>0</xdr:rowOff>
    </xdr:from>
    <xdr:to>
      <xdr:col>2</xdr:col>
      <xdr:colOff>1476375</xdr:colOff>
      <xdr:row>152</xdr:row>
      <xdr:rowOff>4761</xdr:rowOff>
    </xdr:to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2</xdr:col>
      <xdr:colOff>2105025</xdr:colOff>
      <xdr:row>152</xdr:row>
      <xdr:rowOff>4761</xdr:rowOff>
    </xdr:to>
    <xdr:sp macro="" textlink="">
      <xdr:nvSpPr>
        <xdr:cNvPr id="8727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151</xdr:row>
      <xdr:rowOff>0</xdr:rowOff>
    </xdr:from>
    <xdr:to>
      <xdr:col>2</xdr:col>
      <xdr:colOff>1476375</xdr:colOff>
      <xdr:row>152</xdr:row>
      <xdr:rowOff>4761</xdr:rowOff>
    </xdr:to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2</xdr:col>
      <xdr:colOff>2105025</xdr:colOff>
      <xdr:row>152</xdr:row>
      <xdr:rowOff>4761</xdr:rowOff>
    </xdr:to>
    <xdr:sp macro="" textlink="">
      <xdr:nvSpPr>
        <xdr:cNvPr id="8729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151</xdr:row>
      <xdr:rowOff>0</xdr:rowOff>
    </xdr:from>
    <xdr:to>
      <xdr:col>2</xdr:col>
      <xdr:colOff>1476375</xdr:colOff>
      <xdr:row>152</xdr:row>
      <xdr:rowOff>4761</xdr:rowOff>
    </xdr:to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2</xdr:col>
      <xdr:colOff>2105025</xdr:colOff>
      <xdr:row>152</xdr:row>
      <xdr:rowOff>4761</xdr:rowOff>
    </xdr:to>
    <xdr:sp macro="" textlink="">
      <xdr:nvSpPr>
        <xdr:cNvPr id="8731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151</xdr:row>
      <xdr:rowOff>0</xdr:rowOff>
    </xdr:from>
    <xdr:to>
      <xdr:col>2</xdr:col>
      <xdr:colOff>1476375</xdr:colOff>
      <xdr:row>152</xdr:row>
      <xdr:rowOff>4761</xdr:rowOff>
    </xdr:to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2</xdr:col>
      <xdr:colOff>2105025</xdr:colOff>
      <xdr:row>152</xdr:row>
      <xdr:rowOff>4761</xdr:rowOff>
    </xdr:to>
    <xdr:sp macro="" textlink="">
      <xdr:nvSpPr>
        <xdr:cNvPr id="8733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151</xdr:row>
      <xdr:rowOff>0</xdr:rowOff>
    </xdr:from>
    <xdr:to>
      <xdr:col>2</xdr:col>
      <xdr:colOff>1476375</xdr:colOff>
      <xdr:row>152</xdr:row>
      <xdr:rowOff>4761</xdr:rowOff>
    </xdr:to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151</xdr:row>
      <xdr:rowOff>0</xdr:rowOff>
    </xdr:from>
    <xdr:to>
      <xdr:col>2</xdr:col>
      <xdr:colOff>2105025</xdr:colOff>
      <xdr:row>152</xdr:row>
      <xdr:rowOff>4761</xdr:rowOff>
    </xdr:to>
    <xdr:sp macro="" textlink="">
      <xdr:nvSpPr>
        <xdr:cNvPr id="8735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38100</xdr:colOff>
      <xdr:row>152</xdr:row>
      <xdr:rowOff>152400</xdr:rowOff>
    </xdr:to>
    <xdr:sp macro="" textlink="">
      <xdr:nvSpPr>
        <xdr:cNvPr id="8736" name="Text Box 2"/>
        <xdr:cNvSpPr txBox="1">
          <a:spLocks noChangeArrowheads="1"/>
        </xdr:cNvSpPr>
      </xdr:nvSpPr>
      <xdr:spPr bwMode="auto">
        <a:xfrm>
          <a:off x="3124200" y="292608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38100</xdr:colOff>
      <xdr:row>152</xdr:row>
      <xdr:rowOff>152400</xdr:rowOff>
    </xdr:to>
    <xdr:sp macro="" textlink="">
      <xdr:nvSpPr>
        <xdr:cNvPr id="8737" name="Text Box 2"/>
        <xdr:cNvSpPr txBox="1">
          <a:spLocks noChangeArrowheads="1"/>
        </xdr:cNvSpPr>
      </xdr:nvSpPr>
      <xdr:spPr bwMode="auto">
        <a:xfrm>
          <a:off x="3124200" y="292608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38100</xdr:colOff>
      <xdr:row>152</xdr:row>
      <xdr:rowOff>152400</xdr:rowOff>
    </xdr:to>
    <xdr:sp macro="" textlink="">
      <xdr:nvSpPr>
        <xdr:cNvPr id="8738" name="Text Box 2"/>
        <xdr:cNvSpPr txBox="1">
          <a:spLocks noChangeArrowheads="1"/>
        </xdr:cNvSpPr>
      </xdr:nvSpPr>
      <xdr:spPr bwMode="auto">
        <a:xfrm>
          <a:off x="3124200" y="2926080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39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40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41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42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43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44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45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46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47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48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49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50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51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52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53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54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55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8756" name="Text Box 2"/>
        <xdr:cNvSpPr txBox="1">
          <a:spLocks noChangeArrowheads="1"/>
        </xdr:cNvSpPr>
      </xdr:nvSpPr>
      <xdr:spPr bwMode="auto">
        <a:xfrm>
          <a:off x="3124200" y="29260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2505075" y="29260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758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8759" name="Text Box 1"/>
        <xdr:cNvSpPr txBox="1">
          <a:spLocks noChangeArrowheads="1"/>
        </xdr:cNvSpPr>
      </xdr:nvSpPr>
      <xdr:spPr bwMode="auto">
        <a:xfrm>
          <a:off x="2505075" y="29260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760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761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152</xdr:row>
      <xdr:rowOff>0</xdr:rowOff>
    </xdr:from>
    <xdr:ext cx="85344" cy="173736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552450" y="29260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736"/>
    <xdr:sp macro="" textlink="">
      <xdr:nvSpPr>
        <xdr:cNvPr id="8763" name="Text Box 1"/>
        <xdr:cNvSpPr txBox="1">
          <a:spLocks noChangeArrowheads="1"/>
        </xdr:cNvSpPr>
      </xdr:nvSpPr>
      <xdr:spPr bwMode="auto">
        <a:xfrm>
          <a:off x="590550" y="29260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152</xdr:row>
      <xdr:rowOff>0</xdr:rowOff>
    </xdr:from>
    <xdr:ext cx="85344" cy="173736"/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552450" y="29260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736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590550" y="29260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152</xdr:row>
      <xdr:rowOff>0</xdr:rowOff>
    </xdr:from>
    <xdr:ext cx="85344" cy="173736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552450" y="29260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736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590550" y="29260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152</xdr:row>
      <xdr:rowOff>0</xdr:rowOff>
    </xdr:from>
    <xdr:ext cx="85344" cy="173736"/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552450" y="29260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736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590550" y="29260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152</xdr:row>
      <xdr:rowOff>0</xdr:rowOff>
    </xdr:from>
    <xdr:ext cx="85344" cy="173736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552450" y="29260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736"/>
    <xdr:sp macro="" textlink="">
      <xdr:nvSpPr>
        <xdr:cNvPr id="8771" name="Text Box 1"/>
        <xdr:cNvSpPr txBox="1">
          <a:spLocks noChangeArrowheads="1"/>
        </xdr:cNvSpPr>
      </xdr:nvSpPr>
      <xdr:spPr bwMode="auto">
        <a:xfrm>
          <a:off x="590550" y="29260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152</xdr:row>
      <xdr:rowOff>0</xdr:rowOff>
    </xdr:from>
    <xdr:ext cx="107823" cy="124587"/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962025" y="292608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736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590550" y="29260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152</xdr:row>
      <xdr:rowOff>0</xdr:rowOff>
    </xdr:from>
    <xdr:ext cx="89916" cy="174117"/>
    <xdr:sp macro="" textlink="">
      <xdr:nvSpPr>
        <xdr:cNvPr id="8774" name="Text Box 2"/>
        <xdr:cNvSpPr txBox="1">
          <a:spLocks noChangeArrowheads="1"/>
        </xdr:cNvSpPr>
      </xdr:nvSpPr>
      <xdr:spPr bwMode="auto">
        <a:xfrm>
          <a:off x="600075" y="292608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75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76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77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78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79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80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81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82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83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84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85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152</xdr:row>
      <xdr:rowOff>0</xdr:rowOff>
    </xdr:from>
    <xdr:ext cx="89916" cy="174117"/>
    <xdr:sp macro="" textlink="">
      <xdr:nvSpPr>
        <xdr:cNvPr id="8786" name="Text Box 2"/>
        <xdr:cNvSpPr txBox="1">
          <a:spLocks noChangeArrowheads="1"/>
        </xdr:cNvSpPr>
      </xdr:nvSpPr>
      <xdr:spPr bwMode="auto">
        <a:xfrm>
          <a:off x="600075" y="292608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87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88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89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90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91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92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93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94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95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96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797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2505075" y="29260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799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2505075" y="29260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801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2505075" y="29260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803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152</xdr:row>
      <xdr:rowOff>0</xdr:rowOff>
    </xdr:from>
    <xdr:ext cx="89916" cy="173355"/>
    <xdr:sp macro="" textlink="">
      <xdr:nvSpPr>
        <xdr:cNvPr id="8804" name="Text Box 2"/>
        <xdr:cNvSpPr txBox="1">
          <a:spLocks noChangeArrowheads="1"/>
        </xdr:cNvSpPr>
      </xdr:nvSpPr>
      <xdr:spPr bwMode="auto">
        <a:xfrm>
          <a:off x="600075" y="29260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05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06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07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08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09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10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11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12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13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14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15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152</xdr:row>
      <xdr:rowOff>0</xdr:rowOff>
    </xdr:from>
    <xdr:ext cx="89916" cy="173355"/>
    <xdr:sp macro="" textlink="">
      <xdr:nvSpPr>
        <xdr:cNvPr id="8816" name="Text Box 2"/>
        <xdr:cNvSpPr txBox="1">
          <a:spLocks noChangeArrowheads="1"/>
        </xdr:cNvSpPr>
      </xdr:nvSpPr>
      <xdr:spPr bwMode="auto">
        <a:xfrm>
          <a:off x="600075" y="29260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17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18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19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20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21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22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23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24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25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26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27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152</xdr:row>
      <xdr:rowOff>0</xdr:rowOff>
    </xdr:from>
    <xdr:ext cx="88392" cy="173736"/>
    <xdr:sp macro="" textlink="">
      <xdr:nvSpPr>
        <xdr:cNvPr id="8828" name="Text Box 2"/>
        <xdr:cNvSpPr txBox="1">
          <a:spLocks noChangeArrowheads="1"/>
        </xdr:cNvSpPr>
      </xdr:nvSpPr>
      <xdr:spPr bwMode="auto">
        <a:xfrm>
          <a:off x="1200150" y="29260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152</xdr:row>
      <xdr:rowOff>0</xdr:rowOff>
    </xdr:from>
    <xdr:ext cx="88392" cy="173736"/>
    <xdr:sp macro="" textlink="">
      <xdr:nvSpPr>
        <xdr:cNvPr id="8829" name="Text Box 2"/>
        <xdr:cNvSpPr txBox="1">
          <a:spLocks noChangeArrowheads="1"/>
        </xdr:cNvSpPr>
      </xdr:nvSpPr>
      <xdr:spPr bwMode="auto">
        <a:xfrm>
          <a:off x="1200150" y="29260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152</xdr:row>
      <xdr:rowOff>0</xdr:rowOff>
    </xdr:from>
    <xdr:ext cx="89916" cy="173355"/>
    <xdr:sp macro="" textlink="">
      <xdr:nvSpPr>
        <xdr:cNvPr id="8830" name="Text Box 2"/>
        <xdr:cNvSpPr txBox="1">
          <a:spLocks noChangeArrowheads="1"/>
        </xdr:cNvSpPr>
      </xdr:nvSpPr>
      <xdr:spPr bwMode="auto">
        <a:xfrm>
          <a:off x="600075" y="29260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31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32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33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34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35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36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37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38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39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40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41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152</xdr:row>
      <xdr:rowOff>0</xdr:rowOff>
    </xdr:from>
    <xdr:ext cx="89916" cy="173355"/>
    <xdr:sp macro="" textlink="">
      <xdr:nvSpPr>
        <xdr:cNvPr id="8842" name="Text Box 2"/>
        <xdr:cNvSpPr txBox="1">
          <a:spLocks noChangeArrowheads="1"/>
        </xdr:cNvSpPr>
      </xdr:nvSpPr>
      <xdr:spPr bwMode="auto">
        <a:xfrm>
          <a:off x="600075" y="29260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43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44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45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46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47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48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49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50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51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52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853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2505075" y="29260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855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2505075" y="29260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857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858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152</xdr:row>
      <xdr:rowOff>0</xdr:rowOff>
    </xdr:from>
    <xdr:ext cx="85344" cy="173736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552450" y="29260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736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590550" y="29260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152</xdr:row>
      <xdr:rowOff>0</xdr:rowOff>
    </xdr:from>
    <xdr:ext cx="85344" cy="173736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552450" y="29260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736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590550" y="29260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152</xdr:row>
      <xdr:rowOff>0</xdr:rowOff>
    </xdr:from>
    <xdr:ext cx="85344" cy="173736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552450" y="29260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736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590550" y="29260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152</xdr:row>
      <xdr:rowOff>0</xdr:rowOff>
    </xdr:from>
    <xdr:ext cx="85344" cy="173736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552450" y="29260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736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590550" y="29260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152</xdr:row>
      <xdr:rowOff>0</xdr:rowOff>
    </xdr:from>
    <xdr:ext cx="85344" cy="173736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552450" y="29260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736"/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590550" y="29260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152</xdr:row>
      <xdr:rowOff>0</xdr:rowOff>
    </xdr:from>
    <xdr:ext cx="107823" cy="124587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962025" y="292608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736"/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590550" y="29260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152</xdr:row>
      <xdr:rowOff>0</xdr:rowOff>
    </xdr:from>
    <xdr:ext cx="89916" cy="174117"/>
    <xdr:sp macro="" textlink="">
      <xdr:nvSpPr>
        <xdr:cNvPr id="8871" name="Text Box 2"/>
        <xdr:cNvSpPr txBox="1">
          <a:spLocks noChangeArrowheads="1"/>
        </xdr:cNvSpPr>
      </xdr:nvSpPr>
      <xdr:spPr bwMode="auto">
        <a:xfrm>
          <a:off x="600075" y="292608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72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73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74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75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76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77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78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79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80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81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82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152</xdr:row>
      <xdr:rowOff>0</xdr:rowOff>
    </xdr:from>
    <xdr:ext cx="89916" cy="174117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600075" y="292608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84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85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86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87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88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89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90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91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92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93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4117"/>
    <xdr:sp macro="" textlink="">
      <xdr:nvSpPr>
        <xdr:cNvPr id="8894" name="Text Box 2"/>
        <xdr:cNvSpPr txBox="1">
          <a:spLocks noChangeArrowheads="1"/>
        </xdr:cNvSpPr>
      </xdr:nvSpPr>
      <xdr:spPr bwMode="auto">
        <a:xfrm>
          <a:off x="590550" y="29260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2505075" y="29260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896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2505075" y="29260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898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2505075" y="29260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00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152</xdr:row>
      <xdr:rowOff>0</xdr:rowOff>
    </xdr:from>
    <xdr:ext cx="89916" cy="173355"/>
    <xdr:sp macro="" textlink="">
      <xdr:nvSpPr>
        <xdr:cNvPr id="8901" name="Text Box 2"/>
        <xdr:cNvSpPr txBox="1">
          <a:spLocks noChangeArrowheads="1"/>
        </xdr:cNvSpPr>
      </xdr:nvSpPr>
      <xdr:spPr bwMode="auto">
        <a:xfrm>
          <a:off x="600075" y="29260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02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03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04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05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06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07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08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09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10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11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12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152</xdr:row>
      <xdr:rowOff>0</xdr:rowOff>
    </xdr:from>
    <xdr:ext cx="89916" cy="173355"/>
    <xdr:sp macro="" textlink="">
      <xdr:nvSpPr>
        <xdr:cNvPr id="8913" name="Text Box 2"/>
        <xdr:cNvSpPr txBox="1">
          <a:spLocks noChangeArrowheads="1"/>
        </xdr:cNvSpPr>
      </xdr:nvSpPr>
      <xdr:spPr bwMode="auto">
        <a:xfrm>
          <a:off x="600075" y="29260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14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15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16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17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18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19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20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21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22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23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24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152</xdr:row>
      <xdr:rowOff>0</xdr:rowOff>
    </xdr:from>
    <xdr:ext cx="88392" cy="173736"/>
    <xdr:sp macro="" textlink="">
      <xdr:nvSpPr>
        <xdr:cNvPr id="8925" name="Text Box 2"/>
        <xdr:cNvSpPr txBox="1">
          <a:spLocks noChangeArrowheads="1"/>
        </xdr:cNvSpPr>
      </xdr:nvSpPr>
      <xdr:spPr bwMode="auto">
        <a:xfrm>
          <a:off x="1200150" y="29260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152</xdr:row>
      <xdr:rowOff>0</xdr:rowOff>
    </xdr:from>
    <xdr:ext cx="88392" cy="173736"/>
    <xdr:sp macro="" textlink="">
      <xdr:nvSpPr>
        <xdr:cNvPr id="8926" name="Text Box 2"/>
        <xdr:cNvSpPr txBox="1">
          <a:spLocks noChangeArrowheads="1"/>
        </xdr:cNvSpPr>
      </xdr:nvSpPr>
      <xdr:spPr bwMode="auto">
        <a:xfrm>
          <a:off x="1200150" y="29260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152</xdr:row>
      <xdr:rowOff>0</xdr:rowOff>
    </xdr:from>
    <xdr:ext cx="89916" cy="173355"/>
    <xdr:sp macro="" textlink="">
      <xdr:nvSpPr>
        <xdr:cNvPr id="8927" name="Text Box 2"/>
        <xdr:cNvSpPr txBox="1">
          <a:spLocks noChangeArrowheads="1"/>
        </xdr:cNvSpPr>
      </xdr:nvSpPr>
      <xdr:spPr bwMode="auto">
        <a:xfrm>
          <a:off x="600075" y="29260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28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29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30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31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32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33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34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35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36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37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38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152</xdr:row>
      <xdr:rowOff>0</xdr:rowOff>
    </xdr:from>
    <xdr:ext cx="89916" cy="173355"/>
    <xdr:sp macro="" textlink="">
      <xdr:nvSpPr>
        <xdr:cNvPr id="8939" name="Text Box 2"/>
        <xdr:cNvSpPr txBox="1">
          <a:spLocks noChangeArrowheads="1"/>
        </xdr:cNvSpPr>
      </xdr:nvSpPr>
      <xdr:spPr bwMode="auto">
        <a:xfrm>
          <a:off x="600075" y="29260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40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41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42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43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44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45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46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47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48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49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152</xdr:row>
      <xdr:rowOff>0</xdr:rowOff>
    </xdr:from>
    <xdr:ext cx="88392" cy="173355"/>
    <xdr:sp macro="" textlink="">
      <xdr:nvSpPr>
        <xdr:cNvPr id="8950" name="Text Box 2"/>
        <xdr:cNvSpPr txBox="1">
          <a:spLocks noChangeArrowheads="1"/>
        </xdr:cNvSpPr>
      </xdr:nvSpPr>
      <xdr:spPr bwMode="auto">
        <a:xfrm>
          <a:off x="590550" y="29260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51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52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53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54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55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56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57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58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59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60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61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62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64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65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66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67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68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69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70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71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72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73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8974" name="Text Box 2"/>
        <xdr:cNvSpPr txBox="1">
          <a:spLocks noChangeArrowheads="1"/>
        </xdr:cNvSpPr>
      </xdr:nvSpPr>
      <xdr:spPr bwMode="auto">
        <a:xfrm>
          <a:off x="3124200" y="29260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75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76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77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78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79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80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81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82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83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84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85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86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8987" name="Text Box 2"/>
        <xdr:cNvSpPr txBox="1">
          <a:spLocks noChangeArrowheads="1"/>
        </xdr:cNvSpPr>
      </xdr:nvSpPr>
      <xdr:spPr bwMode="auto">
        <a:xfrm>
          <a:off x="3124200" y="3009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8988" name="Text Box 2"/>
        <xdr:cNvSpPr txBox="1">
          <a:spLocks noChangeArrowheads="1"/>
        </xdr:cNvSpPr>
      </xdr:nvSpPr>
      <xdr:spPr bwMode="auto">
        <a:xfrm>
          <a:off x="3124200" y="3009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8989" name="Text Box 2"/>
        <xdr:cNvSpPr txBox="1">
          <a:spLocks noChangeArrowheads="1"/>
        </xdr:cNvSpPr>
      </xdr:nvSpPr>
      <xdr:spPr bwMode="auto">
        <a:xfrm>
          <a:off x="3124200" y="3009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90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91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92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93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94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171451</xdr:rowOff>
    </xdr:to>
    <xdr:sp macro="" textlink="">
      <xdr:nvSpPr>
        <xdr:cNvPr id="8995" name="Text Box 2"/>
        <xdr:cNvSpPr txBox="1">
          <a:spLocks noChangeArrowheads="1"/>
        </xdr:cNvSpPr>
      </xdr:nvSpPr>
      <xdr:spPr bwMode="auto">
        <a:xfrm>
          <a:off x="3124200" y="29927550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152</xdr:row>
      <xdr:rowOff>0</xdr:rowOff>
    </xdr:from>
    <xdr:to>
      <xdr:col>1</xdr:col>
      <xdr:colOff>310515</xdr:colOff>
      <xdr:row>152</xdr:row>
      <xdr:rowOff>60959</xdr:rowOff>
    </xdr:to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628650" y="297561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152</xdr:row>
      <xdr:rowOff>0</xdr:rowOff>
    </xdr:from>
    <xdr:to>
      <xdr:col>1</xdr:col>
      <xdr:colOff>310515</xdr:colOff>
      <xdr:row>152</xdr:row>
      <xdr:rowOff>60959</xdr:rowOff>
    </xdr:to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628650" y="297561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152</xdr:row>
      <xdr:rowOff>0</xdr:rowOff>
    </xdr:from>
    <xdr:to>
      <xdr:col>1</xdr:col>
      <xdr:colOff>310515</xdr:colOff>
      <xdr:row>152</xdr:row>
      <xdr:rowOff>40004</xdr:rowOff>
    </xdr:to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628650" y="297561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152</xdr:row>
      <xdr:rowOff>0</xdr:rowOff>
    </xdr:from>
    <xdr:to>
      <xdr:col>1</xdr:col>
      <xdr:colOff>310515</xdr:colOff>
      <xdr:row>152</xdr:row>
      <xdr:rowOff>40004</xdr:rowOff>
    </xdr:to>
    <xdr:sp macro="" textlink="">
      <xdr:nvSpPr>
        <xdr:cNvPr id="8999" name="Text Box 1"/>
        <xdr:cNvSpPr txBox="1">
          <a:spLocks noChangeArrowheads="1"/>
        </xdr:cNvSpPr>
      </xdr:nvSpPr>
      <xdr:spPr bwMode="auto">
        <a:xfrm>
          <a:off x="628650" y="297561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152</xdr:row>
      <xdr:rowOff>0</xdr:rowOff>
    </xdr:from>
    <xdr:to>
      <xdr:col>1</xdr:col>
      <xdr:colOff>310515</xdr:colOff>
      <xdr:row>152</xdr:row>
      <xdr:rowOff>60959</xdr:rowOff>
    </xdr:to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628650" y="297561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152</xdr:row>
      <xdr:rowOff>0</xdr:rowOff>
    </xdr:from>
    <xdr:to>
      <xdr:col>1</xdr:col>
      <xdr:colOff>310515</xdr:colOff>
      <xdr:row>152</xdr:row>
      <xdr:rowOff>60959</xdr:rowOff>
    </xdr:to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628650" y="29756100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152</xdr:row>
      <xdr:rowOff>0</xdr:rowOff>
    </xdr:from>
    <xdr:to>
      <xdr:col>1</xdr:col>
      <xdr:colOff>310515</xdr:colOff>
      <xdr:row>152</xdr:row>
      <xdr:rowOff>40004</xdr:rowOff>
    </xdr:to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628650" y="297561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152</xdr:row>
      <xdr:rowOff>0</xdr:rowOff>
    </xdr:from>
    <xdr:to>
      <xdr:col>1</xdr:col>
      <xdr:colOff>310515</xdr:colOff>
      <xdr:row>152</xdr:row>
      <xdr:rowOff>40004</xdr:rowOff>
    </xdr:to>
    <xdr:sp macro="" textlink="">
      <xdr:nvSpPr>
        <xdr:cNvPr id="9003" name="Text Box 1"/>
        <xdr:cNvSpPr txBox="1">
          <a:spLocks noChangeArrowheads="1"/>
        </xdr:cNvSpPr>
      </xdr:nvSpPr>
      <xdr:spPr bwMode="auto">
        <a:xfrm>
          <a:off x="628650" y="29756100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04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05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07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09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11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13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15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17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19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21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23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25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27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29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31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33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35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37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39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41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43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45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47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49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51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53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55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57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59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61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63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65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67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69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71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73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75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77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79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81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85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86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87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88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89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90" name="Text Box 1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154</xdr:row>
      <xdr:rowOff>111918</xdr:rowOff>
    </xdr:to>
    <xdr:sp macro="" textlink="">
      <xdr:nvSpPr>
        <xdr:cNvPr id="9091" name="Text Box 2"/>
        <xdr:cNvSpPr txBox="1">
          <a:spLocks noChangeArrowheads="1"/>
        </xdr:cNvSpPr>
      </xdr:nvSpPr>
      <xdr:spPr bwMode="auto">
        <a:xfrm>
          <a:off x="1028700" y="29260800"/>
          <a:ext cx="76200" cy="120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2505075" y="29260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093" name="Text Box 2"/>
        <xdr:cNvSpPr txBox="1">
          <a:spLocks noChangeArrowheads="1"/>
        </xdr:cNvSpPr>
      </xdr:nvSpPr>
      <xdr:spPr bwMode="auto">
        <a:xfrm>
          <a:off x="3124200" y="29260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2505075" y="29260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095" name="Text Box 2"/>
        <xdr:cNvSpPr txBox="1">
          <a:spLocks noChangeArrowheads="1"/>
        </xdr:cNvSpPr>
      </xdr:nvSpPr>
      <xdr:spPr bwMode="auto">
        <a:xfrm>
          <a:off x="3124200" y="29260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096" name="Text Box 1"/>
        <xdr:cNvSpPr txBox="1">
          <a:spLocks noChangeArrowheads="1"/>
        </xdr:cNvSpPr>
      </xdr:nvSpPr>
      <xdr:spPr bwMode="auto">
        <a:xfrm>
          <a:off x="2505075" y="29260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097" name="Text Box 2"/>
        <xdr:cNvSpPr txBox="1">
          <a:spLocks noChangeArrowheads="1"/>
        </xdr:cNvSpPr>
      </xdr:nvSpPr>
      <xdr:spPr bwMode="auto">
        <a:xfrm>
          <a:off x="3124200" y="29260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098" name="Text Box 1"/>
        <xdr:cNvSpPr txBox="1">
          <a:spLocks noChangeArrowheads="1"/>
        </xdr:cNvSpPr>
      </xdr:nvSpPr>
      <xdr:spPr bwMode="auto">
        <a:xfrm>
          <a:off x="2505075" y="29260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099" name="Text Box 2"/>
        <xdr:cNvSpPr txBox="1">
          <a:spLocks noChangeArrowheads="1"/>
        </xdr:cNvSpPr>
      </xdr:nvSpPr>
      <xdr:spPr bwMode="auto">
        <a:xfrm>
          <a:off x="3124200" y="29260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100" name="Text Box 1"/>
        <xdr:cNvSpPr txBox="1">
          <a:spLocks noChangeArrowheads="1"/>
        </xdr:cNvSpPr>
      </xdr:nvSpPr>
      <xdr:spPr bwMode="auto">
        <a:xfrm>
          <a:off x="2505075" y="29260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101" name="Text Box 2"/>
        <xdr:cNvSpPr txBox="1">
          <a:spLocks noChangeArrowheads="1"/>
        </xdr:cNvSpPr>
      </xdr:nvSpPr>
      <xdr:spPr bwMode="auto">
        <a:xfrm>
          <a:off x="3124200" y="29260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102" name="Text Box 1"/>
        <xdr:cNvSpPr txBox="1">
          <a:spLocks noChangeArrowheads="1"/>
        </xdr:cNvSpPr>
      </xdr:nvSpPr>
      <xdr:spPr bwMode="auto">
        <a:xfrm>
          <a:off x="2505075" y="29260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103" name="Text Box 2"/>
        <xdr:cNvSpPr txBox="1">
          <a:spLocks noChangeArrowheads="1"/>
        </xdr:cNvSpPr>
      </xdr:nvSpPr>
      <xdr:spPr bwMode="auto">
        <a:xfrm>
          <a:off x="3124200" y="29260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104" name="Text Box 1"/>
        <xdr:cNvSpPr txBox="1">
          <a:spLocks noChangeArrowheads="1"/>
        </xdr:cNvSpPr>
      </xdr:nvSpPr>
      <xdr:spPr bwMode="auto">
        <a:xfrm>
          <a:off x="2505075" y="29260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105" name="Text Box 2"/>
        <xdr:cNvSpPr txBox="1">
          <a:spLocks noChangeArrowheads="1"/>
        </xdr:cNvSpPr>
      </xdr:nvSpPr>
      <xdr:spPr bwMode="auto">
        <a:xfrm>
          <a:off x="3124200" y="29260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106" name="Text Box 1"/>
        <xdr:cNvSpPr txBox="1">
          <a:spLocks noChangeArrowheads="1"/>
        </xdr:cNvSpPr>
      </xdr:nvSpPr>
      <xdr:spPr bwMode="auto">
        <a:xfrm>
          <a:off x="2505075" y="29260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107" name="Text Box 2"/>
        <xdr:cNvSpPr txBox="1">
          <a:spLocks noChangeArrowheads="1"/>
        </xdr:cNvSpPr>
      </xdr:nvSpPr>
      <xdr:spPr bwMode="auto">
        <a:xfrm>
          <a:off x="3124200" y="29260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108" name="Text Box 1"/>
        <xdr:cNvSpPr txBox="1">
          <a:spLocks noChangeArrowheads="1"/>
        </xdr:cNvSpPr>
      </xdr:nvSpPr>
      <xdr:spPr bwMode="auto">
        <a:xfrm>
          <a:off x="2505075" y="29260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109" name="Text Box 2"/>
        <xdr:cNvSpPr txBox="1">
          <a:spLocks noChangeArrowheads="1"/>
        </xdr:cNvSpPr>
      </xdr:nvSpPr>
      <xdr:spPr bwMode="auto">
        <a:xfrm>
          <a:off x="3124200" y="29260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110" name="Text Box 1"/>
        <xdr:cNvSpPr txBox="1">
          <a:spLocks noChangeArrowheads="1"/>
        </xdr:cNvSpPr>
      </xdr:nvSpPr>
      <xdr:spPr bwMode="auto">
        <a:xfrm>
          <a:off x="2505075" y="29260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111" name="Text Box 2"/>
        <xdr:cNvSpPr txBox="1">
          <a:spLocks noChangeArrowheads="1"/>
        </xdr:cNvSpPr>
      </xdr:nvSpPr>
      <xdr:spPr bwMode="auto">
        <a:xfrm>
          <a:off x="3124200" y="29260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2505075" y="29260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113" name="Text Box 2"/>
        <xdr:cNvSpPr txBox="1">
          <a:spLocks noChangeArrowheads="1"/>
        </xdr:cNvSpPr>
      </xdr:nvSpPr>
      <xdr:spPr bwMode="auto">
        <a:xfrm>
          <a:off x="3124200" y="29260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114" name="Text Box 1"/>
        <xdr:cNvSpPr txBox="1">
          <a:spLocks noChangeArrowheads="1"/>
        </xdr:cNvSpPr>
      </xdr:nvSpPr>
      <xdr:spPr bwMode="auto">
        <a:xfrm>
          <a:off x="2505075" y="29260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115" name="Text Box 2"/>
        <xdr:cNvSpPr txBox="1">
          <a:spLocks noChangeArrowheads="1"/>
        </xdr:cNvSpPr>
      </xdr:nvSpPr>
      <xdr:spPr bwMode="auto">
        <a:xfrm>
          <a:off x="3124200" y="29260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116" name="Text Box 1"/>
        <xdr:cNvSpPr txBox="1">
          <a:spLocks noChangeArrowheads="1"/>
        </xdr:cNvSpPr>
      </xdr:nvSpPr>
      <xdr:spPr bwMode="auto">
        <a:xfrm>
          <a:off x="2505075" y="29260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117" name="Text Box 2"/>
        <xdr:cNvSpPr txBox="1">
          <a:spLocks noChangeArrowheads="1"/>
        </xdr:cNvSpPr>
      </xdr:nvSpPr>
      <xdr:spPr bwMode="auto">
        <a:xfrm>
          <a:off x="3124200" y="29260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118" name="Text Box 1"/>
        <xdr:cNvSpPr txBox="1">
          <a:spLocks noChangeArrowheads="1"/>
        </xdr:cNvSpPr>
      </xdr:nvSpPr>
      <xdr:spPr bwMode="auto">
        <a:xfrm>
          <a:off x="2505075" y="29260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119" name="Text Box 2"/>
        <xdr:cNvSpPr txBox="1">
          <a:spLocks noChangeArrowheads="1"/>
        </xdr:cNvSpPr>
      </xdr:nvSpPr>
      <xdr:spPr bwMode="auto">
        <a:xfrm>
          <a:off x="3124200" y="29260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120" name="Text Box 1"/>
        <xdr:cNvSpPr txBox="1">
          <a:spLocks noChangeArrowheads="1"/>
        </xdr:cNvSpPr>
      </xdr:nvSpPr>
      <xdr:spPr bwMode="auto">
        <a:xfrm>
          <a:off x="2505075" y="29260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121" name="Text Box 2"/>
        <xdr:cNvSpPr txBox="1">
          <a:spLocks noChangeArrowheads="1"/>
        </xdr:cNvSpPr>
      </xdr:nvSpPr>
      <xdr:spPr bwMode="auto">
        <a:xfrm>
          <a:off x="3124200" y="29260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2505075" y="29260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3124200" y="29260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124" name="Text Box 1"/>
        <xdr:cNvSpPr txBox="1">
          <a:spLocks noChangeArrowheads="1"/>
        </xdr:cNvSpPr>
      </xdr:nvSpPr>
      <xdr:spPr bwMode="auto">
        <a:xfrm>
          <a:off x="2505075" y="29260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125" name="Text Box 2"/>
        <xdr:cNvSpPr txBox="1">
          <a:spLocks noChangeArrowheads="1"/>
        </xdr:cNvSpPr>
      </xdr:nvSpPr>
      <xdr:spPr bwMode="auto">
        <a:xfrm>
          <a:off x="3124200" y="29260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126" name="Text Box 1"/>
        <xdr:cNvSpPr txBox="1">
          <a:spLocks noChangeArrowheads="1"/>
        </xdr:cNvSpPr>
      </xdr:nvSpPr>
      <xdr:spPr bwMode="auto">
        <a:xfrm>
          <a:off x="2505075" y="29260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127" name="Text Box 2"/>
        <xdr:cNvSpPr txBox="1">
          <a:spLocks noChangeArrowheads="1"/>
        </xdr:cNvSpPr>
      </xdr:nvSpPr>
      <xdr:spPr bwMode="auto">
        <a:xfrm>
          <a:off x="3124200" y="29260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128" name="Text Box 1"/>
        <xdr:cNvSpPr txBox="1">
          <a:spLocks noChangeArrowheads="1"/>
        </xdr:cNvSpPr>
      </xdr:nvSpPr>
      <xdr:spPr bwMode="auto">
        <a:xfrm>
          <a:off x="2505075" y="29260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129" name="Text Box 2"/>
        <xdr:cNvSpPr txBox="1">
          <a:spLocks noChangeArrowheads="1"/>
        </xdr:cNvSpPr>
      </xdr:nvSpPr>
      <xdr:spPr bwMode="auto">
        <a:xfrm>
          <a:off x="3124200" y="29260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130" name="Text Box 1"/>
        <xdr:cNvSpPr txBox="1">
          <a:spLocks noChangeArrowheads="1"/>
        </xdr:cNvSpPr>
      </xdr:nvSpPr>
      <xdr:spPr bwMode="auto">
        <a:xfrm>
          <a:off x="2505075" y="29260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131" name="Text Box 2"/>
        <xdr:cNvSpPr txBox="1">
          <a:spLocks noChangeArrowheads="1"/>
        </xdr:cNvSpPr>
      </xdr:nvSpPr>
      <xdr:spPr bwMode="auto">
        <a:xfrm>
          <a:off x="3124200" y="29260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132" name="Text Box 1"/>
        <xdr:cNvSpPr txBox="1">
          <a:spLocks noChangeArrowheads="1"/>
        </xdr:cNvSpPr>
      </xdr:nvSpPr>
      <xdr:spPr bwMode="auto">
        <a:xfrm>
          <a:off x="2505075" y="29260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133" name="Text Box 2"/>
        <xdr:cNvSpPr txBox="1">
          <a:spLocks noChangeArrowheads="1"/>
        </xdr:cNvSpPr>
      </xdr:nvSpPr>
      <xdr:spPr bwMode="auto">
        <a:xfrm>
          <a:off x="3124200" y="29260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134" name="Text Box 1"/>
        <xdr:cNvSpPr txBox="1">
          <a:spLocks noChangeArrowheads="1"/>
        </xdr:cNvSpPr>
      </xdr:nvSpPr>
      <xdr:spPr bwMode="auto">
        <a:xfrm>
          <a:off x="2505075" y="292608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135" name="Text Box 2"/>
        <xdr:cNvSpPr txBox="1">
          <a:spLocks noChangeArrowheads="1"/>
        </xdr:cNvSpPr>
      </xdr:nvSpPr>
      <xdr:spPr bwMode="auto">
        <a:xfrm>
          <a:off x="3124200" y="292608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136" name="Text Box 1"/>
        <xdr:cNvSpPr txBox="1">
          <a:spLocks noChangeArrowheads="1"/>
        </xdr:cNvSpPr>
      </xdr:nvSpPr>
      <xdr:spPr bwMode="auto">
        <a:xfrm>
          <a:off x="2505075" y="292608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137" name="Text Box 2"/>
        <xdr:cNvSpPr txBox="1">
          <a:spLocks noChangeArrowheads="1"/>
        </xdr:cNvSpPr>
      </xdr:nvSpPr>
      <xdr:spPr bwMode="auto">
        <a:xfrm>
          <a:off x="3124200" y="292608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138" name="Text Box 1"/>
        <xdr:cNvSpPr txBox="1">
          <a:spLocks noChangeArrowheads="1"/>
        </xdr:cNvSpPr>
      </xdr:nvSpPr>
      <xdr:spPr bwMode="auto">
        <a:xfrm>
          <a:off x="2505075" y="292608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139" name="Text Box 2"/>
        <xdr:cNvSpPr txBox="1">
          <a:spLocks noChangeArrowheads="1"/>
        </xdr:cNvSpPr>
      </xdr:nvSpPr>
      <xdr:spPr bwMode="auto">
        <a:xfrm>
          <a:off x="3124200" y="292608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140" name="Text Box 1"/>
        <xdr:cNvSpPr txBox="1">
          <a:spLocks noChangeArrowheads="1"/>
        </xdr:cNvSpPr>
      </xdr:nvSpPr>
      <xdr:spPr bwMode="auto">
        <a:xfrm>
          <a:off x="2505075" y="292608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141" name="Text Box 2"/>
        <xdr:cNvSpPr txBox="1">
          <a:spLocks noChangeArrowheads="1"/>
        </xdr:cNvSpPr>
      </xdr:nvSpPr>
      <xdr:spPr bwMode="auto">
        <a:xfrm>
          <a:off x="3124200" y="292608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142" name="Text Box 1"/>
        <xdr:cNvSpPr txBox="1">
          <a:spLocks noChangeArrowheads="1"/>
        </xdr:cNvSpPr>
      </xdr:nvSpPr>
      <xdr:spPr bwMode="auto">
        <a:xfrm>
          <a:off x="2505075" y="292608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143" name="Text Box 2"/>
        <xdr:cNvSpPr txBox="1">
          <a:spLocks noChangeArrowheads="1"/>
        </xdr:cNvSpPr>
      </xdr:nvSpPr>
      <xdr:spPr bwMode="auto">
        <a:xfrm>
          <a:off x="3124200" y="292608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144" name="Text Box 1"/>
        <xdr:cNvSpPr txBox="1">
          <a:spLocks noChangeArrowheads="1"/>
        </xdr:cNvSpPr>
      </xdr:nvSpPr>
      <xdr:spPr bwMode="auto">
        <a:xfrm>
          <a:off x="2505075" y="292608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145" name="Text Box 2"/>
        <xdr:cNvSpPr txBox="1">
          <a:spLocks noChangeArrowheads="1"/>
        </xdr:cNvSpPr>
      </xdr:nvSpPr>
      <xdr:spPr bwMode="auto">
        <a:xfrm>
          <a:off x="3124200" y="292608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2097881</xdr:colOff>
      <xdr:row>153</xdr:row>
      <xdr:rowOff>542925</xdr:rowOff>
    </xdr:to>
    <xdr:sp macro="" textlink="">
      <xdr:nvSpPr>
        <xdr:cNvPr id="9146" name="Text Box 2"/>
        <xdr:cNvSpPr txBox="1">
          <a:spLocks noChangeArrowheads="1"/>
        </xdr:cNvSpPr>
      </xdr:nvSpPr>
      <xdr:spPr bwMode="auto">
        <a:xfrm>
          <a:off x="3124200" y="29584650"/>
          <a:ext cx="2381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2097881</xdr:colOff>
      <xdr:row>153</xdr:row>
      <xdr:rowOff>542925</xdr:rowOff>
    </xdr:to>
    <xdr:sp macro="" textlink="">
      <xdr:nvSpPr>
        <xdr:cNvPr id="9147" name="Text Box 2"/>
        <xdr:cNvSpPr txBox="1">
          <a:spLocks noChangeArrowheads="1"/>
        </xdr:cNvSpPr>
      </xdr:nvSpPr>
      <xdr:spPr bwMode="auto">
        <a:xfrm>
          <a:off x="3124200" y="29584650"/>
          <a:ext cx="2381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2097881</xdr:colOff>
      <xdr:row>153</xdr:row>
      <xdr:rowOff>542925</xdr:rowOff>
    </xdr:to>
    <xdr:sp macro="" textlink="">
      <xdr:nvSpPr>
        <xdr:cNvPr id="9148" name="Text Box 2"/>
        <xdr:cNvSpPr txBox="1">
          <a:spLocks noChangeArrowheads="1"/>
        </xdr:cNvSpPr>
      </xdr:nvSpPr>
      <xdr:spPr bwMode="auto">
        <a:xfrm>
          <a:off x="3124200" y="29584650"/>
          <a:ext cx="2381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149" name="Text Box 1"/>
        <xdr:cNvSpPr txBox="1">
          <a:spLocks noChangeArrowheads="1"/>
        </xdr:cNvSpPr>
      </xdr:nvSpPr>
      <xdr:spPr bwMode="auto">
        <a:xfrm>
          <a:off x="2505075" y="3009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150" name="Text Box 2"/>
        <xdr:cNvSpPr txBox="1">
          <a:spLocks noChangeArrowheads="1"/>
        </xdr:cNvSpPr>
      </xdr:nvSpPr>
      <xdr:spPr bwMode="auto">
        <a:xfrm>
          <a:off x="3124200" y="3009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151" name="Text Box 1"/>
        <xdr:cNvSpPr txBox="1">
          <a:spLocks noChangeArrowheads="1"/>
        </xdr:cNvSpPr>
      </xdr:nvSpPr>
      <xdr:spPr bwMode="auto">
        <a:xfrm>
          <a:off x="2505075" y="3009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152" name="Text Box 2"/>
        <xdr:cNvSpPr txBox="1">
          <a:spLocks noChangeArrowheads="1"/>
        </xdr:cNvSpPr>
      </xdr:nvSpPr>
      <xdr:spPr bwMode="auto">
        <a:xfrm>
          <a:off x="3124200" y="3009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153" name="Text Box 1"/>
        <xdr:cNvSpPr txBox="1">
          <a:spLocks noChangeArrowheads="1"/>
        </xdr:cNvSpPr>
      </xdr:nvSpPr>
      <xdr:spPr bwMode="auto">
        <a:xfrm>
          <a:off x="2505075" y="3009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154" name="Text Box 2"/>
        <xdr:cNvSpPr txBox="1">
          <a:spLocks noChangeArrowheads="1"/>
        </xdr:cNvSpPr>
      </xdr:nvSpPr>
      <xdr:spPr bwMode="auto">
        <a:xfrm>
          <a:off x="3124200" y="3009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155" name="Text Box 1"/>
        <xdr:cNvSpPr txBox="1">
          <a:spLocks noChangeArrowheads="1"/>
        </xdr:cNvSpPr>
      </xdr:nvSpPr>
      <xdr:spPr bwMode="auto">
        <a:xfrm>
          <a:off x="2505075" y="3009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156" name="Text Box 2"/>
        <xdr:cNvSpPr txBox="1">
          <a:spLocks noChangeArrowheads="1"/>
        </xdr:cNvSpPr>
      </xdr:nvSpPr>
      <xdr:spPr bwMode="auto">
        <a:xfrm>
          <a:off x="3124200" y="3009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157" name="Text Box 1"/>
        <xdr:cNvSpPr txBox="1">
          <a:spLocks noChangeArrowheads="1"/>
        </xdr:cNvSpPr>
      </xdr:nvSpPr>
      <xdr:spPr bwMode="auto">
        <a:xfrm>
          <a:off x="2505075" y="3009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158" name="Text Box 2"/>
        <xdr:cNvSpPr txBox="1">
          <a:spLocks noChangeArrowheads="1"/>
        </xdr:cNvSpPr>
      </xdr:nvSpPr>
      <xdr:spPr bwMode="auto">
        <a:xfrm>
          <a:off x="3124200" y="3009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159" name="Text Box 1"/>
        <xdr:cNvSpPr txBox="1">
          <a:spLocks noChangeArrowheads="1"/>
        </xdr:cNvSpPr>
      </xdr:nvSpPr>
      <xdr:spPr bwMode="auto">
        <a:xfrm>
          <a:off x="2505075" y="3009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160" name="Text Box 2"/>
        <xdr:cNvSpPr txBox="1">
          <a:spLocks noChangeArrowheads="1"/>
        </xdr:cNvSpPr>
      </xdr:nvSpPr>
      <xdr:spPr bwMode="auto">
        <a:xfrm>
          <a:off x="3124200" y="3009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161" name="Text Box 1"/>
        <xdr:cNvSpPr txBox="1">
          <a:spLocks noChangeArrowheads="1"/>
        </xdr:cNvSpPr>
      </xdr:nvSpPr>
      <xdr:spPr bwMode="auto">
        <a:xfrm>
          <a:off x="2505075" y="3009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162" name="Text Box 2"/>
        <xdr:cNvSpPr txBox="1">
          <a:spLocks noChangeArrowheads="1"/>
        </xdr:cNvSpPr>
      </xdr:nvSpPr>
      <xdr:spPr bwMode="auto">
        <a:xfrm>
          <a:off x="3124200" y="3009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163" name="Text Box 1"/>
        <xdr:cNvSpPr txBox="1">
          <a:spLocks noChangeArrowheads="1"/>
        </xdr:cNvSpPr>
      </xdr:nvSpPr>
      <xdr:spPr bwMode="auto">
        <a:xfrm>
          <a:off x="2505075" y="3009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164" name="Text Box 2"/>
        <xdr:cNvSpPr txBox="1">
          <a:spLocks noChangeArrowheads="1"/>
        </xdr:cNvSpPr>
      </xdr:nvSpPr>
      <xdr:spPr bwMode="auto">
        <a:xfrm>
          <a:off x="3124200" y="3009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165" name="Text Box 1"/>
        <xdr:cNvSpPr txBox="1">
          <a:spLocks noChangeArrowheads="1"/>
        </xdr:cNvSpPr>
      </xdr:nvSpPr>
      <xdr:spPr bwMode="auto">
        <a:xfrm>
          <a:off x="2505075" y="3009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166" name="Text Box 2"/>
        <xdr:cNvSpPr txBox="1">
          <a:spLocks noChangeArrowheads="1"/>
        </xdr:cNvSpPr>
      </xdr:nvSpPr>
      <xdr:spPr bwMode="auto">
        <a:xfrm>
          <a:off x="3124200" y="3009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167" name="Text Box 1"/>
        <xdr:cNvSpPr txBox="1">
          <a:spLocks noChangeArrowheads="1"/>
        </xdr:cNvSpPr>
      </xdr:nvSpPr>
      <xdr:spPr bwMode="auto">
        <a:xfrm>
          <a:off x="2505075" y="3009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168" name="Text Box 2"/>
        <xdr:cNvSpPr txBox="1">
          <a:spLocks noChangeArrowheads="1"/>
        </xdr:cNvSpPr>
      </xdr:nvSpPr>
      <xdr:spPr bwMode="auto">
        <a:xfrm>
          <a:off x="3124200" y="3009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169" name="Text Box 1"/>
        <xdr:cNvSpPr txBox="1">
          <a:spLocks noChangeArrowheads="1"/>
        </xdr:cNvSpPr>
      </xdr:nvSpPr>
      <xdr:spPr bwMode="auto">
        <a:xfrm>
          <a:off x="2505075" y="3009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170" name="Text Box 2"/>
        <xdr:cNvSpPr txBox="1">
          <a:spLocks noChangeArrowheads="1"/>
        </xdr:cNvSpPr>
      </xdr:nvSpPr>
      <xdr:spPr bwMode="auto">
        <a:xfrm>
          <a:off x="3124200" y="3009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171" name="Text Box 1"/>
        <xdr:cNvSpPr txBox="1">
          <a:spLocks noChangeArrowheads="1"/>
        </xdr:cNvSpPr>
      </xdr:nvSpPr>
      <xdr:spPr bwMode="auto">
        <a:xfrm>
          <a:off x="2505075" y="300990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172" name="Text Box 2"/>
        <xdr:cNvSpPr txBox="1">
          <a:spLocks noChangeArrowheads="1"/>
        </xdr:cNvSpPr>
      </xdr:nvSpPr>
      <xdr:spPr bwMode="auto">
        <a:xfrm>
          <a:off x="3124200" y="300990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173" name="Text Box 1"/>
        <xdr:cNvSpPr txBox="1">
          <a:spLocks noChangeArrowheads="1"/>
        </xdr:cNvSpPr>
      </xdr:nvSpPr>
      <xdr:spPr bwMode="auto">
        <a:xfrm>
          <a:off x="2505075" y="3009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174" name="Text Box 2"/>
        <xdr:cNvSpPr txBox="1">
          <a:spLocks noChangeArrowheads="1"/>
        </xdr:cNvSpPr>
      </xdr:nvSpPr>
      <xdr:spPr bwMode="auto">
        <a:xfrm>
          <a:off x="3124200" y="3009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175" name="Text Box 1"/>
        <xdr:cNvSpPr txBox="1">
          <a:spLocks noChangeArrowheads="1"/>
        </xdr:cNvSpPr>
      </xdr:nvSpPr>
      <xdr:spPr bwMode="auto">
        <a:xfrm>
          <a:off x="2505075" y="3009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176" name="Text Box 2"/>
        <xdr:cNvSpPr txBox="1">
          <a:spLocks noChangeArrowheads="1"/>
        </xdr:cNvSpPr>
      </xdr:nvSpPr>
      <xdr:spPr bwMode="auto">
        <a:xfrm>
          <a:off x="3124200" y="3009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177" name="Text Box 1"/>
        <xdr:cNvSpPr txBox="1">
          <a:spLocks noChangeArrowheads="1"/>
        </xdr:cNvSpPr>
      </xdr:nvSpPr>
      <xdr:spPr bwMode="auto">
        <a:xfrm>
          <a:off x="2505075" y="300990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178" name="Text Box 2"/>
        <xdr:cNvSpPr txBox="1">
          <a:spLocks noChangeArrowheads="1"/>
        </xdr:cNvSpPr>
      </xdr:nvSpPr>
      <xdr:spPr bwMode="auto">
        <a:xfrm>
          <a:off x="3124200" y="300990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179" name="Text Box 1"/>
        <xdr:cNvSpPr txBox="1">
          <a:spLocks noChangeArrowheads="1"/>
        </xdr:cNvSpPr>
      </xdr:nvSpPr>
      <xdr:spPr bwMode="auto">
        <a:xfrm>
          <a:off x="2505075" y="3009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180" name="Text Box 2"/>
        <xdr:cNvSpPr txBox="1">
          <a:spLocks noChangeArrowheads="1"/>
        </xdr:cNvSpPr>
      </xdr:nvSpPr>
      <xdr:spPr bwMode="auto">
        <a:xfrm>
          <a:off x="3124200" y="3009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181" name="Text Box 1"/>
        <xdr:cNvSpPr txBox="1">
          <a:spLocks noChangeArrowheads="1"/>
        </xdr:cNvSpPr>
      </xdr:nvSpPr>
      <xdr:spPr bwMode="auto">
        <a:xfrm>
          <a:off x="2505075" y="3009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182" name="Text Box 2"/>
        <xdr:cNvSpPr txBox="1">
          <a:spLocks noChangeArrowheads="1"/>
        </xdr:cNvSpPr>
      </xdr:nvSpPr>
      <xdr:spPr bwMode="auto">
        <a:xfrm>
          <a:off x="3124200" y="3009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183" name="Text Box 1"/>
        <xdr:cNvSpPr txBox="1">
          <a:spLocks noChangeArrowheads="1"/>
        </xdr:cNvSpPr>
      </xdr:nvSpPr>
      <xdr:spPr bwMode="auto">
        <a:xfrm>
          <a:off x="2505075" y="3009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184" name="Text Box 2"/>
        <xdr:cNvSpPr txBox="1">
          <a:spLocks noChangeArrowheads="1"/>
        </xdr:cNvSpPr>
      </xdr:nvSpPr>
      <xdr:spPr bwMode="auto">
        <a:xfrm>
          <a:off x="3124200" y="3009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185" name="Text Box 1"/>
        <xdr:cNvSpPr txBox="1">
          <a:spLocks noChangeArrowheads="1"/>
        </xdr:cNvSpPr>
      </xdr:nvSpPr>
      <xdr:spPr bwMode="auto">
        <a:xfrm>
          <a:off x="2505075" y="3009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186" name="Text Box 2"/>
        <xdr:cNvSpPr txBox="1">
          <a:spLocks noChangeArrowheads="1"/>
        </xdr:cNvSpPr>
      </xdr:nvSpPr>
      <xdr:spPr bwMode="auto">
        <a:xfrm>
          <a:off x="3124200" y="3009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187" name="Text Box 1"/>
        <xdr:cNvSpPr txBox="1">
          <a:spLocks noChangeArrowheads="1"/>
        </xdr:cNvSpPr>
      </xdr:nvSpPr>
      <xdr:spPr bwMode="auto">
        <a:xfrm>
          <a:off x="2505075" y="3009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188" name="Text Box 2"/>
        <xdr:cNvSpPr txBox="1">
          <a:spLocks noChangeArrowheads="1"/>
        </xdr:cNvSpPr>
      </xdr:nvSpPr>
      <xdr:spPr bwMode="auto">
        <a:xfrm>
          <a:off x="3124200" y="3009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189" name="Text Box 1"/>
        <xdr:cNvSpPr txBox="1">
          <a:spLocks noChangeArrowheads="1"/>
        </xdr:cNvSpPr>
      </xdr:nvSpPr>
      <xdr:spPr bwMode="auto">
        <a:xfrm>
          <a:off x="2505075" y="300990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190" name="Text Box 2"/>
        <xdr:cNvSpPr txBox="1">
          <a:spLocks noChangeArrowheads="1"/>
        </xdr:cNvSpPr>
      </xdr:nvSpPr>
      <xdr:spPr bwMode="auto">
        <a:xfrm>
          <a:off x="3124200" y="300990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191" name="Text Box 1"/>
        <xdr:cNvSpPr txBox="1">
          <a:spLocks noChangeArrowheads="1"/>
        </xdr:cNvSpPr>
      </xdr:nvSpPr>
      <xdr:spPr bwMode="auto">
        <a:xfrm>
          <a:off x="2505075" y="3009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192" name="Text Box 2"/>
        <xdr:cNvSpPr txBox="1">
          <a:spLocks noChangeArrowheads="1"/>
        </xdr:cNvSpPr>
      </xdr:nvSpPr>
      <xdr:spPr bwMode="auto">
        <a:xfrm>
          <a:off x="3124200" y="3009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193" name="Text Box 1"/>
        <xdr:cNvSpPr txBox="1">
          <a:spLocks noChangeArrowheads="1"/>
        </xdr:cNvSpPr>
      </xdr:nvSpPr>
      <xdr:spPr bwMode="auto">
        <a:xfrm>
          <a:off x="2505075" y="3009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194" name="Text Box 2"/>
        <xdr:cNvSpPr txBox="1">
          <a:spLocks noChangeArrowheads="1"/>
        </xdr:cNvSpPr>
      </xdr:nvSpPr>
      <xdr:spPr bwMode="auto">
        <a:xfrm>
          <a:off x="3124200" y="3009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195" name="Text Box 1"/>
        <xdr:cNvSpPr txBox="1">
          <a:spLocks noChangeArrowheads="1"/>
        </xdr:cNvSpPr>
      </xdr:nvSpPr>
      <xdr:spPr bwMode="auto">
        <a:xfrm>
          <a:off x="2505075" y="3009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196" name="Text Box 2"/>
        <xdr:cNvSpPr txBox="1">
          <a:spLocks noChangeArrowheads="1"/>
        </xdr:cNvSpPr>
      </xdr:nvSpPr>
      <xdr:spPr bwMode="auto">
        <a:xfrm>
          <a:off x="3124200" y="3009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197" name="Text Box 1"/>
        <xdr:cNvSpPr txBox="1">
          <a:spLocks noChangeArrowheads="1"/>
        </xdr:cNvSpPr>
      </xdr:nvSpPr>
      <xdr:spPr bwMode="auto">
        <a:xfrm>
          <a:off x="2505075" y="3009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198" name="Text Box 2"/>
        <xdr:cNvSpPr txBox="1">
          <a:spLocks noChangeArrowheads="1"/>
        </xdr:cNvSpPr>
      </xdr:nvSpPr>
      <xdr:spPr bwMode="auto">
        <a:xfrm>
          <a:off x="3124200" y="3009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199" name="Text Box 1"/>
        <xdr:cNvSpPr txBox="1">
          <a:spLocks noChangeArrowheads="1"/>
        </xdr:cNvSpPr>
      </xdr:nvSpPr>
      <xdr:spPr bwMode="auto">
        <a:xfrm>
          <a:off x="2505075" y="3009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200" name="Text Box 2"/>
        <xdr:cNvSpPr txBox="1">
          <a:spLocks noChangeArrowheads="1"/>
        </xdr:cNvSpPr>
      </xdr:nvSpPr>
      <xdr:spPr bwMode="auto">
        <a:xfrm>
          <a:off x="3124200" y="3009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201" name="Text Box 1"/>
        <xdr:cNvSpPr txBox="1">
          <a:spLocks noChangeArrowheads="1"/>
        </xdr:cNvSpPr>
      </xdr:nvSpPr>
      <xdr:spPr bwMode="auto">
        <a:xfrm>
          <a:off x="2505075" y="300990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202" name="Text Box 2"/>
        <xdr:cNvSpPr txBox="1">
          <a:spLocks noChangeArrowheads="1"/>
        </xdr:cNvSpPr>
      </xdr:nvSpPr>
      <xdr:spPr bwMode="auto">
        <a:xfrm>
          <a:off x="3124200" y="300990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203" name="Text Box 1"/>
        <xdr:cNvSpPr txBox="1">
          <a:spLocks noChangeArrowheads="1"/>
        </xdr:cNvSpPr>
      </xdr:nvSpPr>
      <xdr:spPr bwMode="auto">
        <a:xfrm>
          <a:off x="2505075" y="302704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204" name="Text Box 2"/>
        <xdr:cNvSpPr txBox="1">
          <a:spLocks noChangeArrowheads="1"/>
        </xdr:cNvSpPr>
      </xdr:nvSpPr>
      <xdr:spPr bwMode="auto">
        <a:xfrm>
          <a:off x="3124200" y="302704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205" name="Text Box 1"/>
        <xdr:cNvSpPr txBox="1">
          <a:spLocks noChangeArrowheads="1"/>
        </xdr:cNvSpPr>
      </xdr:nvSpPr>
      <xdr:spPr bwMode="auto">
        <a:xfrm>
          <a:off x="2505075" y="302704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206" name="Text Box 2"/>
        <xdr:cNvSpPr txBox="1">
          <a:spLocks noChangeArrowheads="1"/>
        </xdr:cNvSpPr>
      </xdr:nvSpPr>
      <xdr:spPr bwMode="auto">
        <a:xfrm>
          <a:off x="3124200" y="302704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207" name="Text Box 1"/>
        <xdr:cNvSpPr txBox="1">
          <a:spLocks noChangeArrowheads="1"/>
        </xdr:cNvSpPr>
      </xdr:nvSpPr>
      <xdr:spPr bwMode="auto">
        <a:xfrm>
          <a:off x="2505075" y="302704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208" name="Text Box 2"/>
        <xdr:cNvSpPr txBox="1">
          <a:spLocks noChangeArrowheads="1"/>
        </xdr:cNvSpPr>
      </xdr:nvSpPr>
      <xdr:spPr bwMode="auto">
        <a:xfrm>
          <a:off x="3124200" y="302704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209" name="Text Box 1"/>
        <xdr:cNvSpPr txBox="1">
          <a:spLocks noChangeArrowheads="1"/>
        </xdr:cNvSpPr>
      </xdr:nvSpPr>
      <xdr:spPr bwMode="auto">
        <a:xfrm>
          <a:off x="2505075" y="302704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210" name="Text Box 2"/>
        <xdr:cNvSpPr txBox="1">
          <a:spLocks noChangeArrowheads="1"/>
        </xdr:cNvSpPr>
      </xdr:nvSpPr>
      <xdr:spPr bwMode="auto">
        <a:xfrm>
          <a:off x="3124200" y="302704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211" name="Text Box 1"/>
        <xdr:cNvSpPr txBox="1">
          <a:spLocks noChangeArrowheads="1"/>
        </xdr:cNvSpPr>
      </xdr:nvSpPr>
      <xdr:spPr bwMode="auto">
        <a:xfrm>
          <a:off x="2505075" y="302704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212" name="Text Box 2"/>
        <xdr:cNvSpPr txBox="1">
          <a:spLocks noChangeArrowheads="1"/>
        </xdr:cNvSpPr>
      </xdr:nvSpPr>
      <xdr:spPr bwMode="auto">
        <a:xfrm>
          <a:off x="3124200" y="302704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213" name="Text Box 1"/>
        <xdr:cNvSpPr txBox="1">
          <a:spLocks noChangeArrowheads="1"/>
        </xdr:cNvSpPr>
      </xdr:nvSpPr>
      <xdr:spPr bwMode="auto">
        <a:xfrm>
          <a:off x="2505075" y="302704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214" name="Text Box 2"/>
        <xdr:cNvSpPr txBox="1">
          <a:spLocks noChangeArrowheads="1"/>
        </xdr:cNvSpPr>
      </xdr:nvSpPr>
      <xdr:spPr bwMode="auto">
        <a:xfrm>
          <a:off x="3124200" y="302704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215" name="Text Box 1"/>
        <xdr:cNvSpPr txBox="1">
          <a:spLocks noChangeArrowheads="1"/>
        </xdr:cNvSpPr>
      </xdr:nvSpPr>
      <xdr:spPr bwMode="auto">
        <a:xfrm>
          <a:off x="2505075" y="302704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216" name="Text Box 2"/>
        <xdr:cNvSpPr txBox="1">
          <a:spLocks noChangeArrowheads="1"/>
        </xdr:cNvSpPr>
      </xdr:nvSpPr>
      <xdr:spPr bwMode="auto">
        <a:xfrm>
          <a:off x="3124200" y="302704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505075" y="302704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218" name="Text Box 2"/>
        <xdr:cNvSpPr txBox="1">
          <a:spLocks noChangeArrowheads="1"/>
        </xdr:cNvSpPr>
      </xdr:nvSpPr>
      <xdr:spPr bwMode="auto">
        <a:xfrm>
          <a:off x="3124200" y="302704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2505075" y="302704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220" name="Text Box 2"/>
        <xdr:cNvSpPr txBox="1">
          <a:spLocks noChangeArrowheads="1"/>
        </xdr:cNvSpPr>
      </xdr:nvSpPr>
      <xdr:spPr bwMode="auto">
        <a:xfrm>
          <a:off x="3124200" y="302704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221" name="Text Box 1"/>
        <xdr:cNvSpPr txBox="1">
          <a:spLocks noChangeArrowheads="1"/>
        </xdr:cNvSpPr>
      </xdr:nvSpPr>
      <xdr:spPr bwMode="auto">
        <a:xfrm>
          <a:off x="2505075" y="302704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222" name="Text Box 2"/>
        <xdr:cNvSpPr txBox="1">
          <a:spLocks noChangeArrowheads="1"/>
        </xdr:cNvSpPr>
      </xdr:nvSpPr>
      <xdr:spPr bwMode="auto">
        <a:xfrm>
          <a:off x="3124200" y="302704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223" name="Text Box 1"/>
        <xdr:cNvSpPr txBox="1">
          <a:spLocks noChangeArrowheads="1"/>
        </xdr:cNvSpPr>
      </xdr:nvSpPr>
      <xdr:spPr bwMode="auto">
        <a:xfrm>
          <a:off x="2505075" y="302704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224" name="Text Box 2"/>
        <xdr:cNvSpPr txBox="1">
          <a:spLocks noChangeArrowheads="1"/>
        </xdr:cNvSpPr>
      </xdr:nvSpPr>
      <xdr:spPr bwMode="auto">
        <a:xfrm>
          <a:off x="3124200" y="302704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82296</xdr:rowOff>
    </xdr:to>
    <xdr:sp macro="" textlink="">
      <xdr:nvSpPr>
        <xdr:cNvPr id="9225" name="Text Box 1"/>
        <xdr:cNvSpPr txBox="1">
          <a:spLocks noChangeArrowheads="1"/>
        </xdr:cNvSpPr>
      </xdr:nvSpPr>
      <xdr:spPr bwMode="auto">
        <a:xfrm>
          <a:off x="2505075" y="3027045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82296</xdr:rowOff>
    </xdr:to>
    <xdr:sp macro="" textlink="">
      <xdr:nvSpPr>
        <xdr:cNvPr id="9226" name="Text Box 2"/>
        <xdr:cNvSpPr txBox="1">
          <a:spLocks noChangeArrowheads="1"/>
        </xdr:cNvSpPr>
      </xdr:nvSpPr>
      <xdr:spPr bwMode="auto">
        <a:xfrm>
          <a:off x="3124200" y="3027045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227" name="Text Box 1"/>
        <xdr:cNvSpPr txBox="1">
          <a:spLocks noChangeArrowheads="1"/>
        </xdr:cNvSpPr>
      </xdr:nvSpPr>
      <xdr:spPr bwMode="auto">
        <a:xfrm>
          <a:off x="2505075" y="302704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228" name="Text Box 2"/>
        <xdr:cNvSpPr txBox="1">
          <a:spLocks noChangeArrowheads="1"/>
        </xdr:cNvSpPr>
      </xdr:nvSpPr>
      <xdr:spPr bwMode="auto">
        <a:xfrm>
          <a:off x="3124200" y="302704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229" name="Text Box 1"/>
        <xdr:cNvSpPr txBox="1">
          <a:spLocks noChangeArrowheads="1"/>
        </xdr:cNvSpPr>
      </xdr:nvSpPr>
      <xdr:spPr bwMode="auto">
        <a:xfrm>
          <a:off x="2505075" y="302704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230" name="Text Box 2"/>
        <xdr:cNvSpPr txBox="1">
          <a:spLocks noChangeArrowheads="1"/>
        </xdr:cNvSpPr>
      </xdr:nvSpPr>
      <xdr:spPr bwMode="auto">
        <a:xfrm>
          <a:off x="3124200" y="302704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81534</xdr:rowOff>
    </xdr:to>
    <xdr:sp macro="" textlink="">
      <xdr:nvSpPr>
        <xdr:cNvPr id="9231" name="Text Box 1"/>
        <xdr:cNvSpPr txBox="1">
          <a:spLocks noChangeArrowheads="1"/>
        </xdr:cNvSpPr>
      </xdr:nvSpPr>
      <xdr:spPr bwMode="auto">
        <a:xfrm>
          <a:off x="2505075" y="3027045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81534</xdr:rowOff>
    </xdr:to>
    <xdr:sp macro="" textlink="">
      <xdr:nvSpPr>
        <xdr:cNvPr id="9232" name="Text Box 2"/>
        <xdr:cNvSpPr txBox="1">
          <a:spLocks noChangeArrowheads="1"/>
        </xdr:cNvSpPr>
      </xdr:nvSpPr>
      <xdr:spPr bwMode="auto">
        <a:xfrm>
          <a:off x="3124200" y="3027045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233" name="Text Box 1"/>
        <xdr:cNvSpPr txBox="1">
          <a:spLocks noChangeArrowheads="1"/>
        </xdr:cNvSpPr>
      </xdr:nvSpPr>
      <xdr:spPr bwMode="auto">
        <a:xfrm>
          <a:off x="2505075" y="302704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234" name="Text Box 2"/>
        <xdr:cNvSpPr txBox="1">
          <a:spLocks noChangeArrowheads="1"/>
        </xdr:cNvSpPr>
      </xdr:nvSpPr>
      <xdr:spPr bwMode="auto">
        <a:xfrm>
          <a:off x="3124200" y="302704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235" name="Text Box 1"/>
        <xdr:cNvSpPr txBox="1">
          <a:spLocks noChangeArrowheads="1"/>
        </xdr:cNvSpPr>
      </xdr:nvSpPr>
      <xdr:spPr bwMode="auto">
        <a:xfrm>
          <a:off x="2505075" y="302704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236" name="Text Box 2"/>
        <xdr:cNvSpPr txBox="1">
          <a:spLocks noChangeArrowheads="1"/>
        </xdr:cNvSpPr>
      </xdr:nvSpPr>
      <xdr:spPr bwMode="auto">
        <a:xfrm>
          <a:off x="3124200" y="302704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237" name="Text Box 1"/>
        <xdr:cNvSpPr txBox="1">
          <a:spLocks noChangeArrowheads="1"/>
        </xdr:cNvSpPr>
      </xdr:nvSpPr>
      <xdr:spPr bwMode="auto">
        <a:xfrm>
          <a:off x="2505075" y="302704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238" name="Text Box 2"/>
        <xdr:cNvSpPr txBox="1">
          <a:spLocks noChangeArrowheads="1"/>
        </xdr:cNvSpPr>
      </xdr:nvSpPr>
      <xdr:spPr bwMode="auto">
        <a:xfrm>
          <a:off x="3124200" y="302704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239" name="Text Box 1"/>
        <xdr:cNvSpPr txBox="1">
          <a:spLocks noChangeArrowheads="1"/>
        </xdr:cNvSpPr>
      </xdr:nvSpPr>
      <xdr:spPr bwMode="auto">
        <a:xfrm>
          <a:off x="2505075" y="302704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240" name="Text Box 2"/>
        <xdr:cNvSpPr txBox="1">
          <a:spLocks noChangeArrowheads="1"/>
        </xdr:cNvSpPr>
      </xdr:nvSpPr>
      <xdr:spPr bwMode="auto">
        <a:xfrm>
          <a:off x="3124200" y="302704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241" name="Text Box 1"/>
        <xdr:cNvSpPr txBox="1">
          <a:spLocks noChangeArrowheads="1"/>
        </xdr:cNvSpPr>
      </xdr:nvSpPr>
      <xdr:spPr bwMode="auto">
        <a:xfrm>
          <a:off x="2505075" y="302704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242" name="Text Box 2"/>
        <xdr:cNvSpPr txBox="1">
          <a:spLocks noChangeArrowheads="1"/>
        </xdr:cNvSpPr>
      </xdr:nvSpPr>
      <xdr:spPr bwMode="auto">
        <a:xfrm>
          <a:off x="3124200" y="302704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137160</xdr:rowOff>
    </xdr:to>
    <xdr:sp macro="" textlink="">
      <xdr:nvSpPr>
        <xdr:cNvPr id="9243" name="Text Box 1"/>
        <xdr:cNvSpPr txBox="1">
          <a:spLocks noChangeArrowheads="1"/>
        </xdr:cNvSpPr>
      </xdr:nvSpPr>
      <xdr:spPr bwMode="auto">
        <a:xfrm>
          <a:off x="2505075" y="3027045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137160</xdr:rowOff>
    </xdr:to>
    <xdr:sp macro="" textlink="">
      <xdr:nvSpPr>
        <xdr:cNvPr id="9244" name="Text Box 2"/>
        <xdr:cNvSpPr txBox="1">
          <a:spLocks noChangeArrowheads="1"/>
        </xdr:cNvSpPr>
      </xdr:nvSpPr>
      <xdr:spPr bwMode="auto">
        <a:xfrm>
          <a:off x="3124200" y="3027045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245" name="Text Box 1"/>
        <xdr:cNvSpPr txBox="1">
          <a:spLocks noChangeArrowheads="1"/>
        </xdr:cNvSpPr>
      </xdr:nvSpPr>
      <xdr:spPr bwMode="auto">
        <a:xfrm>
          <a:off x="2505075" y="302704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246" name="Text Box 2"/>
        <xdr:cNvSpPr txBox="1">
          <a:spLocks noChangeArrowheads="1"/>
        </xdr:cNvSpPr>
      </xdr:nvSpPr>
      <xdr:spPr bwMode="auto">
        <a:xfrm>
          <a:off x="3124200" y="302704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247" name="Text Box 1"/>
        <xdr:cNvSpPr txBox="1">
          <a:spLocks noChangeArrowheads="1"/>
        </xdr:cNvSpPr>
      </xdr:nvSpPr>
      <xdr:spPr bwMode="auto">
        <a:xfrm>
          <a:off x="2505075" y="302704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248" name="Text Box 2"/>
        <xdr:cNvSpPr txBox="1">
          <a:spLocks noChangeArrowheads="1"/>
        </xdr:cNvSpPr>
      </xdr:nvSpPr>
      <xdr:spPr bwMode="auto">
        <a:xfrm>
          <a:off x="3124200" y="302704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249" name="Text Box 1"/>
        <xdr:cNvSpPr txBox="1">
          <a:spLocks noChangeArrowheads="1"/>
        </xdr:cNvSpPr>
      </xdr:nvSpPr>
      <xdr:spPr bwMode="auto">
        <a:xfrm>
          <a:off x="2505075" y="302704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250" name="Text Box 2"/>
        <xdr:cNvSpPr txBox="1">
          <a:spLocks noChangeArrowheads="1"/>
        </xdr:cNvSpPr>
      </xdr:nvSpPr>
      <xdr:spPr bwMode="auto">
        <a:xfrm>
          <a:off x="3124200" y="302704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251" name="Text Box 1"/>
        <xdr:cNvSpPr txBox="1">
          <a:spLocks noChangeArrowheads="1"/>
        </xdr:cNvSpPr>
      </xdr:nvSpPr>
      <xdr:spPr bwMode="auto">
        <a:xfrm>
          <a:off x="2505075" y="302704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252" name="Text Box 2"/>
        <xdr:cNvSpPr txBox="1">
          <a:spLocks noChangeArrowheads="1"/>
        </xdr:cNvSpPr>
      </xdr:nvSpPr>
      <xdr:spPr bwMode="auto">
        <a:xfrm>
          <a:off x="3124200" y="302704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253" name="Text Box 1"/>
        <xdr:cNvSpPr txBox="1">
          <a:spLocks noChangeArrowheads="1"/>
        </xdr:cNvSpPr>
      </xdr:nvSpPr>
      <xdr:spPr bwMode="auto">
        <a:xfrm>
          <a:off x="2505075" y="302704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254" name="Text Box 2"/>
        <xdr:cNvSpPr txBox="1">
          <a:spLocks noChangeArrowheads="1"/>
        </xdr:cNvSpPr>
      </xdr:nvSpPr>
      <xdr:spPr bwMode="auto">
        <a:xfrm>
          <a:off x="3124200" y="302704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3</xdr:col>
      <xdr:colOff>762</xdr:colOff>
      <xdr:row>152</xdr:row>
      <xdr:rowOff>171450</xdr:rowOff>
    </xdr:to>
    <xdr:sp macro="" textlink="">
      <xdr:nvSpPr>
        <xdr:cNvPr id="9255" name="Text Box 1"/>
        <xdr:cNvSpPr txBox="1">
          <a:spLocks noChangeArrowheads="1"/>
        </xdr:cNvSpPr>
      </xdr:nvSpPr>
      <xdr:spPr bwMode="auto">
        <a:xfrm>
          <a:off x="2505075" y="3027045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6350</xdr:colOff>
      <xdr:row>152</xdr:row>
      <xdr:rowOff>171450</xdr:rowOff>
    </xdr:to>
    <xdr:sp macro="" textlink="">
      <xdr:nvSpPr>
        <xdr:cNvPr id="9256" name="Text Box 2"/>
        <xdr:cNvSpPr txBox="1">
          <a:spLocks noChangeArrowheads="1"/>
        </xdr:cNvSpPr>
      </xdr:nvSpPr>
      <xdr:spPr bwMode="auto">
        <a:xfrm>
          <a:off x="3124200" y="3027045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5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5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5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6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6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6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6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6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6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6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6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6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6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7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7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7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7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7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7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7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7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7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7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8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8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8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8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8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8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8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8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8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8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9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9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9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9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9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9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9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9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9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29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0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0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0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0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0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0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0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0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0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0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1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1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1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1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1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1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1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1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1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1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2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2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2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2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2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2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2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2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2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2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3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3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3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3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3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3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3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3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3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3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4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4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4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4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4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4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4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4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4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4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5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5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5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5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5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5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5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5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5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5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6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6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6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6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6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6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6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6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6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6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7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7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7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7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7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7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7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7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7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7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8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8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8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8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8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8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8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8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8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8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9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9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9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9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9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9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9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9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9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39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0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0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0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0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0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0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0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0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0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0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1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1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1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1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1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1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1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1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1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1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2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2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2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2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2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2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2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2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2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2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3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3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3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3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3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3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3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4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4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4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4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4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4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4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5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5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5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5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5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5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5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5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5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6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6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6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6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6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6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6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6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6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7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7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7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7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7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7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7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7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7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7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8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8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8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8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8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8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8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8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8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8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9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9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9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9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9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9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9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9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49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0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0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0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0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0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0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0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0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0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1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1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1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1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1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1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1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1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1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1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52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521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52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523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52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52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527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528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529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530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531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532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533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534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535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152</xdr:row>
      <xdr:rowOff>0</xdr:rowOff>
    </xdr:from>
    <xdr:to>
      <xdr:col>2</xdr:col>
      <xdr:colOff>41148</xdr:colOff>
      <xdr:row>152</xdr:row>
      <xdr:rowOff>162687</xdr:rowOff>
    </xdr:to>
    <xdr:sp macro="" textlink="">
      <xdr:nvSpPr>
        <xdr:cNvPr id="9536" name="Text Box 1"/>
        <xdr:cNvSpPr txBox="1">
          <a:spLocks noChangeArrowheads="1"/>
        </xdr:cNvSpPr>
      </xdr:nvSpPr>
      <xdr:spPr bwMode="auto">
        <a:xfrm>
          <a:off x="962025" y="3048952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537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9538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3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4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4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4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4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4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4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4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4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4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4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9550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5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5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5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5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5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5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5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5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5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6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56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564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56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566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56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9568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6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7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7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7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7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7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7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7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7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7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7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9580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8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8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8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8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8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8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8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8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8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9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9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9592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9593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9594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9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9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9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9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59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0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0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0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0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0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9606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0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0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0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1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1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1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1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1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1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1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1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618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61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620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62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62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623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624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625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627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628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629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630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152</xdr:row>
      <xdr:rowOff>0</xdr:rowOff>
    </xdr:from>
    <xdr:to>
      <xdr:col>2</xdr:col>
      <xdr:colOff>41148</xdr:colOff>
      <xdr:row>152</xdr:row>
      <xdr:rowOff>162687</xdr:rowOff>
    </xdr:to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962025" y="3048952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9635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3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3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3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3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4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4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4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4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4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4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4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9647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4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4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5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5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5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5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5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5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5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5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65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66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66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66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9665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6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6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6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6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7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7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7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7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7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7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7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9677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7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7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8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8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8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8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8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8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8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8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9689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9690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9691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9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9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9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9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9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9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9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69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70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70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70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9703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70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70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70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70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70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70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71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71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71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71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71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1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1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1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1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1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2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2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2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2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2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2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2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2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2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3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3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3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3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3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3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3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3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73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4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4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4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4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4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5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5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5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5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5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6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6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6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6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6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7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7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7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7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7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8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8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8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8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8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8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8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9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9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9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9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9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79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0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0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0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0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0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0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1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1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1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1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1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2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2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2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982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82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83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83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152</xdr:row>
      <xdr:rowOff>0</xdr:rowOff>
    </xdr:from>
    <xdr:to>
      <xdr:col>2</xdr:col>
      <xdr:colOff>41148</xdr:colOff>
      <xdr:row>152</xdr:row>
      <xdr:rowOff>162687</xdr:rowOff>
    </xdr:to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962025" y="3048952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9844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4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4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4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4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4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5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5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5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5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5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5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9856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5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5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5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6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6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6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6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6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6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6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86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86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87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87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9874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7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7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7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7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7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8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8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8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8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8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9886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8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8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8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9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9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9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9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9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9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9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89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9898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9899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9900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0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0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0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0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0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0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0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0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0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1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1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9912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1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1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1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1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1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1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1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2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2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2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2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92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92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92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152</xdr:row>
      <xdr:rowOff>0</xdr:rowOff>
    </xdr:from>
    <xdr:to>
      <xdr:col>2</xdr:col>
      <xdr:colOff>41148</xdr:colOff>
      <xdr:row>152</xdr:row>
      <xdr:rowOff>162687</xdr:rowOff>
    </xdr:to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962025" y="3048952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9941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4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4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4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4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4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4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4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4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5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5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5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9953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5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5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5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5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5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5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6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6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6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996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96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96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997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9971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7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7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7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7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7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7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7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7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8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8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8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9983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8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8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8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8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8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8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9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9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9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9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9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9995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9996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9997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9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999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0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0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0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0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0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0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0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0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0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009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1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1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1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1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1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1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1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1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1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1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02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2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2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2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2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2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2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2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2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2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3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3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3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3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3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3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3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3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3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3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4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4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4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4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04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4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4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5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5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5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5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5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6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6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6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6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6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7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7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7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7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7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8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8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8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8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8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9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9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9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9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9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0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0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0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0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0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1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1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1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1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1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2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2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2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2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2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3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13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13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13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13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147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152</xdr:row>
      <xdr:rowOff>0</xdr:rowOff>
    </xdr:from>
    <xdr:to>
      <xdr:col>2</xdr:col>
      <xdr:colOff>41148</xdr:colOff>
      <xdr:row>152</xdr:row>
      <xdr:rowOff>162687</xdr:rowOff>
    </xdr:to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962025" y="3048952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0150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5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5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5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5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5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5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5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5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5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6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6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0162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6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6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6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6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6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6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7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7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7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17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17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176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17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17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180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8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8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8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8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8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8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8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8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8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9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9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192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9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9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9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9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9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9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19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0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0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0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0204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0205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206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0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0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0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1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1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1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1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1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1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1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1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218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1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2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2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2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2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2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2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2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2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2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2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23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23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23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235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236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239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240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152</xdr:row>
      <xdr:rowOff>0</xdr:rowOff>
    </xdr:from>
    <xdr:to>
      <xdr:col>2</xdr:col>
      <xdr:colOff>41148</xdr:colOff>
      <xdr:row>152</xdr:row>
      <xdr:rowOff>162687</xdr:rowOff>
    </xdr:to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962025" y="3048952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0247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4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4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5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5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5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5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5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5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5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5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5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0259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6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6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6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6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6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6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6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6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6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6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27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27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27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27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277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7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7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8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8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8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8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8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8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8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8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8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289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9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9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9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9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9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9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9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9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9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29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0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0301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0302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303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0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0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0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0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0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0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1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1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1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1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1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315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1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1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1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1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2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2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2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2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2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2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32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2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2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2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3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3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3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3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3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3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3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3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3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3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4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4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4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4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4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4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4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4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4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4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35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5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5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5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5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5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6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6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6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6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6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7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7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7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7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7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8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8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8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8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8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9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9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9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9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9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0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0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0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0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0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1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1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1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1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1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2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2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2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2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2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30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32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34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36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438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44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44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44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152</xdr:row>
      <xdr:rowOff>0</xdr:rowOff>
    </xdr:from>
    <xdr:to>
      <xdr:col>2</xdr:col>
      <xdr:colOff>41148</xdr:colOff>
      <xdr:row>152</xdr:row>
      <xdr:rowOff>162687</xdr:rowOff>
    </xdr:to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962025" y="3048952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0456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5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5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5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6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6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6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6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6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6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6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6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0468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6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7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7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7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7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7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7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7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7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7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47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48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48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48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486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48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48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48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49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49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49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49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49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49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49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49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498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49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0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0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0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0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0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0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0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0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0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0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0510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0511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512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1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1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1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1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1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1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1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2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2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2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2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524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2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2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2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2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2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3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3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3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3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3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3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53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53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54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152</xdr:row>
      <xdr:rowOff>0</xdr:rowOff>
    </xdr:from>
    <xdr:to>
      <xdr:col>2</xdr:col>
      <xdr:colOff>41148</xdr:colOff>
      <xdr:row>152</xdr:row>
      <xdr:rowOff>162687</xdr:rowOff>
    </xdr:to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962025" y="3048952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0553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5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5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5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5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5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5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6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6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6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6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6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0565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6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6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6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6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7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7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7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7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7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7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057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57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58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58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583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8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8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8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8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8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8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9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9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9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9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9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595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9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9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9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59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0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0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0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0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0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0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0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0607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0608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609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1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1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1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1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1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1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1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1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1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1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2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0621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2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2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2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2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2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2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2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2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3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3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063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3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3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3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3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3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3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3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4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4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4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4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4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4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4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4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4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4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5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5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5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5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5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5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065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152</xdr:row>
      <xdr:rowOff>0</xdr:rowOff>
    </xdr:from>
    <xdr:to>
      <xdr:col>5</xdr:col>
      <xdr:colOff>247650</xdr:colOff>
      <xdr:row>152</xdr:row>
      <xdr:rowOff>276228</xdr:rowOff>
    </xdr:to>
    <xdr:sp macro="" textlink="">
      <xdr:nvSpPr>
        <xdr:cNvPr id="10657" name="Text Box 2"/>
        <xdr:cNvSpPr txBox="1">
          <a:spLocks noChangeArrowheads="1"/>
        </xdr:cNvSpPr>
      </xdr:nvSpPr>
      <xdr:spPr bwMode="auto">
        <a:xfrm>
          <a:off x="50101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152</xdr:row>
      <xdr:rowOff>0</xdr:rowOff>
    </xdr:from>
    <xdr:to>
      <xdr:col>5</xdr:col>
      <xdr:colOff>247650</xdr:colOff>
      <xdr:row>152</xdr:row>
      <xdr:rowOff>276228</xdr:rowOff>
    </xdr:to>
    <xdr:sp macro="" textlink="">
      <xdr:nvSpPr>
        <xdr:cNvPr id="10658" name="Text Box 2"/>
        <xdr:cNvSpPr txBox="1">
          <a:spLocks noChangeArrowheads="1"/>
        </xdr:cNvSpPr>
      </xdr:nvSpPr>
      <xdr:spPr bwMode="auto">
        <a:xfrm>
          <a:off x="50101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59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60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63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64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65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66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67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68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69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70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71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72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73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74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75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76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77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78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79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80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81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83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84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85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86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87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88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89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90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91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92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93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94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95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96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97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98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699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00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01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02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03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04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05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06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07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08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09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10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11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12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13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14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15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16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17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18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19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20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21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22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23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24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25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26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27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28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29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30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31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32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33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34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35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36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37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38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39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40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41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42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43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44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45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46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47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48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49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50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51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52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53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54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55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56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57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58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59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60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61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62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63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64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65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66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67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68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69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70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71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72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73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74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75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76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77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78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79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80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81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82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83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84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85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86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87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88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89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90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91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92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93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94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95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96" name="Text Box 2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247650</xdr:colOff>
      <xdr:row>152</xdr:row>
      <xdr:rowOff>276228</xdr:rowOff>
    </xdr:to>
    <xdr:sp macro="" textlink="">
      <xdr:nvSpPr>
        <xdr:cNvPr id="10797" name="Text Box 1"/>
        <xdr:cNvSpPr txBox="1">
          <a:spLocks noChangeArrowheads="1"/>
        </xdr:cNvSpPr>
      </xdr:nvSpPr>
      <xdr:spPr bwMode="auto">
        <a:xfrm>
          <a:off x="590550" y="3044190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798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799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800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801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802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803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804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805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806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807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808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809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810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811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812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813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814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0815" name="Text Box 2"/>
        <xdr:cNvSpPr txBox="1">
          <a:spLocks noChangeArrowheads="1"/>
        </xdr:cNvSpPr>
      </xdr:nvSpPr>
      <xdr:spPr bwMode="auto">
        <a:xfrm>
          <a:off x="3124200" y="30441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0816" name="Text Box 1"/>
        <xdr:cNvSpPr txBox="1">
          <a:spLocks noChangeArrowheads="1"/>
        </xdr:cNvSpPr>
      </xdr:nvSpPr>
      <xdr:spPr bwMode="auto">
        <a:xfrm>
          <a:off x="2505075" y="30441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17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0818" name="Text Box 1"/>
        <xdr:cNvSpPr txBox="1">
          <a:spLocks noChangeArrowheads="1"/>
        </xdr:cNvSpPr>
      </xdr:nvSpPr>
      <xdr:spPr bwMode="auto">
        <a:xfrm>
          <a:off x="2505075" y="30441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19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20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152</xdr:row>
      <xdr:rowOff>0</xdr:rowOff>
    </xdr:from>
    <xdr:ext cx="107823" cy="124587"/>
    <xdr:sp macro="" textlink="">
      <xdr:nvSpPr>
        <xdr:cNvPr id="10821" name="Text Box 1"/>
        <xdr:cNvSpPr txBox="1">
          <a:spLocks noChangeArrowheads="1"/>
        </xdr:cNvSpPr>
      </xdr:nvSpPr>
      <xdr:spPr bwMode="auto">
        <a:xfrm>
          <a:off x="962025" y="304895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0822" name="Text Box 1"/>
        <xdr:cNvSpPr txBox="1">
          <a:spLocks noChangeArrowheads="1"/>
        </xdr:cNvSpPr>
      </xdr:nvSpPr>
      <xdr:spPr bwMode="auto">
        <a:xfrm>
          <a:off x="2505075" y="30441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23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0824" name="Text Box 1"/>
        <xdr:cNvSpPr txBox="1">
          <a:spLocks noChangeArrowheads="1"/>
        </xdr:cNvSpPr>
      </xdr:nvSpPr>
      <xdr:spPr bwMode="auto">
        <a:xfrm>
          <a:off x="2505075" y="30441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25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0826" name="Text Box 1"/>
        <xdr:cNvSpPr txBox="1">
          <a:spLocks noChangeArrowheads="1"/>
        </xdr:cNvSpPr>
      </xdr:nvSpPr>
      <xdr:spPr bwMode="auto">
        <a:xfrm>
          <a:off x="2505075" y="30441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27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152</xdr:row>
      <xdr:rowOff>0</xdr:rowOff>
    </xdr:from>
    <xdr:ext cx="88392" cy="173736"/>
    <xdr:sp macro="" textlink="">
      <xdr:nvSpPr>
        <xdr:cNvPr id="10828" name="Text Box 2"/>
        <xdr:cNvSpPr txBox="1">
          <a:spLocks noChangeArrowheads="1"/>
        </xdr:cNvSpPr>
      </xdr:nvSpPr>
      <xdr:spPr bwMode="auto">
        <a:xfrm>
          <a:off x="1200150" y="30441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152</xdr:row>
      <xdr:rowOff>0</xdr:rowOff>
    </xdr:from>
    <xdr:ext cx="88392" cy="173736"/>
    <xdr:sp macro="" textlink="">
      <xdr:nvSpPr>
        <xdr:cNvPr id="10829" name="Text Box 2"/>
        <xdr:cNvSpPr txBox="1">
          <a:spLocks noChangeArrowheads="1"/>
        </xdr:cNvSpPr>
      </xdr:nvSpPr>
      <xdr:spPr bwMode="auto">
        <a:xfrm>
          <a:off x="1200150" y="30441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0830" name="Text Box 1"/>
        <xdr:cNvSpPr txBox="1">
          <a:spLocks noChangeArrowheads="1"/>
        </xdr:cNvSpPr>
      </xdr:nvSpPr>
      <xdr:spPr bwMode="auto">
        <a:xfrm>
          <a:off x="2505075" y="30441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31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0832" name="Text Box 1"/>
        <xdr:cNvSpPr txBox="1">
          <a:spLocks noChangeArrowheads="1"/>
        </xdr:cNvSpPr>
      </xdr:nvSpPr>
      <xdr:spPr bwMode="auto">
        <a:xfrm>
          <a:off x="2505075" y="30441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33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34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152</xdr:row>
      <xdr:rowOff>0</xdr:rowOff>
    </xdr:from>
    <xdr:ext cx="107823" cy="124587"/>
    <xdr:sp macro="" textlink="">
      <xdr:nvSpPr>
        <xdr:cNvPr id="10835" name="Text Box 1"/>
        <xdr:cNvSpPr txBox="1">
          <a:spLocks noChangeArrowheads="1"/>
        </xdr:cNvSpPr>
      </xdr:nvSpPr>
      <xdr:spPr bwMode="auto">
        <a:xfrm>
          <a:off x="962025" y="304895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0836" name="Text Box 1"/>
        <xdr:cNvSpPr txBox="1">
          <a:spLocks noChangeArrowheads="1"/>
        </xdr:cNvSpPr>
      </xdr:nvSpPr>
      <xdr:spPr bwMode="auto">
        <a:xfrm>
          <a:off x="2505075" y="30441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37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0838" name="Text Box 1"/>
        <xdr:cNvSpPr txBox="1">
          <a:spLocks noChangeArrowheads="1"/>
        </xdr:cNvSpPr>
      </xdr:nvSpPr>
      <xdr:spPr bwMode="auto">
        <a:xfrm>
          <a:off x="2505075" y="30441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39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0840" name="Text Box 1"/>
        <xdr:cNvSpPr txBox="1">
          <a:spLocks noChangeArrowheads="1"/>
        </xdr:cNvSpPr>
      </xdr:nvSpPr>
      <xdr:spPr bwMode="auto">
        <a:xfrm>
          <a:off x="2505075" y="30441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41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152</xdr:row>
      <xdr:rowOff>0</xdr:rowOff>
    </xdr:from>
    <xdr:ext cx="88392" cy="173736"/>
    <xdr:sp macro="" textlink="">
      <xdr:nvSpPr>
        <xdr:cNvPr id="10842" name="Text Box 2"/>
        <xdr:cNvSpPr txBox="1">
          <a:spLocks noChangeArrowheads="1"/>
        </xdr:cNvSpPr>
      </xdr:nvSpPr>
      <xdr:spPr bwMode="auto">
        <a:xfrm>
          <a:off x="1200150" y="30441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152</xdr:row>
      <xdr:rowOff>0</xdr:rowOff>
    </xdr:from>
    <xdr:ext cx="88392" cy="173736"/>
    <xdr:sp macro="" textlink="">
      <xdr:nvSpPr>
        <xdr:cNvPr id="10843" name="Text Box 2"/>
        <xdr:cNvSpPr txBox="1">
          <a:spLocks noChangeArrowheads="1"/>
        </xdr:cNvSpPr>
      </xdr:nvSpPr>
      <xdr:spPr bwMode="auto">
        <a:xfrm>
          <a:off x="1200150" y="30441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44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45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46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47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48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49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50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51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52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53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54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55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56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57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58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59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60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61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62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63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64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65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66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0867" name="Text Box 2"/>
        <xdr:cNvSpPr txBox="1">
          <a:spLocks noChangeArrowheads="1"/>
        </xdr:cNvSpPr>
      </xdr:nvSpPr>
      <xdr:spPr bwMode="auto">
        <a:xfrm>
          <a:off x="3124200" y="30441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6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7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7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7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7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7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8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8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8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8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9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9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9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9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89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0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0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0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0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0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1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1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1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1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1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2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2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2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2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2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3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3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3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3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3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3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4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4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4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4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4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4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4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4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4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4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5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5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5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5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5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5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5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5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5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5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6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6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6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6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6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6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6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6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6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7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7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7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7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7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7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7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7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7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7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8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8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8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8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8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8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8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8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8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8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9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9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9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9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9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9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9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9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9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099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0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0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0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0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0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0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0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0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0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1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1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1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1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1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1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1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1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1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1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2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2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2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2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2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2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2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2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2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2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3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3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3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3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3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3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3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3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3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3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4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4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4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4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4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4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4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4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4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5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5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5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5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5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5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5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5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5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5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6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6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6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6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6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6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6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6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6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6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7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7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7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7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7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7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7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7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7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7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8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8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8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8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8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8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8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8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8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9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9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9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9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9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9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9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9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9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09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0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0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0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0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0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0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0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0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0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0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1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1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1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1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1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1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1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1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1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1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2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2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2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2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2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2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2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2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2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3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13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132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13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134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13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13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137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138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139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140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141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142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143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144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145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146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152</xdr:row>
      <xdr:rowOff>0</xdr:rowOff>
    </xdr:from>
    <xdr:to>
      <xdr:col>2</xdr:col>
      <xdr:colOff>41148</xdr:colOff>
      <xdr:row>152</xdr:row>
      <xdr:rowOff>162687</xdr:rowOff>
    </xdr:to>
    <xdr:sp macro="" textlink="">
      <xdr:nvSpPr>
        <xdr:cNvPr id="11147" name="Text Box 1"/>
        <xdr:cNvSpPr txBox="1">
          <a:spLocks noChangeArrowheads="1"/>
        </xdr:cNvSpPr>
      </xdr:nvSpPr>
      <xdr:spPr bwMode="auto">
        <a:xfrm>
          <a:off x="962025" y="3048952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148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1149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5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5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5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5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5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5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5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5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5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5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6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1161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6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6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6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6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6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6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6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6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7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7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17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173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17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175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17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177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17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179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8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8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8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8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8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8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8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8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8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8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9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191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9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9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9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9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9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9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9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19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0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0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0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1203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1204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205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0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0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0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0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1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1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1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1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1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1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1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217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1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1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2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2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2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2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2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2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2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2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2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229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23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231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23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23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234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235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236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237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238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239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240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241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243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152</xdr:row>
      <xdr:rowOff>0</xdr:rowOff>
    </xdr:from>
    <xdr:to>
      <xdr:col>2</xdr:col>
      <xdr:colOff>41148</xdr:colOff>
      <xdr:row>152</xdr:row>
      <xdr:rowOff>162687</xdr:rowOff>
    </xdr:to>
    <xdr:sp macro="" textlink="">
      <xdr:nvSpPr>
        <xdr:cNvPr id="11244" name="Text Box 1"/>
        <xdr:cNvSpPr txBox="1">
          <a:spLocks noChangeArrowheads="1"/>
        </xdr:cNvSpPr>
      </xdr:nvSpPr>
      <xdr:spPr bwMode="auto">
        <a:xfrm>
          <a:off x="962025" y="3048952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245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1246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4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4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4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5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5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5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5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5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5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5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5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1258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5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6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6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6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6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6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6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6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6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26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27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27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27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276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7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7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7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8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8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8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8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8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8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8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8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288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8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9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9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9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9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9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9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9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9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9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29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1300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1301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302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0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0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0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0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0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0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0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1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1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1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1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314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1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1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1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1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1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2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2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2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2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2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32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2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2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2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2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3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3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3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3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3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3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3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3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3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3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4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4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4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4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4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4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4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4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4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34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5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5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5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5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5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6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6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6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6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6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7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7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7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7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7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8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8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8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8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8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9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9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9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9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39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0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0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0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0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0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1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1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1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1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1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2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2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2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2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2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3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3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3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43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43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44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44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152</xdr:row>
      <xdr:rowOff>0</xdr:rowOff>
    </xdr:from>
    <xdr:to>
      <xdr:col>2</xdr:col>
      <xdr:colOff>41148</xdr:colOff>
      <xdr:row>152</xdr:row>
      <xdr:rowOff>162687</xdr:rowOff>
    </xdr:to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962025" y="3048952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1455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5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5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5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5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6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6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6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6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6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6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6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1467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6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6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7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7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7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7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7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7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7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7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47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48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48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48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485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48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48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48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48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49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49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49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49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49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49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49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497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49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49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0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0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0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0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0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0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0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0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0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1509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1510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511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1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1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1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1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1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1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1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1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2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2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2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523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2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2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2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2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2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2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3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3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3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3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3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53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53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53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152</xdr:row>
      <xdr:rowOff>0</xdr:rowOff>
    </xdr:from>
    <xdr:to>
      <xdr:col>2</xdr:col>
      <xdr:colOff>41148</xdr:colOff>
      <xdr:row>152</xdr:row>
      <xdr:rowOff>162687</xdr:rowOff>
    </xdr:to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962025" y="3048952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1552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5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5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5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5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5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5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5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6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6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6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6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1564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6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6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6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6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6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7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7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7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7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7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57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57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57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58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582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8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8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8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8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8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8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8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9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9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9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9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594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9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9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9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9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59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0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0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0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0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0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0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1606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1607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608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0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1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1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1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1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1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1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1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1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1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1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620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2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2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2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2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2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2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2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2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2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3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63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3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3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3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3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3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3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3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3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4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4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4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4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4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4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4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4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4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4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5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5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5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5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5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65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5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5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6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6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6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6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6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7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7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7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7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7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8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8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8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8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8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9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9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9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9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69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0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0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0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0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0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1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1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1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1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1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2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2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2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2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2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3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3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3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3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3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4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74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74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74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74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152</xdr:row>
      <xdr:rowOff>0</xdr:rowOff>
    </xdr:from>
    <xdr:to>
      <xdr:col>2</xdr:col>
      <xdr:colOff>41148</xdr:colOff>
      <xdr:row>152</xdr:row>
      <xdr:rowOff>162687</xdr:rowOff>
    </xdr:to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962025" y="3048952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1761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6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6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6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6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6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6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6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6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7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7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7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1773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7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7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7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7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7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7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8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8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8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8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78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78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78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79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791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79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79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79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79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79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79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79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79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0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0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0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803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0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0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0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0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0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0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1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1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1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1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1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1815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1816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817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1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1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2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2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2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2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2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2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2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2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2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829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3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3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3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3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3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3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3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3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3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3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4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84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84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84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152</xdr:row>
      <xdr:rowOff>0</xdr:rowOff>
    </xdr:from>
    <xdr:to>
      <xdr:col>2</xdr:col>
      <xdr:colOff>41148</xdr:colOff>
      <xdr:row>152</xdr:row>
      <xdr:rowOff>162687</xdr:rowOff>
    </xdr:to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962025" y="3048952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1858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5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6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6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6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6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6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6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6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6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6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6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1870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7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7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7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7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7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7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7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7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7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8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188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88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88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88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888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8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9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9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9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9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9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9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9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9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9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89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900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0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0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0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0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0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0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0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0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0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1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1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1912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1913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914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1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1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1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1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1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2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2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2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2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2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2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1926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2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2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2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3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3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3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3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3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3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3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193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3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3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4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4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4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4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4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4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4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4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4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4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5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5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5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5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5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5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5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5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5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5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6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196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6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6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6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6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6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6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7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7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7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7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7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7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7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7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7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7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8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8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8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8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8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8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8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8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8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8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9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9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9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9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9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9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9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9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9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199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0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0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0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0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0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0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0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0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0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1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1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1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1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1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1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1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1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1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1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2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2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2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2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2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2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2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2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3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3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3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3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3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41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43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45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47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049" name="Text Box 2"/>
        <xdr:cNvSpPr txBox="1">
          <a:spLocks noChangeArrowheads="1"/>
        </xdr:cNvSpPr>
      </xdr:nvSpPr>
      <xdr:spPr bwMode="auto">
        <a:xfrm>
          <a:off x="1028700" y="304419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05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05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05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152</xdr:row>
      <xdr:rowOff>0</xdr:rowOff>
    </xdr:from>
    <xdr:to>
      <xdr:col>2</xdr:col>
      <xdr:colOff>41148</xdr:colOff>
      <xdr:row>152</xdr:row>
      <xdr:rowOff>162687</xdr:rowOff>
    </xdr:to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962025" y="3048952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2067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6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6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7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7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7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7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7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7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7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7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7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2079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8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8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8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8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8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8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8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8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8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8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09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09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09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09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2097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09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09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0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0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0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0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0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0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0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0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0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2109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1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1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1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1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1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1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1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1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1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1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2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2121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2122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2123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2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2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2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2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2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2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3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3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3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3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3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2135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3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3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3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3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4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4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4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4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4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4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4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14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15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15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152</xdr:row>
      <xdr:rowOff>0</xdr:rowOff>
    </xdr:from>
    <xdr:to>
      <xdr:col>1</xdr:col>
      <xdr:colOff>218694</xdr:colOff>
      <xdr:row>152</xdr:row>
      <xdr:rowOff>211836</xdr:rowOff>
    </xdr:to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552450" y="3044190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152</xdr:row>
      <xdr:rowOff>0</xdr:rowOff>
    </xdr:from>
    <xdr:to>
      <xdr:col>2</xdr:col>
      <xdr:colOff>41148</xdr:colOff>
      <xdr:row>152</xdr:row>
      <xdr:rowOff>162687</xdr:rowOff>
    </xdr:to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962025" y="3048952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211836</xdr:rowOff>
    </xdr:to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5905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2164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6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6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6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6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6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7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7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7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7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7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7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212217</xdr:rowOff>
    </xdr:to>
    <xdr:sp macro="" textlink="">
      <xdr:nvSpPr>
        <xdr:cNvPr id="12176" name="Text Box 2"/>
        <xdr:cNvSpPr txBox="1">
          <a:spLocks noChangeArrowheads="1"/>
        </xdr:cNvSpPr>
      </xdr:nvSpPr>
      <xdr:spPr bwMode="auto">
        <a:xfrm>
          <a:off x="600075" y="3044190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7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78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79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80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81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82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83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84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85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86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212217</xdr:rowOff>
    </xdr:to>
    <xdr:sp macro="" textlink="">
      <xdr:nvSpPr>
        <xdr:cNvPr id="12187" name="Text Box 2"/>
        <xdr:cNvSpPr txBox="1">
          <a:spLocks noChangeArrowheads="1"/>
        </xdr:cNvSpPr>
      </xdr:nvSpPr>
      <xdr:spPr bwMode="auto">
        <a:xfrm>
          <a:off x="590550" y="3044190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18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19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152</xdr:row>
      <xdr:rowOff>0</xdr:rowOff>
    </xdr:from>
    <xdr:to>
      <xdr:col>2</xdr:col>
      <xdr:colOff>1586103</xdr:colOff>
      <xdr:row>152</xdr:row>
      <xdr:rowOff>211836</xdr:rowOff>
    </xdr:to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2505075" y="3044190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19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2194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9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9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9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9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19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0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0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0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0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0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0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2206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0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0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0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1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1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1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1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1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1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1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1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2218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152</xdr:row>
      <xdr:rowOff>0</xdr:rowOff>
    </xdr:from>
    <xdr:to>
      <xdr:col>2</xdr:col>
      <xdr:colOff>259842</xdr:colOff>
      <xdr:row>152</xdr:row>
      <xdr:rowOff>211836</xdr:rowOff>
    </xdr:to>
    <xdr:sp macro="" textlink="">
      <xdr:nvSpPr>
        <xdr:cNvPr id="12219" name="Text Box 2"/>
        <xdr:cNvSpPr txBox="1">
          <a:spLocks noChangeArrowheads="1"/>
        </xdr:cNvSpPr>
      </xdr:nvSpPr>
      <xdr:spPr bwMode="auto">
        <a:xfrm>
          <a:off x="1200150" y="3044190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2220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2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2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2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2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2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2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2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2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2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3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3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152</xdr:row>
      <xdr:rowOff>0</xdr:rowOff>
    </xdr:from>
    <xdr:to>
      <xdr:col>1</xdr:col>
      <xdr:colOff>270891</xdr:colOff>
      <xdr:row>152</xdr:row>
      <xdr:rowOff>211455</xdr:rowOff>
    </xdr:to>
    <xdr:sp macro="" textlink="">
      <xdr:nvSpPr>
        <xdr:cNvPr id="12232" name="Text Box 2"/>
        <xdr:cNvSpPr txBox="1">
          <a:spLocks noChangeArrowheads="1"/>
        </xdr:cNvSpPr>
      </xdr:nvSpPr>
      <xdr:spPr bwMode="auto">
        <a:xfrm>
          <a:off x="600075" y="3044190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3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34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35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36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37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38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39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40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41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42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152</xdr:row>
      <xdr:rowOff>0</xdr:rowOff>
    </xdr:from>
    <xdr:to>
      <xdr:col>1</xdr:col>
      <xdr:colOff>259842</xdr:colOff>
      <xdr:row>152</xdr:row>
      <xdr:rowOff>211455</xdr:rowOff>
    </xdr:to>
    <xdr:sp macro="" textlink="">
      <xdr:nvSpPr>
        <xdr:cNvPr id="12243" name="Text Box 2"/>
        <xdr:cNvSpPr txBox="1">
          <a:spLocks noChangeArrowheads="1"/>
        </xdr:cNvSpPr>
      </xdr:nvSpPr>
      <xdr:spPr bwMode="auto">
        <a:xfrm>
          <a:off x="590550" y="3044190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4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4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4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4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4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4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5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5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5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5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5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5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5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5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58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59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60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61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62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63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64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65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66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2</xdr:col>
      <xdr:colOff>2152650</xdr:colOff>
      <xdr:row>152</xdr:row>
      <xdr:rowOff>211836</xdr:rowOff>
    </xdr:to>
    <xdr:sp macro="" textlink="">
      <xdr:nvSpPr>
        <xdr:cNvPr id="12267" name="Text Box 2"/>
        <xdr:cNvSpPr txBox="1">
          <a:spLocks noChangeArrowheads="1"/>
        </xdr:cNvSpPr>
      </xdr:nvSpPr>
      <xdr:spPr bwMode="auto">
        <a:xfrm>
          <a:off x="3124200" y="3044190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68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69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70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71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72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73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74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75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76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77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78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79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80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81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82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83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84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368300" cy="190501"/>
    <xdr:sp macro="" textlink="">
      <xdr:nvSpPr>
        <xdr:cNvPr id="12285" name="Text Box 2"/>
        <xdr:cNvSpPr txBox="1">
          <a:spLocks noChangeArrowheads="1"/>
        </xdr:cNvSpPr>
      </xdr:nvSpPr>
      <xdr:spPr bwMode="auto">
        <a:xfrm>
          <a:off x="3124200" y="313467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2286" name="Text Box 1"/>
        <xdr:cNvSpPr txBox="1">
          <a:spLocks noChangeArrowheads="1"/>
        </xdr:cNvSpPr>
      </xdr:nvSpPr>
      <xdr:spPr bwMode="auto">
        <a:xfrm>
          <a:off x="2505075" y="313467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287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2288" name="Text Box 1"/>
        <xdr:cNvSpPr txBox="1">
          <a:spLocks noChangeArrowheads="1"/>
        </xdr:cNvSpPr>
      </xdr:nvSpPr>
      <xdr:spPr bwMode="auto">
        <a:xfrm>
          <a:off x="2505075" y="313467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289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152</xdr:row>
      <xdr:rowOff>0</xdr:rowOff>
    </xdr:from>
    <xdr:ext cx="107823" cy="124587"/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962025" y="313944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2505075" y="313467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293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2294" name="Text Box 1"/>
        <xdr:cNvSpPr txBox="1">
          <a:spLocks noChangeArrowheads="1"/>
        </xdr:cNvSpPr>
      </xdr:nvSpPr>
      <xdr:spPr bwMode="auto">
        <a:xfrm>
          <a:off x="2505075" y="313467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295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2296" name="Text Box 1"/>
        <xdr:cNvSpPr txBox="1">
          <a:spLocks noChangeArrowheads="1"/>
        </xdr:cNvSpPr>
      </xdr:nvSpPr>
      <xdr:spPr bwMode="auto">
        <a:xfrm>
          <a:off x="2505075" y="313467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297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152</xdr:row>
      <xdr:rowOff>0</xdr:rowOff>
    </xdr:from>
    <xdr:ext cx="88392" cy="173736"/>
    <xdr:sp macro="" textlink="">
      <xdr:nvSpPr>
        <xdr:cNvPr id="12298" name="Text Box 2"/>
        <xdr:cNvSpPr txBox="1">
          <a:spLocks noChangeArrowheads="1"/>
        </xdr:cNvSpPr>
      </xdr:nvSpPr>
      <xdr:spPr bwMode="auto">
        <a:xfrm>
          <a:off x="1200150" y="313467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152</xdr:row>
      <xdr:rowOff>0</xdr:rowOff>
    </xdr:from>
    <xdr:ext cx="88392" cy="173736"/>
    <xdr:sp macro="" textlink="">
      <xdr:nvSpPr>
        <xdr:cNvPr id="12299" name="Text Box 2"/>
        <xdr:cNvSpPr txBox="1">
          <a:spLocks noChangeArrowheads="1"/>
        </xdr:cNvSpPr>
      </xdr:nvSpPr>
      <xdr:spPr bwMode="auto">
        <a:xfrm>
          <a:off x="1200150" y="313467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2300" name="Text Box 1"/>
        <xdr:cNvSpPr txBox="1">
          <a:spLocks noChangeArrowheads="1"/>
        </xdr:cNvSpPr>
      </xdr:nvSpPr>
      <xdr:spPr bwMode="auto">
        <a:xfrm>
          <a:off x="2505075" y="313467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01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2302" name="Text Box 1"/>
        <xdr:cNvSpPr txBox="1">
          <a:spLocks noChangeArrowheads="1"/>
        </xdr:cNvSpPr>
      </xdr:nvSpPr>
      <xdr:spPr bwMode="auto">
        <a:xfrm>
          <a:off x="2505075" y="313467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03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04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152</xdr:row>
      <xdr:rowOff>0</xdr:rowOff>
    </xdr:from>
    <xdr:ext cx="107823" cy="124587"/>
    <xdr:sp macro="" textlink="">
      <xdr:nvSpPr>
        <xdr:cNvPr id="12305" name="Text Box 1"/>
        <xdr:cNvSpPr txBox="1">
          <a:spLocks noChangeArrowheads="1"/>
        </xdr:cNvSpPr>
      </xdr:nvSpPr>
      <xdr:spPr bwMode="auto">
        <a:xfrm>
          <a:off x="962025" y="313944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2306" name="Text Box 1"/>
        <xdr:cNvSpPr txBox="1">
          <a:spLocks noChangeArrowheads="1"/>
        </xdr:cNvSpPr>
      </xdr:nvSpPr>
      <xdr:spPr bwMode="auto">
        <a:xfrm>
          <a:off x="2505075" y="313467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07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2308" name="Text Box 1"/>
        <xdr:cNvSpPr txBox="1">
          <a:spLocks noChangeArrowheads="1"/>
        </xdr:cNvSpPr>
      </xdr:nvSpPr>
      <xdr:spPr bwMode="auto">
        <a:xfrm>
          <a:off x="2505075" y="313467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09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152</xdr:row>
      <xdr:rowOff>0</xdr:rowOff>
    </xdr:from>
    <xdr:ext cx="109728" cy="173736"/>
    <xdr:sp macro="" textlink="">
      <xdr:nvSpPr>
        <xdr:cNvPr id="12310" name="Text Box 1"/>
        <xdr:cNvSpPr txBox="1">
          <a:spLocks noChangeArrowheads="1"/>
        </xdr:cNvSpPr>
      </xdr:nvSpPr>
      <xdr:spPr bwMode="auto">
        <a:xfrm>
          <a:off x="2505075" y="313467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11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152</xdr:row>
      <xdr:rowOff>0</xdr:rowOff>
    </xdr:from>
    <xdr:ext cx="88392" cy="173736"/>
    <xdr:sp macro="" textlink="">
      <xdr:nvSpPr>
        <xdr:cNvPr id="12312" name="Text Box 2"/>
        <xdr:cNvSpPr txBox="1">
          <a:spLocks noChangeArrowheads="1"/>
        </xdr:cNvSpPr>
      </xdr:nvSpPr>
      <xdr:spPr bwMode="auto">
        <a:xfrm>
          <a:off x="1200150" y="313467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152</xdr:row>
      <xdr:rowOff>0</xdr:rowOff>
    </xdr:from>
    <xdr:ext cx="88392" cy="173736"/>
    <xdr:sp macro="" textlink="">
      <xdr:nvSpPr>
        <xdr:cNvPr id="12313" name="Text Box 2"/>
        <xdr:cNvSpPr txBox="1">
          <a:spLocks noChangeArrowheads="1"/>
        </xdr:cNvSpPr>
      </xdr:nvSpPr>
      <xdr:spPr bwMode="auto">
        <a:xfrm>
          <a:off x="1200150" y="313467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14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15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16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17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18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19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20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21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22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23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24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25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26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27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28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29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30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31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32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33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34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35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36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152</xdr:row>
      <xdr:rowOff>0</xdr:rowOff>
    </xdr:from>
    <xdr:ext cx="57150" cy="173736"/>
    <xdr:sp macro="" textlink="">
      <xdr:nvSpPr>
        <xdr:cNvPr id="12337" name="Text Box 2"/>
        <xdr:cNvSpPr txBox="1">
          <a:spLocks noChangeArrowheads="1"/>
        </xdr:cNvSpPr>
      </xdr:nvSpPr>
      <xdr:spPr bwMode="auto">
        <a:xfrm>
          <a:off x="3124200" y="313467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38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39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40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41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42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43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44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45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46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47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48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49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50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51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52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53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54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55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56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58" name="Text Box 2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60" name="Text Box 2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62" name="Text Box 2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64" name="Text Box 2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66" name="Text Box 2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68" name="Text Box 2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70" name="Text Box 2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72" name="Text Box 2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73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74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75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76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77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78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79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80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81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82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83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84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85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86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87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88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89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90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391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93" name="Text Box 2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95" name="Text Box 2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97" name="Text Box 2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399" name="Text Box 2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401" name="Text Box 2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403" name="Text Box 2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405" name="Text Box 2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161923</xdr:rowOff>
    </xdr:to>
    <xdr:sp macro="" textlink="">
      <xdr:nvSpPr>
        <xdr:cNvPr id="12407" name="Text Box 2"/>
        <xdr:cNvSpPr txBox="1">
          <a:spLocks noChangeArrowheads="1"/>
        </xdr:cNvSpPr>
      </xdr:nvSpPr>
      <xdr:spPr bwMode="auto">
        <a:xfrm>
          <a:off x="1028700" y="315182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08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09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10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11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13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15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16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17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18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19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20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21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22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23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24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25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152</xdr:row>
      <xdr:rowOff>0</xdr:rowOff>
    </xdr:from>
    <xdr:to>
      <xdr:col>3</xdr:col>
      <xdr:colOff>2116</xdr:colOff>
      <xdr:row>152</xdr:row>
      <xdr:rowOff>161924</xdr:rowOff>
    </xdr:to>
    <xdr:sp macro="" textlink="">
      <xdr:nvSpPr>
        <xdr:cNvPr id="12426" name="Text Box 2"/>
        <xdr:cNvSpPr txBox="1">
          <a:spLocks noChangeArrowheads="1"/>
        </xdr:cNvSpPr>
      </xdr:nvSpPr>
      <xdr:spPr bwMode="auto">
        <a:xfrm>
          <a:off x="3124200" y="315182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28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30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32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34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36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38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40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42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44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46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48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50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52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54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56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58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60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62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64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66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68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70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72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74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76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78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80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82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84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86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88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90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92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94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96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98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500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502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504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506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508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510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512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152</xdr:row>
      <xdr:rowOff>0</xdr:rowOff>
    </xdr:from>
    <xdr:to>
      <xdr:col>2</xdr:col>
      <xdr:colOff>76200</xdr:colOff>
      <xdr:row>152</xdr:row>
      <xdr:rowOff>340518</xdr:rowOff>
    </xdr:to>
    <xdr:sp macro="" textlink="">
      <xdr:nvSpPr>
        <xdr:cNvPr id="12514" name="Text Box 2"/>
        <xdr:cNvSpPr txBox="1">
          <a:spLocks noChangeArrowheads="1"/>
        </xdr:cNvSpPr>
      </xdr:nvSpPr>
      <xdr:spPr bwMode="auto">
        <a:xfrm>
          <a:off x="1028700" y="315182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</xdr:colOff>
      <xdr:row>24</xdr:row>
      <xdr:rowOff>0</xdr:rowOff>
    </xdr:from>
    <xdr:ext cx="85344" cy="173736"/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552450" y="10648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736"/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590550" y="10648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24</xdr:row>
      <xdr:rowOff>0</xdr:rowOff>
    </xdr:from>
    <xdr:ext cx="85344" cy="173736"/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552450" y="10648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736"/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590550" y="10648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24</xdr:row>
      <xdr:rowOff>0</xdr:rowOff>
    </xdr:from>
    <xdr:ext cx="85344" cy="173736"/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552450" y="10648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736"/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590550" y="10648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24</xdr:row>
      <xdr:rowOff>0</xdr:rowOff>
    </xdr:from>
    <xdr:ext cx="85344" cy="173736"/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552450" y="10648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736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590550" y="10648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24</xdr:row>
      <xdr:rowOff>0</xdr:rowOff>
    </xdr:from>
    <xdr:ext cx="85344" cy="173736"/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552450" y="10648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736"/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590550" y="10648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24</xdr:row>
      <xdr:rowOff>47625</xdr:rowOff>
    </xdr:from>
    <xdr:ext cx="107823" cy="124587"/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962025" y="106965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736"/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590550" y="10648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24</xdr:row>
      <xdr:rowOff>0</xdr:rowOff>
    </xdr:from>
    <xdr:ext cx="89916" cy="174117"/>
    <xdr:sp macro="" textlink="">
      <xdr:nvSpPr>
        <xdr:cNvPr id="12527" name="Text Box 2"/>
        <xdr:cNvSpPr txBox="1">
          <a:spLocks noChangeArrowheads="1"/>
        </xdr:cNvSpPr>
      </xdr:nvSpPr>
      <xdr:spPr bwMode="auto">
        <a:xfrm>
          <a:off x="600075" y="106489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28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29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30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31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32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33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34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35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36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37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38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24</xdr:row>
      <xdr:rowOff>0</xdr:rowOff>
    </xdr:from>
    <xdr:ext cx="89916" cy="174117"/>
    <xdr:sp macro="" textlink="">
      <xdr:nvSpPr>
        <xdr:cNvPr id="12539" name="Text Box 2"/>
        <xdr:cNvSpPr txBox="1">
          <a:spLocks noChangeArrowheads="1"/>
        </xdr:cNvSpPr>
      </xdr:nvSpPr>
      <xdr:spPr bwMode="auto">
        <a:xfrm>
          <a:off x="600075" y="106489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40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41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42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43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44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45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46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47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48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49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550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24</xdr:row>
      <xdr:rowOff>0</xdr:rowOff>
    </xdr:from>
    <xdr:ext cx="89916" cy="173355"/>
    <xdr:sp macro="" textlink="">
      <xdr:nvSpPr>
        <xdr:cNvPr id="12551" name="Text Box 2"/>
        <xdr:cNvSpPr txBox="1">
          <a:spLocks noChangeArrowheads="1"/>
        </xdr:cNvSpPr>
      </xdr:nvSpPr>
      <xdr:spPr bwMode="auto">
        <a:xfrm>
          <a:off x="600075" y="106489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52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53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54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55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56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57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58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59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60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61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62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24</xdr:row>
      <xdr:rowOff>0</xdr:rowOff>
    </xdr:from>
    <xdr:ext cx="89916" cy="173355"/>
    <xdr:sp macro="" textlink="">
      <xdr:nvSpPr>
        <xdr:cNvPr id="12563" name="Text Box 2"/>
        <xdr:cNvSpPr txBox="1">
          <a:spLocks noChangeArrowheads="1"/>
        </xdr:cNvSpPr>
      </xdr:nvSpPr>
      <xdr:spPr bwMode="auto">
        <a:xfrm>
          <a:off x="600075" y="106489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64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65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66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67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68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69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70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71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72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73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74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24</xdr:row>
      <xdr:rowOff>0</xdr:rowOff>
    </xdr:from>
    <xdr:ext cx="89916" cy="173355"/>
    <xdr:sp macro="" textlink="">
      <xdr:nvSpPr>
        <xdr:cNvPr id="12575" name="Text Box 2"/>
        <xdr:cNvSpPr txBox="1">
          <a:spLocks noChangeArrowheads="1"/>
        </xdr:cNvSpPr>
      </xdr:nvSpPr>
      <xdr:spPr bwMode="auto">
        <a:xfrm>
          <a:off x="600075" y="106489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76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77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78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79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80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81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82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83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84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85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86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24</xdr:row>
      <xdr:rowOff>0</xdr:rowOff>
    </xdr:from>
    <xdr:ext cx="89916" cy="173355"/>
    <xdr:sp macro="" textlink="">
      <xdr:nvSpPr>
        <xdr:cNvPr id="12587" name="Text Box 2"/>
        <xdr:cNvSpPr txBox="1">
          <a:spLocks noChangeArrowheads="1"/>
        </xdr:cNvSpPr>
      </xdr:nvSpPr>
      <xdr:spPr bwMode="auto">
        <a:xfrm>
          <a:off x="600075" y="106489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88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89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90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91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92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93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94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95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96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97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598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24</xdr:row>
      <xdr:rowOff>0</xdr:rowOff>
    </xdr:from>
    <xdr:ext cx="85344" cy="173736"/>
    <xdr:sp macro="" textlink="">
      <xdr:nvSpPr>
        <xdr:cNvPr id="12599" name="Text Box 1"/>
        <xdr:cNvSpPr txBox="1">
          <a:spLocks noChangeArrowheads="1"/>
        </xdr:cNvSpPr>
      </xdr:nvSpPr>
      <xdr:spPr bwMode="auto">
        <a:xfrm>
          <a:off x="552450" y="10648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736"/>
    <xdr:sp macro="" textlink="">
      <xdr:nvSpPr>
        <xdr:cNvPr id="12600" name="Text Box 1"/>
        <xdr:cNvSpPr txBox="1">
          <a:spLocks noChangeArrowheads="1"/>
        </xdr:cNvSpPr>
      </xdr:nvSpPr>
      <xdr:spPr bwMode="auto">
        <a:xfrm>
          <a:off x="590550" y="10648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24</xdr:row>
      <xdr:rowOff>0</xdr:rowOff>
    </xdr:from>
    <xdr:ext cx="85344" cy="173736"/>
    <xdr:sp macro="" textlink="">
      <xdr:nvSpPr>
        <xdr:cNvPr id="12601" name="Text Box 1"/>
        <xdr:cNvSpPr txBox="1">
          <a:spLocks noChangeArrowheads="1"/>
        </xdr:cNvSpPr>
      </xdr:nvSpPr>
      <xdr:spPr bwMode="auto">
        <a:xfrm>
          <a:off x="552450" y="10648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736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590550" y="10648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24</xdr:row>
      <xdr:rowOff>0</xdr:rowOff>
    </xdr:from>
    <xdr:ext cx="85344" cy="173736"/>
    <xdr:sp macro="" textlink="">
      <xdr:nvSpPr>
        <xdr:cNvPr id="12603" name="Text Box 1"/>
        <xdr:cNvSpPr txBox="1">
          <a:spLocks noChangeArrowheads="1"/>
        </xdr:cNvSpPr>
      </xdr:nvSpPr>
      <xdr:spPr bwMode="auto">
        <a:xfrm>
          <a:off x="552450" y="10648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736"/>
    <xdr:sp macro="" textlink="">
      <xdr:nvSpPr>
        <xdr:cNvPr id="12604" name="Text Box 1"/>
        <xdr:cNvSpPr txBox="1">
          <a:spLocks noChangeArrowheads="1"/>
        </xdr:cNvSpPr>
      </xdr:nvSpPr>
      <xdr:spPr bwMode="auto">
        <a:xfrm>
          <a:off x="590550" y="10648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24</xdr:row>
      <xdr:rowOff>0</xdr:rowOff>
    </xdr:from>
    <xdr:ext cx="85344" cy="173736"/>
    <xdr:sp macro="" textlink="">
      <xdr:nvSpPr>
        <xdr:cNvPr id="12605" name="Text Box 1"/>
        <xdr:cNvSpPr txBox="1">
          <a:spLocks noChangeArrowheads="1"/>
        </xdr:cNvSpPr>
      </xdr:nvSpPr>
      <xdr:spPr bwMode="auto">
        <a:xfrm>
          <a:off x="552450" y="10648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736"/>
    <xdr:sp macro="" textlink="">
      <xdr:nvSpPr>
        <xdr:cNvPr id="12606" name="Text Box 1"/>
        <xdr:cNvSpPr txBox="1">
          <a:spLocks noChangeArrowheads="1"/>
        </xdr:cNvSpPr>
      </xdr:nvSpPr>
      <xdr:spPr bwMode="auto">
        <a:xfrm>
          <a:off x="590550" y="10648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24</xdr:row>
      <xdr:rowOff>0</xdr:rowOff>
    </xdr:from>
    <xdr:ext cx="85344" cy="173736"/>
    <xdr:sp macro="" textlink="">
      <xdr:nvSpPr>
        <xdr:cNvPr id="12607" name="Text Box 1"/>
        <xdr:cNvSpPr txBox="1">
          <a:spLocks noChangeArrowheads="1"/>
        </xdr:cNvSpPr>
      </xdr:nvSpPr>
      <xdr:spPr bwMode="auto">
        <a:xfrm>
          <a:off x="552450" y="10648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736"/>
    <xdr:sp macro="" textlink="">
      <xdr:nvSpPr>
        <xdr:cNvPr id="12608" name="Text Box 1"/>
        <xdr:cNvSpPr txBox="1">
          <a:spLocks noChangeArrowheads="1"/>
        </xdr:cNvSpPr>
      </xdr:nvSpPr>
      <xdr:spPr bwMode="auto">
        <a:xfrm>
          <a:off x="590550" y="10648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24</xdr:row>
      <xdr:rowOff>47625</xdr:rowOff>
    </xdr:from>
    <xdr:ext cx="107823" cy="124587"/>
    <xdr:sp macro="" textlink="">
      <xdr:nvSpPr>
        <xdr:cNvPr id="12609" name="Text Box 1"/>
        <xdr:cNvSpPr txBox="1">
          <a:spLocks noChangeArrowheads="1"/>
        </xdr:cNvSpPr>
      </xdr:nvSpPr>
      <xdr:spPr bwMode="auto">
        <a:xfrm>
          <a:off x="962025" y="106965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736"/>
    <xdr:sp macro="" textlink="">
      <xdr:nvSpPr>
        <xdr:cNvPr id="12610" name="Text Box 1"/>
        <xdr:cNvSpPr txBox="1">
          <a:spLocks noChangeArrowheads="1"/>
        </xdr:cNvSpPr>
      </xdr:nvSpPr>
      <xdr:spPr bwMode="auto">
        <a:xfrm>
          <a:off x="590550" y="10648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24</xdr:row>
      <xdr:rowOff>0</xdr:rowOff>
    </xdr:from>
    <xdr:ext cx="89916" cy="174117"/>
    <xdr:sp macro="" textlink="">
      <xdr:nvSpPr>
        <xdr:cNvPr id="12611" name="Text Box 2"/>
        <xdr:cNvSpPr txBox="1">
          <a:spLocks noChangeArrowheads="1"/>
        </xdr:cNvSpPr>
      </xdr:nvSpPr>
      <xdr:spPr bwMode="auto">
        <a:xfrm>
          <a:off x="600075" y="106489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12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13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14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15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16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17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18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19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20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21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22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24</xdr:row>
      <xdr:rowOff>0</xdr:rowOff>
    </xdr:from>
    <xdr:ext cx="89916" cy="174117"/>
    <xdr:sp macro="" textlink="">
      <xdr:nvSpPr>
        <xdr:cNvPr id="12623" name="Text Box 2"/>
        <xdr:cNvSpPr txBox="1">
          <a:spLocks noChangeArrowheads="1"/>
        </xdr:cNvSpPr>
      </xdr:nvSpPr>
      <xdr:spPr bwMode="auto">
        <a:xfrm>
          <a:off x="600075" y="106489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24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25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26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27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28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29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30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31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32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33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4117"/>
    <xdr:sp macro="" textlink="">
      <xdr:nvSpPr>
        <xdr:cNvPr id="12634" name="Text Box 2"/>
        <xdr:cNvSpPr txBox="1">
          <a:spLocks noChangeArrowheads="1"/>
        </xdr:cNvSpPr>
      </xdr:nvSpPr>
      <xdr:spPr bwMode="auto">
        <a:xfrm>
          <a:off x="590550" y="10648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24</xdr:row>
      <xdr:rowOff>0</xdr:rowOff>
    </xdr:from>
    <xdr:ext cx="89916" cy="173355"/>
    <xdr:sp macro="" textlink="">
      <xdr:nvSpPr>
        <xdr:cNvPr id="12635" name="Text Box 2"/>
        <xdr:cNvSpPr txBox="1">
          <a:spLocks noChangeArrowheads="1"/>
        </xdr:cNvSpPr>
      </xdr:nvSpPr>
      <xdr:spPr bwMode="auto">
        <a:xfrm>
          <a:off x="600075" y="106489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36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37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38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39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40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41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42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43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44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45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46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24</xdr:row>
      <xdr:rowOff>0</xdr:rowOff>
    </xdr:from>
    <xdr:ext cx="89916" cy="173355"/>
    <xdr:sp macro="" textlink="">
      <xdr:nvSpPr>
        <xdr:cNvPr id="12647" name="Text Box 2"/>
        <xdr:cNvSpPr txBox="1">
          <a:spLocks noChangeArrowheads="1"/>
        </xdr:cNvSpPr>
      </xdr:nvSpPr>
      <xdr:spPr bwMode="auto">
        <a:xfrm>
          <a:off x="600075" y="106489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48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49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50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51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52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53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54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55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56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57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58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24</xdr:row>
      <xdr:rowOff>0</xdr:rowOff>
    </xdr:from>
    <xdr:ext cx="89916" cy="173355"/>
    <xdr:sp macro="" textlink="">
      <xdr:nvSpPr>
        <xdr:cNvPr id="12659" name="Text Box 2"/>
        <xdr:cNvSpPr txBox="1">
          <a:spLocks noChangeArrowheads="1"/>
        </xdr:cNvSpPr>
      </xdr:nvSpPr>
      <xdr:spPr bwMode="auto">
        <a:xfrm>
          <a:off x="600075" y="106489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60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61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62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63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64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65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66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67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68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69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70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24</xdr:row>
      <xdr:rowOff>0</xdr:rowOff>
    </xdr:from>
    <xdr:ext cx="89916" cy="173355"/>
    <xdr:sp macro="" textlink="">
      <xdr:nvSpPr>
        <xdr:cNvPr id="12671" name="Text Box 2"/>
        <xdr:cNvSpPr txBox="1">
          <a:spLocks noChangeArrowheads="1"/>
        </xdr:cNvSpPr>
      </xdr:nvSpPr>
      <xdr:spPr bwMode="auto">
        <a:xfrm>
          <a:off x="600075" y="106489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72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73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74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75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76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77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78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79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80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24</xdr:row>
      <xdr:rowOff>0</xdr:rowOff>
    </xdr:from>
    <xdr:ext cx="88392" cy="173355"/>
    <xdr:sp macro="" textlink="">
      <xdr:nvSpPr>
        <xdr:cNvPr id="12681" name="Text Box 2"/>
        <xdr:cNvSpPr txBox="1">
          <a:spLocks noChangeArrowheads="1"/>
        </xdr:cNvSpPr>
      </xdr:nvSpPr>
      <xdr:spPr bwMode="auto">
        <a:xfrm>
          <a:off x="590550" y="10648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847725</xdr:colOff>
      <xdr:row>25</xdr:row>
      <xdr:rowOff>0</xdr:rowOff>
    </xdr:from>
    <xdr:ext cx="88392" cy="173355"/>
    <xdr:sp macro="" textlink="">
      <xdr:nvSpPr>
        <xdr:cNvPr id="12682" name="Text Box 2"/>
        <xdr:cNvSpPr txBox="1">
          <a:spLocks noChangeArrowheads="1"/>
        </xdr:cNvSpPr>
      </xdr:nvSpPr>
      <xdr:spPr bwMode="auto">
        <a:xfrm>
          <a:off x="1876425" y="62484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29</xdr:row>
      <xdr:rowOff>0</xdr:rowOff>
    </xdr:from>
    <xdr:ext cx="85344" cy="173736"/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552450" y="6076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736"/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590550" y="6076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29</xdr:row>
      <xdr:rowOff>0</xdr:rowOff>
    </xdr:from>
    <xdr:ext cx="85344" cy="173736"/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552450" y="6076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736"/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590550" y="6076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29</xdr:row>
      <xdr:rowOff>0</xdr:rowOff>
    </xdr:from>
    <xdr:ext cx="85344" cy="173736"/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552450" y="6076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736"/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590550" y="6076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29</xdr:row>
      <xdr:rowOff>0</xdr:rowOff>
    </xdr:from>
    <xdr:ext cx="85344" cy="173736"/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552450" y="6076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736"/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590550" y="6076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29</xdr:row>
      <xdr:rowOff>0</xdr:rowOff>
    </xdr:from>
    <xdr:ext cx="85344" cy="173736"/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552450" y="6076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736"/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590550" y="6076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29</xdr:row>
      <xdr:rowOff>47625</xdr:rowOff>
    </xdr:from>
    <xdr:ext cx="107823" cy="124587"/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962025" y="61245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736"/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590550" y="6076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29</xdr:row>
      <xdr:rowOff>0</xdr:rowOff>
    </xdr:from>
    <xdr:ext cx="89916" cy="174117"/>
    <xdr:sp macro="" textlink="">
      <xdr:nvSpPr>
        <xdr:cNvPr id="12695" name="Text Box 2"/>
        <xdr:cNvSpPr txBox="1">
          <a:spLocks noChangeArrowheads="1"/>
        </xdr:cNvSpPr>
      </xdr:nvSpPr>
      <xdr:spPr bwMode="auto">
        <a:xfrm>
          <a:off x="600075" y="60769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696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697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698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699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00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01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02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03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04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05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06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29</xdr:row>
      <xdr:rowOff>0</xdr:rowOff>
    </xdr:from>
    <xdr:ext cx="89916" cy="174117"/>
    <xdr:sp macro="" textlink="">
      <xdr:nvSpPr>
        <xdr:cNvPr id="12707" name="Text Box 2"/>
        <xdr:cNvSpPr txBox="1">
          <a:spLocks noChangeArrowheads="1"/>
        </xdr:cNvSpPr>
      </xdr:nvSpPr>
      <xdr:spPr bwMode="auto">
        <a:xfrm>
          <a:off x="600075" y="60769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08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09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10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11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12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13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14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15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16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17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18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29</xdr:row>
      <xdr:rowOff>0</xdr:rowOff>
    </xdr:from>
    <xdr:ext cx="89916" cy="173355"/>
    <xdr:sp macro="" textlink="">
      <xdr:nvSpPr>
        <xdr:cNvPr id="12719" name="Text Box 2"/>
        <xdr:cNvSpPr txBox="1">
          <a:spLocks noChangeArrowheads="1"/>
        </xdr:cNvSpPr>
      </xdr:nvSpPr>
      <xdr:spPr bwMode="auto">
        <a:xfrm>
          <a:off x="600075" y="60769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20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21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22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23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24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25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26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27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28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29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30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29</xdr:row>
      <xdr:rowOff>0</xdr:rowOff>
    </xdr:from>
    <xdr:ext cx="89916" cy="173355"/>
    <xdr:sp macro="" textlink="">
      <xdr:nvSpPr>
        <xdr:cNvPr id="12731" name="Text Box 2"/>
        <xdr:cNvSpPr txBox="1">
          <a:spLocks noChangeArrowheads="1"/>
        </xdr:cNvSpPr>
      </xdr:nvSpPr>
      <xdr:spPr bwMode="auto">
        <a:xfrm>
          <a:off x="600075" y="60769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32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33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34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35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36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37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38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39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40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41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42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29</xdr:row>
      <xdr:rowOff>0</xdr:rowOff>
    </xdr:from>
    <xdr:ext cx="89916" cy="173355"/>
    <xdr:sp macro="" textlink="">
      <xdr:nvSpPr>
        <xdr:cNvPr id="12743" name="Text Box 2"/>
        <xdr:cNvSpPr txBox="1">
          <a:spLocks noChangeArrowheads="1"/>
        </xdr:cNvSpPr>
      </xdr:nvSpPr>
      <xdr:spPr bwMode="auto">
        <a:xfrm>
          <a:off x="600075" y="60769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44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45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46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47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48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49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50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51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52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53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54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29</xdr:row>
      <xdr:rowOff>0</xdr:rowOff>
    </xdr:from>
    <xdr:ext cx="89916" cy="173355"/>
    <xdr:sp macro="" textlink="">
      <xdr:nvSpPr>
        <xdr:cNvPr id="12755" name="Text Box 2"/>
        <xdr:cNvSpPr txBox="1">
          <a:spLocks noChangeArrowheads="1"/>
        </xdr:cNvSpPr>
      </xdr:nvSpPr>
      <xdr:spPr bwMode="auto">
        <a:xfrm>
          <a:off x="600075" y="60769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56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57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58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59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60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61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62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63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64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65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766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29</xdr:row>
      <xdr:rowOff>0</xdr:rowOff>
    </xdr:from>
    <xdr:ext cx="85344" cy="173736"/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552450" y="6076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736"/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590550" y="6076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29</xdr:row>
      <xdr:rowOff>0</xdr:rowOff>
    </xdr:from>
    <xdr:ext cx="85344" cy="173736"/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552450" y="6076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736"/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590550" y="6076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29</xdr:row>
      <xdr:rowOff>0</xdr:rowOff>
    </xdr:from>
    <xdr:ext cx="85344" cy="173736"/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552450" y="6076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736"/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590550" y="6076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29</xdr:row>
      <xdr:rowOff>0</xdr:rowOff>
    </xdr:from>
    <xdr:ext cx="85344" cy="173736"/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552450" y="6076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736"/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590550" y="6076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29</xdr:row>
      <xdr:rowOff>0</xdr:rowOff>
    </xdr:from>
    <xdr:ext cx="85344" cy="173736"/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552450" y="60769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736"/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590550" y="6076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29</xdr:row>
      <xdr:rowOff>47625</xdr:rowOff>
    </xdr:from>
    <xdr:ext cx="107823" cy="124587"/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962025" y="61245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736"/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590550" y="60769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29</xdr:row>
      <xdr:rowOff>0</xdr:rowOff>
    </xdr:from>
    <xdr:ext cx="89916" cy="174117"/>
    <xdr:sp macro="" textlink="">
      <xdr:nvSpPr>
        <xdr:cNvPr id="12779" name="Text Box 2"/>
        <xdr:cNvSpPr txBox="1">
          <a:spLocks noChangeArrowheads="1"/>
        </xdr:cNvSpPr>
      </xdr:nvSpPr>
      <xdr:spPr bwMode="auto">
        <a:xfrm>
          <a:off x="600075" y="60769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80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81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82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83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84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85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86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87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88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89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90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29</xdr:row>
      <xdr:rowOff>0</xdr:rowOff>
    </xdr:from>
    <xdr:ext cx="89916" cy="174117"/>
    <xdr:sp macro="" textlink="">
      <xdr:nvSpPr>
        <xdr:cNvPr id="12791" name="Text Box 2"/>
        <xdr:cNvSpPr txBox="1">
          <a:spLocks noChangeArrowheads="1"/>
        </xdr:cNvSpPr>
      </xdr:nvSpPr>
      <xdr:spPr bwMode="auto">
        <a:xfrm>
          <a:off x="600075" y="60769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92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93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94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95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96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97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98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799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800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801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4117"/>
    <xdr:sp macro="" textlink="">
      <xdr:nvSpPr>
        <xdr:cNvPr id="12802" name="Text Box 2"/>
        <xdr:cNvSpPr txBox="1">
          <a:spLocks noChangeArrowheads="1"/>
        </xdr:cNvSpPr>
      </xdr:nvSpPr>
      <xdr:spPr bwMode="auto">
        <a:xfrm>
          <a:off x="590550" y="60769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29</xdr:row>
      <xdr:rowOff>0</xdr:rowOff>
    </xdr:from>
    <xdr:ext cx="89916" cy="173355"/>
    <xdr:sp macro="" textlink="">
      <xdr:nvSpPr>
        <xdr:cNvPr id="12803" name="Text Box 2"/>
        <xdr:cNvSpPr txBox="1">
          <a:spLocks noChangeArrowheads="1"/>
        </xdr:cNvSpPr>
      </xdr:nvSpPr>
      <xdr:spPr bwMode="auto">
        <a:xfrm>
          <a:off x="600075" y="60769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04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05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06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07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08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09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10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11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12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13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14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29</xdr:row>
      <xdr:rowOff>0</xdr:rowOff>
    </xdr:from>
    <xdr:ext cx="89916" cy="173355"/>
    <xdr:sp macro="" textlink="">
      <xdr:nvSpPr>
        <xdr:cNvPr id="12815" name="Text Box 2"/>
        <xdr:cNvSpPr txBox="1">
          <a:spLocks noChangeArrowheads="1"/>
        </xdr:cNvSpPr>
      </xdr:nvSpPr>
      <xdr:spPr bwMode="auto">
        <a:xfrm>
          <a:off x="600075" y="60769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16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17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18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19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20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21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22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23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24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25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26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29</xdr:row>
      <xdr:rowOff>0</xdr:rowOff>
    </xdr:from>
    <xdr:ext cx="89916" cy="173355"/>
    <xdr:sp macro="" textlink="">
      <xdr:nvSpPr>
        <xdr:cNvPr id="12827" name="Text Box 2"/>
        <xdr:cNvSpPr txBox="1">
          <a:spLocks noChangeArrowheads="1"/>
        </xdr:cNvSpPr>
      </xdr:nvSpPr>
      <xdr:spPr bwMode="auto">
        <a:xfrm>
          <a:off x="600075" y="60769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28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29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30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31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32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33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34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35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36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37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38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29</xdr:row>
      <xdr:rowOff>0</xdr:rowOff>
    </xdr:from>
    <xdr:ext cx="89916" cy="173355"/>
    <xdr:sp macro="" textlink="">
      <xdr:nvSpPr>
        <xdr:cNvPr id="12839" name="Text Box 2"/>
        <xdr:cNvSpPr txBox="1">
          <a:spLocks noChangeArrowheads="1"/>
        </xdr:cNvSpPr>
      </xdr:nvSpPr>
      <xdr:spPr bwMode="auto">
        <a:xfrm>
          <a:off x="600075" y="60769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40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41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42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43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44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45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46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47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48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29</xdr:row>
      <xdr:rowOff>0</xdr:rowOff>
    </xdr:from>
    <xdr:ext cx="88392" cy="173355"/>
    <xdr:sp macro="" textlink="">
      <xdr:nvSpPr>
        <xdr:cNvPr id="12849" name="Text Box 2"/>
        <xdr:cNvSpPr txBox="1">
          <a:spLocks noChangeArrowheads="1"/>
        </xdr:cNvSpPr>
      </xdr:nvSpPr>
      <xdr:spPr bwMode="auto">
        <a:xfrm>
          <a:off x="590550" y="60769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171450</xdr:colOff>
      <xdr:row>80</xdr:row>
      <xdr:rowOff>0</xdr:rowOff>
    </xdr:from>
    <xdr:to>
      <xdr:col>5</xdr:col>
      <xdr:colOff>247650</xdr:colOff>
      <xdr:row>81</xdr:row>
      <xdr:rowOff>171448</xdr:rowOff>
    </xdr:to>
    <xdr:sp macro="" textlink="">
      <xdr:nvSpPr>
        <xdr:cNvPr id="12850" name="Text Box 2"/>
        <xdr:cNvSpPr txBox="1">
          <a:spLocks noChangeArrowheads="1"/>
        </xdr:cNvSpPr>
      </xdr:nvSpPr>
      <xdr:spPr bwMode="auto">
        <a:xfrm>
          <a:off x="5010150" y="275463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80</xdr:row>
      <xdr:rowOff>0</xdr:rowOff>
    </xdr:from>
    <xdr:to>
      <xdr:col>5</xdr:col>
      <xdr:colOff>247650</xdr:colOff>
      <xdr:row>81</xdr:row>
      <xdr:rowOff>171448</xdr:rowOff>
    </xdr:to>
    <xdr:sp macro="" textlink="">
      <xdr:nvSpPr>
        <xdr:cNvPr id="12851" name="Text Box 2"/>
        <xdr:cNvSpPr txBox="1">
          <a:spLocks noChangeArrowheads="1"/>
        </xdr:cNvSpPr>
      </xdr:nvSpPr>
      <xdr:spPr bwMode="auto">
        <a:xfrm>
          <a:off x="5010150" y="275463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52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53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54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55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56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57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58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59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60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61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62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63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64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65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66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67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68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368300" cy="190501"/>
    <xdr:sp macro="" textlink="">
      <xdr:nvSpPr>
        <xdr:cNvPr id="12869" name="Text Box 2"/>
        <xdr:cNvSpPr txBox="1">
          <a:spLocks noChangeArrowheads="1"/>
        </xdr:cNvSpPr>
      </xdr:nvSpPr>
      <xdr:spPr bwMode="auto">
        <a:xfrm>
          <a:off x="3124200" y="29498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109728" cy="173736"/>
    <xdr:sp macro="" textlink="">
      <xdr:nvSpPr>
        <xdr:cNvPr id="12870" name="Text Box 1"/>
        <xdr:cNvSpPr txBox="1">
          <a:spLocks noChangeArrowheads="1"/>
        </xdr:cNvSpPr>
      </xdr:nvSpPr>
      <xdr:spPr bwMode="auto">
        <a:xfrm>
          <a:off x="2505075" y="29498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2871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109728" cy="173736"/>
    <xdr:sp macro="" textlink="">
      <xdr:nvSpPr>
        <xdr:cNvPr id="12872" name="Text Box 1"/>
        <xdr:cNvSpPr txBox="1">
          <a:spLocks noChangeArrowheads="1"/>
        </xdr:cNvSpPr>
      </xdr:nvSpPr>
      <xdr:spPr bwMode="auto">
        <a:xfrm>
          <a:off x="2505075" y="29498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2873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2874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95</xdr:row>
      <xdr:rowOff>0</xdr:rowOff>
    </xdr:from>
    <xdr:ext cx="85344" cy="173736"/>
    <xdr:sp macro="" textlink="">
      <xdr:nvSpPr>
        <xdr:cNvPr id="12875" name="Text Box 1"/>
        <xdr:cNvSpPr txBox="1">
          <a:spLocks noChangeArrowheads="1"/>
        </xdr:cNvSpPr>
      </xdr:nvSpPr>
      <xdr:spPr bwMode="auto">
        <a:xfrm>
          <a:off x="552450" y="29498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736"/>
    <xdr:sp macro="" textlink="">
      <xdr:nvSpPr>
        <xdr:cNvPr id="12876" name="Text Box 1"/>
        <xdr:cNvSpPr txBox="1">
          <a:spLocks noChangeArrowheads="1"/>
        </xdr:cNvSpPr>
      </xdr:nvSpPr>
      <xdr:spPr bwMode="auto">
        <a:xfrm>
          <a:off x="590550" y="29498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95</xdr:row>
      <xdr:rowOff>0</xdr:rowOff>
    </xdr:from>
    <xdr:ext cx="85344" cy="173736"/>
    <xdr:sp macro="" textlink="">
      <xdr:nvSpPr>
        <xdr:cNvPr id="12877" name="Text Box 1"/>
        <xdr:cNvSpPr txBox="1">
          <a:spLocks noChangeArrowheads="1"/>
        </xdr:cNvSpPr>
      </xdr:nvSpPr>
      <xdr:spPr bwMode="auto">
        <a:xfrm>
          <a:off x="552450" y="29498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736"/>
    <xdr:sp macro="" textlink="">
      <xdr:nvSpPr>
        <xdr:cNvPr id="12878" name="Text Box 1"/>
        <xdr:cNvSpPr txBox="1">
          <a:spLocks noChangeArrowheads="1"/>
        </xdr:cNvSpPr>
      </xdr:nvSpPr>
      <xdr:spPr bwMode="auto">
        <a:xfrm>
          <a:off x="590550" y="29498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95</xdr:row>
      <xdr:rowOff>0</xdr:rowOff>
    </xdr:from>
    <xdr:ext cx="85344" cy="173736"/>
    <xdr:sp macro="" textlink="">
      <xdr:nvSpPr>
        <xdr:cNvPr id="12879" name="Text Box 1"/>
        <xdr:cNvSpPr txBox="1">
          <a:spLocks noChangeArrowheads="1"/>
        </xdr:cNvSpPr>
      </xdr:nvSpPr>
      <xdr:spPr bwMode="auto">
        <a:xfrm>
          <a:off x="552450" y="29498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736"/>
    <xdr:sp macro="" textlink="">
      <xdr:nvSpPr>
        <xdr:cNvPr id="12880" name="Text Box 1"/>
        <xdr:cNvSpPr txBox="1">
          <a:spLocks noChangeArrowheads="1"/>
        </xdr:cNvSpPr>
      </xdr:nvSpPr>
      <xdr:spPr bwMode="auto">
        <a:xfrm>
          <a:off x="590550" y="29498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95</xdr:row>
      <xdr:rowOff>0</xdr:rowOff>
    </xdr:from>
    <xdr:ext cx="85344" cy="173736"/>
    <xdr:sp macro="" textlink="">
      <xdr:nvSpPr>
        <xdr:cNvPr id="12881" name="Text Box 1"/>
        <xdr:cNvSpPr txBox="1">
          <a:spLocks noChangeArrowheads="1"/>
        </xdr:cNvSpPr>
      </xdr:nvSpPr>
      <xdr:spPr bwMode="auto">
        <a:xfrm>
          <a:off x="552450" y="29498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736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590550" y="29498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95</xdr:row>
      <xdr:rowOff>0</xdr:rowOff>
    </xdr:from>
    <xdr:ext cx="85344" cy="173736"/>
    <xdr:sp macro="" textlink="">
      <xdr:nvSpPr>
        <xdr:cNvPr id="12883" name="Text Box 1"/>
        <xdr:cNvSpPr txBox="1">
          <a:spLocks noChangeArrowheads="1"/>
        </xdr:cNvSpPr>
      </xdr:nvSpPr>
      <xdr:spPr bwMode="auto">
        <a:xfrm>
          <a:off x="552450" y="29498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736"/>
    <xdr:sp macro="" textlink="">
      <xdr:nvSpPr>
        <xdr:cNvPr id="12884" name="Text Box 1"/>
        <xdr:cNvSpPr txBox="1">
          <a:spLocks noChangeArrowheads="1"/>
        </xdr:cNvSpPr>
      </xdr:nvSpPr>
      <xdr:spPr bwMode="auto">
        <a:xfrm>
          <a:off x="590550" y="29498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95</xdr:row>
      <xdr:rowOff>0</xdr:rowOff>
    </xdr:from>
    <xdr:ext cx="107823" cy="124587"/>
    <xdr:sp macro="" textlink="">
      <xdr:nvSpPr>
        <xdr:cNvPr id="12885" name="Text Box 1"/>
        <xdr:cNvSpPr txBox="1">
          <a:spLocks noChangeArrowheads="1"/>
        </xdr:cNvSpPr>
      </xdr:nvSpPr>
      <xdr:spPr bwMode="auto">
        <a:xfrm>
          <a:off x="962025" y="294989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736"/>
    <xdr:sp macro="" textlink="">
      <xdr:nvSpPr>
        <xdr:cNvPr id="12886" name="Text Box 1"/>
        <xdr:cNvSpPr txBox="1">
          <a:spLocks noChangeArrowheads="1"/>
        </xdr:cNvSpPr>
      </xdr:nvSpPr>
      <xdr:spPr bwMode="auto">
        <a:xfrm>
          <a:off x="590550" y="29498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95</xdr:row>
      <xdr:rowOff>0</xdr:rowOff>
    </xdr:from>
    <xdr:ext cx="89916" cy="174117"/>
    <xdr:sp macro="" textlink="">
      <xdr:nvSpPr>
        <xdr:cNvPr id="12887" name="Text Box 2"/>
        <xdr:cNvSpPr txBox="1">
          <a:spLocks noChangeArrowheads="1"/>
        </xdr:cNvSpPr>
      </xdr:nvSpPr>
      <xdr:spPr bwMode="auto">
        <a:xfrm>
          <a:off x="600075" y="294989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888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889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890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891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892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893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894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895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896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897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898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95</xdr:row>
      <xdr:rowOff>0</xdr:rowOff>
    </xdr:from>
    <xdr:ext cx="89916" cy="174117"/>
    <xdr:sp macro="" textlink="">
      <xdr:nvSpPr>
        <xdr:cNvPr id="12899" name="Text Box 2"/>
        <xdr:cNvSpPr txBox="1">
          <a:spLocks noChangeArrowheads="1"/>
        </xdr:cNvSpPr>
      </xdr:nvSpPr>
      <xdr:spPr bwMode="auto">
        <a:xfrm>
          <a:off x="600075" y="294989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00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01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02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03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04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05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06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07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08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09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10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109728" cy="173736"/>
    <xdr:sp macro="" textlink="">
      <xdr:nvSpPr>
        <xdr:cNvPr id="12911" name="Text Box 1"/>
        <xdr:cNvSpPr txBox="1">
          <a:spLocks noChangeArrowheads="1"/>
        </xdr:cNvSpPr>
      </xdr:nvSpPr>
      <xdr:spPr bwMode="auto">
        <a:xfrm>
          <a:off x="2505075" y="29498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2912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109728" cy="173736"/>
    <xdr:sp macro="" textlink="">
      <xdr:nvSpPr>
        <xdr:cNvPr id="12913" name="Text Box 1"/>
        <xdr:cNvSpPr txBox="1">
          <a:spLocks noChangeArrowheads="1"/>
        </xdr:cNvSpPr>
      </xdr:nvSpPr>
      <xdr:spPr bwMode="auto">
        <a:xfrm>
          <a:off x="2505075" y="29498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2914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109728" cy="173736"/>
    <xdr:sp macro="" textlink="">
      <xdr:nvSpPr>
        <xdr:cNvPr id="12915" name="Text Box 1"/>
        <xdr:cNvSpPr txBox="1">
          <a:spLocks noChangeArrowheads="1"/>
        </xdr:cNvSpPr>
      </xdr:nvSpPr>
      <xdr:spPr bwMode="auto">
        <a:xfrm>
          <a:off x="2505075" y="29498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2916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95</xdr:row>
      <xdr:rowOff>0</xdr:rowOff>
    </xdr:from>
    <xdr:ext cx="89916" cy="173355"/>
    <xdr:sp macro="" textlink="">
      <xdr:nvSpPr>
        <xdr:cNvPr id="12917" name="Text Box 2"/>
        <xdr:cNvSpPr txBox="1">
          <a:spLocks noChangeArrowheads="1"/>
        </xdr:cNvSpPr>
      </xdr:nvSpPr>
      <xdr:spPr bwMode="auto">
        <a:xfrm>
          <a:off x="600075" y="29498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18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19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20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21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22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23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24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25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26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27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28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95</xdr:row>
      <xdr:rowOff>0</xdr:rowOff>
    </xdr:from>
    <xdr:ext cx="89916" cy="173355"/>
    <xdr:sp macro="" textlink="">
      <xdr:nvSpPr>
        <xdr:cNvPr id="12929" name="Text Box 2"/>
        <xdr:cNvSpPr txBox="1">
          <a:spLocks noChangeArrowheads="1"/>
        </xdr:cNvSpPr>
      </xdr:nvSpPr>
      <xdr:spPr bwMode="auto">
        <a:xfrm>
          <a:off x="600075" y="29498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30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31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32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33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34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35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36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37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38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39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40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95</xdr:row>
      <xdr:rowOff>0</xdr:rowOff>
    </xdr:from>
    <xdr:ext cx="88392" cy="173736"/>
    <xdr:sp macro="" textlink="">
      <xdr:nvSpPr>
        <xdr:cNvPr id="12941" name="Text Box 2"/>
        <xdr:cNvSpPr txBox="1">
          <a:spLocks noChangeArrowheads="1"/>
        </xdr:cNvSpPr>
      </xdr:nvSpPr>
      <xdr:spPr bwMode="auto">
        <a:xfrm>
          <a:off x="1200150" y="29498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95</xdr:row>
      <xdr:rowOff>0</xdr:rowOff>
    </xdr:from>
    <xdr:ext cx="88392" cy="173736"/>
    <xdr:sp macro="" textlink="">
      <xdr:nvSpPr>
        <xdr:cNvPr id="12942" name="Text Box 2"/>
        <xdr:cNvSpPr txBox="1">
          <a:spLocks noChangeArrowheads="1"/>
        </xdr:cNvSpPr>
      </xdr:nvSpPr>
      <xdr:spPr bwMode="auto">
        <a:xfrm>
          <a:off x="1200150" y="29498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95</xdr:row>
      <xdr:rowOff>0</xdr:rowOff>
    </xdr:from>
    <xdr:ext cx="89916" cy="173355"/>
    <xdr:sp macro="" textlink="">
      <xdr:nvSpPr>
        <xdr:cNvPr id="12943" name="Text Box 2"/>
        <xdr:cNvSpPr txBox="1">
          <a:spLocks noChangeArrowheads="1"/>
        </xdr:cNvSpPr>
      </xdr:nvSpPr>
      <xdr:spPr bwMode="auto">
        <a:xfrm>
          <a:off x="600075" y="29498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44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45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46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47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48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49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50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51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52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53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54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95</xdr:row>
      <xdr:rowOff>0</xdr:rowOff>
    </xdr:from>
    <xdr:ext cx="89916" cy="173355"/>
    <xdr:sp macro="" textlink="">
      <xdr:nvSpPr>
        <xdr:cNvPr id="12955" name="Text Box 2"/>
        <xdr:cNvSpPr txBox="1">
          <a:spLocks noChangeArrowheads="1"/>
        </xdr:cNvSpPr>
      </xdr:nvSpPr>
      <xdr:spPr bwMode="auto">
        <a:xfrm>
          <a:off x="600075" y="29498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56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57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58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59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60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61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62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63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64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65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2966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109728" cy="173736"/>
    <xdr:sp macro="" textlink="">
      <xdr:nvSpPr>
        <xdr:cNvPr id="12967" name="Text Box 1"/>
        <xdr:cNvSpPr txBox="1">
          <a:spLocks noChangeArrowheads="1"/>
        </xdr:cNvSpPr>
      </xdr:nvSpPr>
      <xdr:spPr bwMode="auto">
        <a:xfrm>
          <a:off x="2505075" y="29498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2968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109728" cy="173736"/>
    <xdr:sp macro="" textlink="">
      <xdr:nvSpPr>
        <xdr:cNvPr id="12969" name="Text Box 1"/>
        <xdr:cNvSpPr txBox="1">
          <a:spLocks noChangeArrowheads="1"/>
        </xdr:cNvSpPr>
      </xdr:nvSpPr>
      <xdr:spPr bwMode="auto">
        <a:xfrm>
          <a:off x="2505075" y="29498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2970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2971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95</xdr:row>
      <xdr:rowOff>0</xdr:rowOff>
    </xdr:from>
    <xdr:ext cx="85344" cy="173736"/>
    <xdr:sp macro="" textlink="">
      <xdr:nvSpPr>
        <xdr:cNvPr id="12972" name="Text Box 1"/>
        <xdr:cNvSpPr txBox="1">
          <a:spLocks noChangeArrowheads="1"/>
        </xdr:cNvSpPr>
      </xdr:nvSpPr>
      <xdr:spPr bwMode="auto">
        <a:xfrm>
          <a:off x="552450" y="29498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736"/>
    <xdr:sp macro="" textlink="">
      <xdr:nvSpPr>
        <xdr:cNvPr id="12973" name="Text Box 1"/>
        <xdr:cNvSpPr txBox="1">
          <a:spLocks noChangeArrowheads="1"/>
        </xdr:cNvSpPr>
      </xdr:nvSpPr>
      <xdr:spPr bwMode="auto">
        <a:xfrm>
          <a:off x="590550" y="29498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95</xdr:row>
      <xdr:rowOff>0</xdr:rowOff>
    </xdr:from>
    <xdr:ext cx="85344" cy="173736"/>
    <xdr:sp macro="" textlink="">
      <xdr:nvSpPr>
        <xdr:cNvPr id="12974" name="Text Box 1"/>
        <xdr:cNvSpPr txBox="1">
          <a:spLocks noChangeArrowheads="1"/>
        </xdr:cNvSpPr>
      </xdr:nvSpPr>
      <xdr:spPr bwMode="auto">
        <a:xfrm>
          <a:off x="552450" y="29498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736"/>
    <xdr:sp macro="" textlink="">
      <xdr:nvSpPr>
        <xdr:cNvPr id="12975" name="Text Box 1"/>
        <xdr:cNvSpPr txBox="1">
          <a:spLocks noChangeArrowheads="1"/>
        </xdr:cNvSpPr>
      </xdr:nvSpPr>
      <xdr:spPr bwMode="auto">
        <a:xfrm>
          <a:off x="590550" y="29498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95</xdr:row>
      <xdr:rowOff>0</xdr:rowOff>
    </xdr:from>
    <xdr:ext cx="85344" cy="173736"/>
    <xdr:sp macro="" textlink="">
      <xdr:nvSpPr>
        <xdr:cNvPr id="12976" name="Text Box 1"/>
        <xdr:cNvSpPr txBox="1">
          <a:spLocks noChangeArrowheads="1"/>
        </xdr:cNvSpPr>
      </xdr:nvSpPr>
      <xdr:spPr bwMode="auto">
        <a:xfrm>
          <a:off x="552450" y="29498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736"/>
    <xdr:sp macro="" textlink="">
      <xdr:nvSpPr>
        <xdr:cNvPr id="12977" name="Text Box 1"/>
        <xdr:cNvSpPr txBox="1">
          <a:spLocks noChangeArrowheads="1"/>
        </xdr:cNvSpPr>
      </xdr:nvSpPr>
      <xdr:spPr bwMode="auto">
        <a:xfrm>
          <a:off x="590550" y="29498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95</xdr:row>
      <xdr:rowOff>0</xdr:rowOff>
    </xdr:from>
    <xdr:ext cx="85344" cy="173736"/>
    <xdr:sp macro="" textlink="">
      <xdr:nvSpPr>
        <xdr:cNvPr id="12978" name="Text Box 1"/>
        <xdr:cNvSpPr txBox="1">
          <a:spLocks noChangeArrowheads="1"/>
        </xdr:cNvSpPr>
      </xdr:nvSpPr>
      <xdr:spPr bwMode="auto">
        <a:xfrm>
          <a:off x="552450" y="29498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736"/>
    <xdr:sp macro="" textlink="">
      <xdr:nvSpPr>
        <xdr:cNvPr id="12979" name="Text Box 1"/>
        <xdr:cNvSpPr txBox="1">
          <a:spLocks noChangeArrowheads="1"/>
        </xdr:cNvSpPr>
      </xdr:nvSpPr>
      <xdr:spPr bwMode="auto">
        <a:xfrm>
          <a:off x="590550" y="29498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95</xdr:row>
      <xdr:rowOff>0</xdr:rowOff>
    </xdr:from>
    <xdr:ext cx="85344" cy="173736"/>
    <xdr:sp macro="" textlink="">
      <xdr:nvSpPr>
        <xdr:cNvPr id="12980" name="Text Box 1"/>
        <xdr:cNvSpPr txBox="1">
          <a:spLocks noChangeArrowheads="1"/>
        </xdr:cNvSpPr>
      </xdr:nvSpPr>
      <xdr:spPr bwMode="auto">
        <a:xfrm>
          <a:off x="552450" y="29498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736"/>
    <xdr:sp macro="" textlink="">
      <xdr:nvSpPr>
        <xdr:cNvPr id="12981" name="Text Box 1"/>
        <xdr:cNvSpPr txBox="1">
          <a:spLocks noChangeArrowheads="1"/>
        </xdr:cNvSpPr>
      </xdr:nvSpPr>
      <xdr:spPr bwMode="auto">
        <a:xfrm>
          <a:off x="590550" y="29498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95</xdr:row>
      <xdr:rowOff>0</xdr:rowOff>
    </xdr:from>
    <xdr:ext cx="107823" cy="124587"/>
    <xdr:sp macro="" textlink="">
      <xdr:nvSpPr>
        <xdr:cNvPr id="12982" name="Text Box 1"/>
        <xdr:cNvSpPr txBox="1">
          <a:spLocks noChangeArrowheads="1"/>
        </xdr:cNvSpPr>
      </xdr:nvSpPr>
      <xdr:spPr bwMode="auto">
        <a:xfrm>
          <a:off x="962025" y="294989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736"/>
    <xdr:sp macro="" textlink="">
      <xdr:nvSpPr>
        <xdr:cNvPr id="12983" name="Text Box 1"/>
        <xdr:cNvSpPr txBox="1">
          <a:spLocks noChangeArrowheads="1"/>
        </xdr:cNvSpPr>
      </xdr:nvSpPr>
      <xdr:spPr bwMode="auto">
        <a:xfrm>
          <a:off x="590550" y="29498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95</xdr:row>
      <xdr:rowOff>0</xdr:rowOff>
    </xdr:from>
    <xdr:ext cx="89916" cy="174117"/>
    <xdr:sp macro="" textlink="">
      <xdr:nvSpPr>
        <xdr:cNvPr id="12984" name="Text Box 2"/>
        <xdr:cNvSpPr txBox="1">
          <a:spLocks noChangeArrowheads="1"/>
        </xdr:cNvSpPr>
      </xdr:nvSpPr>
      <xdr:spPr bwMode="auto">
        <a:xfrm>
          <a:off x="600075" y="294989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85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86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87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88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89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90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91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92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93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94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95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95</xdr:row>
      <xdr:rowOff>0</xdr:rowOff>
    </xdr:from>
    <xdr:ext cx="89916" cy="174117"/>
    <xdr:sp macro="" textlink="">
      <xdr:nvSpPr>
        <xdr:cNvPr id="12996" name="Text Box 2"/>
        <xdr:cNvSpPr txBox="1">
          <a:spLocks noChangeArrowheads="1"/>
        </xdr:cNvSpPr>
      </xdr:nvSpPr>
      <xdr:spPr bwMode="auto">
        <a:xfrm>
          <a:off x="600075" y="294989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97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98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2999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3000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3001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3002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3003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3004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3005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3006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4117"/>
    <xdr:sp macro="" textlink="">
      <xdr:nvSpPr>
        <xdr:cNvPr id="13007" name="Text Box 2"/>
        <xdr:cNvSpPr txBox="1">
          <a:spLocks noChangeArrowheads="1"/>
        </xdr:cNvSpPr>
      </xdr:nvSpPr>
      <xdr:spPr bwMode="auto">
        <a:xfrm>
          <a:off x="590550" y="29498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109728" cy="173736"/>
    <xdr:sp macro="" textlink="">
      <xdr:nvSpPr>
        <xdr:cNvPr id="13008" name="Text Box 1"/>
        <xdr:cNvSpPr txBox="1">
          <a:spLocks noChangeArrowheads="1"/>
        </xdr:cNvSpPr>
      </xdr:nvSpPr>
      <xdr:spPr bwMode="auto">
        <a:xfrm>
          <a:off x="2505075" y="29498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09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109728" cy="173736"/>
    <xdr:sp macro="" textlink="">
      <xdr:nvSpPr>
        <xdr:cNvPr id="13010" name="Text Box 1"/>
        <xdr:cNvSpPr txBox="1">
          <a:spLocks noChangeArrowheads="1"/>
        </xdr:cNvSpPr>
      </xdr:nvSpPr>
      <xdr:spPr bwMode="auto">
        <a:xfrm>
          <a:off x="2505075" y="29498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11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95</xdr:row>
      <xdr:rowOff>0</xdr:rowOff>
    </xdr:from>
    <xdr:ext cx="109728" cy="173736"/>
    <xdr:sp macro="" textlink="">
      <xdr:nvSpPr>
        <xdr:cNvPr id="13012" name="Text Box 1"/>
        <xdr:cNvSpPr txBox="1">
          <a:spLocks noChangeArrowheads="1"/>
        </xdr:cNvSpPr>
      </xdr:nvSpPr>
      <xdr:spPr bwMode="auto">
        <a:xfrm>
          <a:off x="2505075" y="29498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13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95</xdr:row>
      <xdr:rowOff>0</xdr:rowOff>
    </xdr:from>
    <xdr:ext cx="89916" cy="173355"/>
    <xdr:sp macro="" textlink="">
      <xdr:nvSpPr>
        <xdr:cNvPr id="13014" name="Text Box 2"/>
        <xdr:cNvSpPr txBox="1">
          <a:spLocks noChangeArrowheads="1"/>
        </xdr:cNvSpPr>
      </xdr:nvSpPr>
      <xdr:spPr bwMode="auto">
        <a:xfrm>
          <a:off x="600075" y="29498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15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16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17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18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19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20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21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22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23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24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25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95</xdr:row>
      <xdr:rowOff>0</xdr:rowOff>
    </xdr:from>
    <xdr:ext cx="89916" cy="173355"/>
    <xdr:sp macro="" textlink="">
      <xdr:nvSpPr>
        <xdr:cNvPr id="13026" name="Text Box 2"/>
        <xdr:cNvSpPr txBox="1">
          <a:spLocks noChangeArrowheads="1"/>
        </xdr:cNvSpPr>
      </xdr:nvSpPr>
      <xdr:spPr bwMode="auto">
        <a:xfrm>
          <a:off x="600075" y="29498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27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28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29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30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31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32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33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34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35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36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37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95</xdr:row>
      <xdr:rowOff>0</xdr:rowOff>
    </xdr:from>
    <xdr:ext cx="88392" cy="173736"/>
    <xdr:sp macro="" textlink="">
      <xdr:nvSpPr>
        <xdr:cNvPr id="13038" name="Text Box 2"/>
        <xdr:cNvSpPr txBox="1">
          <a:spLocks noChangeArrowheads="1"/>
        </xdr:cNvSpPr>
      </xdr:nvSpPr>
      <xdr:spPr bwMode="auto">
        <a:xfrm>
          <a:off x="1200150" y="29498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95</xdr:row>
      <xdr:rowOff>0</xdr:rowOff>
    </xdr:from>
    <xdr:ext cx="88392" cy="173736"/>
    <xdr:sp macro="" textlink="">
      <xdr:nvSpPr>
        <xdr:cNvPr id="13039" name="Text Box 2"/>
        <xdr:cNvSpPr txBox="1">
          <a:spLocks noChangeArrowheads="1"/>
        </xdr:cNvSpPr>
      </xdr:nvSpPr>
      <xdr:spPr bwMode="auto">
        <a:xfrm>
          <a:off x="1200150" y="29498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95</xdr:row>
      <xdr:rowOff>0</xdr:rowOff>
    </xdr:from>
    <xdr:ext cx="89916" cy="173355"/>
    <xdr:sp macro="" textlink="">
      <xdr:nvSpPr>
        <xdr:cNvPr id="13040" name="Text Box 2"/>
        <xdr:cNvSpPr txBox="1">
          <a:spLocks noChangeArrowheads="1"/>
        </xdr:cNvSpPr>
      </xdr:nvSpPr>
      <xdr:spPr bwMode="auto">
        <a:xfrm>
          <a:off x="600075" y="29498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41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42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43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44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45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46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47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48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49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50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51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95</xdr:row>
      <xdr:rowOff>0</xdr:rowOff>
    </xdr:from>
    <xdr:ext cx="89916" cy="173355"/>
    <xdr:sp macro="" textlink="">
      <xdr:nvSpPr>
        <xdr:cNvPr id="13052" name="Text Box 2"/>
        <xdr:cNvSpPr txBox="1">
          <a:spLocks noChangeArrowheads="1"/>
        </xdr:cNvSpPr>
      </xdr:nvSpPr>
      <xdr:spPr bwMode="auto">
        <a:xfrm>
          <a:off x="600075" y="29498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53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54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55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56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57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58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59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60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61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62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95</xdr:row>
      <xdr:rowOff>0</xdr:rowOff>
    </xdr:from>
    <xdr:ext cx="88392" cy="173355"/>
    <xdr:sp macro="" textlink="">
      <xdr:nvSpPr>
        <xdr:cNvPr id="13063" name="Text Box 2"/>
        <xdr:cNvSpPr txBox="1">
          <a:spLocks noChangeArrowheads="1"/>
        </xdr:cNvSpPr>
      </xdr:nvSpPr>
      <xdr:spPr bwMode="auto">
        <a:xfrm>
          <a:off x="590550" y="29498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64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65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66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67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68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69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70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71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72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73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74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75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76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77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78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79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80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81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82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83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84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85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86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95</xdr:row>
      <xdr:rowOff>0</xdr:rowOff>
    </xdr:from>
    <xdr:ext cx="57150" cy="173736"/>
    <xdr:sp macro="" textlink="">
      <xdr:nvSpPr>
        <xdr:cNvPr id="13087" name="Text Box 2"/>
        <xdr:cNvSpPr txBox="1">
          <a:spLocks noChangeArrowheads="1"/>
        </xdr:cNvSpPr>
      </xdr:nvSpPr>
      <xdr:spPr bwMode="auto">
        <a:xfrm>
          <a:off x="3124200" y="29498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81534</xdr:rowOff>
    </xdr:to>
    <xdr:sp macro="" textlink="">
      <xdr:nvSpPr>
        <xdr:cNvPr id="13088" name="Text Box 1"/>
        <xdr:cNvSpPr txBox="1">
          <a:spLocks noChangeArrowheads="1"/>
        </xdr:cNvSpPr>
      </xdr:nvSpPr>
      <xdr:spPr bwMode="auto">
        <a:xfrm>
          <a:off x="2505075" y="29498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81534</xdr:rowOff>
    </xdr:to>
    <xdr:sp macro="" textlink="">
      <xdr:nvSpPr>
        <xdr:cNvPr id="13089" name="Text Box 2"/>
        <xdr:cNvSpPr txBox="1">
          <a:spLocks noChangeArrowheads="1"/>
        </xdr:cNvSpPr>
      </xdr:nvSpPr>
      <xdr:spPr bwMode="auto">
        <a:xfrm>
          <a:off x="3124200" y="29498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81534</xdr:rowOff>
    </xdr:to>
    <xdr:sp macro="" textlink="">
      <xdr:nvSpPr>
        <xdr:cNvPr id="13090" name="Text Box 1"/>
        <xdr:cNvSpPr txBox="1">
          <a:spLocks noChangeArrowheads="1"/>
        </xdr:cNvSpPr>
      </xdr:nvSpPr>
      <xdr:spPr bwMode="auto">
        <a:xfrm>
          <a:off x="2505075" y="29498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81534</xdr:rowOff>
    </xdr:to>
    <xdr:sp macro="" textlink="">
      <xdr:nvSpPr>
        <xdr:cNvPr id="13091" name="Text Box 2"/>
        <xdr:cNvSpPr txBox="1">
          <a:spLocks noChangeArrowheads="1"/>
        </xdr:cNvSpPr>
      </xdr:nvSpPr>
      <xdr:spPr bwMode="auto">
        <a:xfrm>
          <a:off x="3124200" y="29498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81534</xdr:rowOff>
    </xdr:to>
    <xdr:sp macro="" textlink="">
      <xdr:nvSpPr>
        <xdr:cNvPr id="13092" name="Text Box 1"/>
        <xdr:cNvSpPr txBox="1">
          <a:spLocks noChangeArrowheads="1"/>
        </xdr:cNvSpPr>
      </xdr:nvSpPr>
      <xdr:spPr bwMode="auto">
        <a:xfrm>
          <a:off x="2505075" y="29498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81534</xdr:rowOff>
    </xdr:to>
    <xdr:sp macro="" textlink="">
      <xdr:nvSpPr>
        <xdr:cNvPr id="13093" name="Text Box 2"/>
        <xdr:cNvSpPr txBox="1">
          <a:spLocks noChangeArrowheads="1"/>
        </xdr:cNvSpPr>
      </xdr:nvSpPr>
      <xdr:spPr bwMode="auto">
        <a:xfrm>
          <a:off x="3124200" y="29498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82296</xdr:rowOff>
    </xdr:to>
    <xdr:sp macro="" textlink="">
      <xdr:nvSpPr>
        <xdr:cNvPr id="13094" name="Text Box 1"/>
        <xdr:cNvSpPr txBox="1">
          <a:spLocks noChangeArrowheads="1"/>
        </xdr:cNvSpPr>
      </xdr:nvSpPr>
      <xdr:spPr bwMode="auto">
        <a:xfrm>
          <a:off x="2505075" y="29498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82296</xdr:rowOff>
    </xdr:to>
    <xdr:sp macro="" textlink="">
      <xdr:nvSpPr>
        <xdr:cNvPr id="13095" name="Text Box 2"/>
        <xdr:cNvSpPr txBox="1">
          <a:spLocks noChangeArrowheads="1"/>
        </xdr:cNvSpPr>
      </xdr:nvSpPr>
      <xdr:spPr bwMode="auto">
        <a:xfrm>
          <a:off x="3124200" y="29498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82296</xdr:rowOff>
    </xdr:to>
    <xdr:sp macro="" textlink="">
      <xdr:nvSpPr>
        <xdr:cNvPr id="13096" name="Text Box 1"/>
        <xdr:cNvSpPr txBox="1">
          <a:spLocks noChangeArrowheads="1"/>
        </xdr:cNvSpPr>
      </xdr:nvSpPr>
      <xdr:spPr bwMode="auto">
        <a:xfrm>
          <a:off x="2505075" y="29498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82296</xdr:rowOff>
    </xdr:to>
    <xdr:sp macro="" textlink="">
      <xdr:nvSpPr>
        <xdr:cNvPr id="13097" name="Text Box 2"/>
        <xdr:cNvSpPr txBox="1">
          <a:spLocks noChangeArrowheads="1"/>
        </xdr:cNvSpPr>
      </xdr:nvSpPr>
      <xdr:spPr bwMode="auto">
        <a:xfrm>
          <a:off x="3124200" y="29498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82296</xdr:rowOff>
    </xdr:to>
    <xdr:sp macro="" textlink="">
      <xdr:nvSpPr>
        <xdr:cNvPr id="13098" name="Text Box 1"/>
        <xdr:cNvSpPr txBox="1">
          <a:spLocks noChangeArrowheads="1"/>
        </xdr:cNvSpPr>
      </xdr:nvSpPr>
      <xdr:spPr bwMode="auto">
        <a:xfrm>
          <a:off x="2505075" y="29498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82296</xdr:rowOff>
    </xdr:to>
    <xdr:sp macro="" textlink="">
      <xdr:nvSpPr>
        <xdr:cNvPr id="13099" name="Text Box 2"/>
        <xdr:cNvSpPr txBox="1">
          <a:spLocks noChangeArrowheads="1"/>
        </xdr:cNvSpPr>
      </xdr:nvSpPr>
      <xdr:spPr bwMode="auto">
        <a:xfrm>
          <a:off x="3124200" y="29498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81534</xdr:rowOff>
    </xdr:to>
    <xdr:sp macro="" textlink="">
      <xdr:nvSpPr>
        <xdr:cNvPr id="13100" name="Text Box 1"/>
        <xdr:cNvSpPr txBox="1">
          <a:spLocks noChangeArrowheads="1"/>
        </xdr:cNvSpPr>
      </xdr:nvSpPr>
      <xdr:spPr bwMode="auto">
        <a:xfrm>
          <a:off x="2505075" y="29498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81534</xdr:rowOff>
    </xdr:to>
    <xdr:sp macro="" textlink="">
      <xdr:nvSpPr>
        <xdr:cNvPr id="13101" name="Text Box 2"/>
        <xdr:cNvSpPr txBox="1">
          <a:spLocks noChangeArrowheads="1"/>
        </xdr:cNvSpPr>
      </xdr:nvSpPr>
      <xdr:spPr bwMode="auto">
        <a:xfrm>
          <a:off x="3124200" y="29498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81534</xdr:rowOff>
    </xdr:to>
    <xdr:sp macro="" textlink="">
      <xdr:nvSpPr>
        <xdr:cNvPr id="13102" name="Text Box 1"/>
        <xdr:cNvSpPr txBox="1">
          <a:spLocks noChangeArrowheads="1"/>
        </xdr:cNvSpPr>
      </xdr:nvSpPr>
      <xdr:spPr bwMode="auto">
        <a:xfrm>
          <a:off x="2505075" y="29498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81534</xdr:rowOff>
    </xdr:to>
    <xdr:sp macro="" textlink="">
      <xdr:nvSpPr>
        <xdr:cNvPr id="13103" name="Text Box 2"/>
        <xdr:cNvSpPr txBox="1">
          <a:spLocks noChangeArrowheads="1"/>
        </xdr:cNvSpPr>
      </xdr:nvSpPr>
      <xdr:spPr bwMode="auto">
        <a:xfrm>
          <a:off x="3124200" y="29498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81534</xdr:rowOff>
    </xdr:to>
    <xdr:sp macro="" textlink="">
      <xdr:nvSpPr>
        <xdr:cNvPr id="13104" name="Text Box 1"/>
        <xdr:cNvSpPr txBox="1">
          <a:spLocks noChangeArrowheads="1"/>
        </xdr:cNvSpPr>
      </xdr:nvSpPr>
      <xdr:spPr bwMode="auto">
        <a:xfrm>
          <a:off x="2505075" y="29498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81534</xdr:rowOff>
    </xdr:to>
    <xdr:sp macro="" textlink="">
      <xdr:nvSpPr>
        <xdr:cNvPr id="13105" name="Text Box 2"/>
        <xdr:cNvSpPr txBox="1">
          <a:spLocks noChangeArrowheads="1"/>
        </xdr:cNvSpPr>
      </xdr:nvSpPr>
      <xdr:spPr bwMode="auto">
        <a:xfrm>
          <a:off x="3124200" y="29498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82296</xdr:rowOff>
    </xdr:to>
    <xdr:sp macro="" textlink="">
      <xdr:nvSpPr>
        <xdr:cNvPr id="13106" name="Text Box 1"/>
        <xdr:cNvSpPr txBox="1">
          <a:spLocks noChangeArrowheads="1"/>
        </xdr:cNvSpPr>
      </xdr:nvSpPr>
      <xdr:spPr bwMode="auto">
        <a:xfrm>
          <a:off x="2505075" y="29498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82296</xdr:rowOff>
    </xdr:to>
    <xdr:sp macro="" textlink="">
      <xdr:nvSpPr>
        <xdr:cNvPr id="13107" name="Text Box 2"/>
        <xdr:cNvSpPr txBox="1">
          <a:spLocks noChangeArrowheads="1"/>
        </xdr:cNvSpPr>
      </xdr:nvSpPr>
      <xdr:spPr bwMode="auto">
        <a:xfrm>
          <a:off x="3124200" y="29498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82296</xdr:rowOff>
    </xdr:to>
    <xdr:sp macro="" textlink="">
      <xdr:nvSpPr>
        <xdr:cNvPr id="13108" name="Text Box 1"/>
        <xdr:cNvSpPr txBox="1">
          <a:spLocks noChangeArrowheads="1"/>
        </xdr:cNvSpPr>
      </xdr:nvSpPr>
      <xdr:spPr bwMode="auto">
        <a:xfrm>
          <a:off x="2505075" y="29498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82296</xdr:rowOff>
    </xdr:to>
    <xdr:sp macro="" textlink="">
      <xdr:nvSpPr>
        <xdr:cNvPr id="13109" name="Text Box 2"/>
        <xdr:cNvSpPr txBox="1">
          <a:spLocks noChangeArrowheads="1"/>
        </xdr:cNvSpPr>
      </xdr:nvSpPr>
      <xdr:spPr bwMode="auto">
        <a:xfrm>
          <a:off x="3124200" y="29498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82296</xdr:rowOff>
    </xdr:to>
    <xdr:sp macro="" textlink="">
      <xdr:nvSpPr>
        <xdr:cNvPr id="13110" name="Text Box 1"/>
        <xdr:cNvSpPr txBox="1">
          <a:spLocks noChangeArrowheads="1"/>
        </xdr:cNvSpPr>
      </xdr:nvSpPr>
      <xdr:spPr bwMode="auto">
        <a:xfrm>
          <a:off x="2505075" y="29498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82296</xdr:rowOff>
    </xdr:to>
    <xdr:sp macro="" textlink="">
      <xdr:nvSpPr>
        <xdr:cNvPr id="13111" name="Text Box 2"/>
        <xdr:cNvSpPr txBox="1">
          <a:spLocks noChangeArrowheads="1"/>
        </xdr:cNvSpPr>
      </xdr:nvSpPr>
      <xdr:spPr bwMode="auto">
        <a:xfrm>
          <a:off x="3124200" y="29498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81534</xdr:rowOff>
    </xdr:to>
    <xdr:sp macro="" textlink="">
      <xdr:nvSpPr>
        <xdr:cNvPr id="13112" name="Text Box 1"/>
        <xdr:cNvSpPr txBox="1">
          <a:spLocks noChangeArrowheads="1"/>
        </xdr:cNvSpPr>
      </xdr:nvSpPr>
      <xdr:spPr bwMode="auto">
        <a:xfrm>
          <a:off x="2505075" y="29498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81534</xdr:rowOff>
    </xdr:to>
    <xdr:sp macro="" textlink="">
      <xdr:nvSpPr>
        <xdr:cNvPr id="13113" name="Text Box 2"/>
        <xdr:cNvSpPr txBox="1">
          <a:spLocks noChangeArrowheads="1"/>
        </xdr:cNvSpPr>
      </xdr:nvSpPr>
      <xdr:spPr bwMode="auto">
        <a:xfrm>
          <a:off x="3124200" y="29498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81534</xdr:rowOff>
    </xdr:to>
    <xdr:sp macro="" textlink="">
      <xdr:nvSpPr>
        <xdr:cNvPr id="13114" name="Text Box 1"/>
        <xdr:cNvSpPr txBox="1">
          <a:spLocks noChangeArrowheads="1"/>
        </xdr:cNvSpPr>
      </xdr:nvSpPr>
      <xdr:spPr bwMode="auto">
        <a:xfrm>
          <a:off x="2505075" y="29498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81534</xdr:rowOff>
    </xdr:to>
    <xdr:sp macro="" textlink="">
      <xdr:nvSpPr>
        <xdr:cNvPr id="13115" name="Text Box 2"/>
        <xdr:cNvSpPr txBox="1">
          <a:spLocks noChangeArrowheads="1"/>
        </xdr:cNvSpPr>
      </xdr:nvSpPr>
      <xdr:spPr bwMode="auto">
        <a:xfrm>
          <a:off x="3124200" y="29498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81534</xdr:rowOff>
    </xdr:to>
    <xdr:sp macro="" textlink="">
      <xdr:nvSpPr>
        <xdr:cNvPr id="13116" name="Text Box 1"/>
        <xdr:cNvSpPr txBox="1">
          <a:spLocks noChangeArrowheads="1"/>
        </xdr:cNvSpPr>
      </xdr:nvSpPr>
      <xdr:spPr bwMode="auto">
        <a:xfrm>
          <a:off x="2505075" y="29498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81534</xdr:rowOff>
    </xdr:to>
    <xdr:sp macro="" textlink="">
      <xdr:nvSpPr>
        <xdr:cNvPr id="13117" name="Text Box 2"/>
        <xdr:cNvSpPr txBox="1">
          <a:spLocks noChangeArrowheads="1"/>
        </xdr:cNvSpPr>
      </xdr:nvSpPr>
      <xdr:spPr bwMode="auto">
        <a:xfrm>
          <a:off x="3124200" y="29498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137160</xdr:rowOff>
    </xdr:to>
    <xdr:sp macro="" textlink="">
      <xdr:nvSpPr>
        <xdr:cNvPr id="13118" name="Text Box 1"/>
        <xdr:cNvSpPr txBox="1">
          <a:spLocks noChangeArrowheads="1"/>
        </xdr:cNvSpPr>
      </xdr:nvSpPr>
      <xdr:spPr bwMode="auto">
        <a:xfrm>
          <a:off x="2505075" y="29498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137160</xdr:rowOff>
    </xdr:to>
    <xdr:sp macro="" textlink="">
      <xdr:nvSpPr>
        <xdr:cNvPr id="13119" name="Text Box 2"/>
        <xdr:cNvSpPr txBox="1">
          <a:spLocks noChangeArrowheads="1"/>
        </xdr:cNvSpPr>
      </xdr:nvSpPr>
      <xdr:spPr bwMode="auto">
        <a:xfrm>
          <a:off x="3124200" y="29498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137160</xdr:rowOff>
    </xdr:to>
    <xdr:sp macro="" textlink="">
      <xdr:nvSpPr>
        <xdr:cNvPr id="13120" name="Text Box 1"/>
        <xdr:cNvSpPr txBox="1">
          <a:spLocks noChangeArrowheads="1"/>
        </xdr:cNvSpPr>
      </xdr:nvSpPr>
      <xdr:spPr bwMode="auto">
        <a:xfrm>
          <a:off x="2505075" y="29498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137160</xdr:rowOff>
    </xdr:to>
    <xdr:sp macro="" textlink="">
      <xdr:nvSpPr>
        <xdr:cNvPr id="13121" name="Text Box 2"/>
        <xdr:cNvSpPr txBox="1">
          <a:spLocks noChangeArrowheads="1"/>
        </xdr:cNvSpPr>
      </xdr:nvSpPr>
      <xdr:spPr bwMode="auto">
        <a:xfrm>
          <a:off x="3124200" y="29498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137160</xdr:rowOff>
    </xdr:to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2505075" y="29498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137160</xdr:rowOff>
    </xdr:to>
    <xdr:sp macro="" textlink="">
      <xdr:nvSpPr>
        <xdr:cNvPr id="13123" name="Text Box 2"/>
        <xdr:cNvSpPr txBox="1">
          <a:spLocks noChangeArrowheads="1"/>
        </xdr:cNvSpPr>
      </xdr:nvSpPr>
      <xdr:spPr bwMode="auto">
        <a:xfrm>
          <a:off x="3124200" y="29498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137160</xdr:rowOff>
    </xdr:to>
    <xdr:sp macro="" textlink="">
      <xdr:nvSpPr>
        <xdr:cNvPr id="13124" name="Text Box 1"/>
        <xdr:cNvSpPr txBox="1">
          <a:spLocks noChangeArrowheads="1"/>
        </xdr:cNvSpPr>
      </xdr:nvSpPr>
      <xdr:spPr bwMode="auto">
        <a:xfrm>
          <a:off x="2505075" y="29498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137160</xdr:rowOff>
    </xdr:to>
    <xdr:sp macro="" textlink="">
      <xdr:nvSpPr>
        <xdr:cNvPr id="13125" name="Text Box 2"/>
        <xdr:cNvSpPr txBox="1">
          <a:spLocks noChangeArrowheads="1"/>
        </xdr:cNvSpPr>
      </xdr:nvSpPr>
      <xdr:spPr bwMode="auto">
        <a:xfrm>
          <a:off x="3124200" y="29498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137160</xdr:rowOff>
    </xdr:to>
    <xdr:sp macro="" textlink="">
      <xdr:nvSpPr>
        <xdr:cNvPr id="13126" name="Text Box 1"/>
        <xdr:cNvSpPr txBox="1">
          <a:spLocks noChangeArrowheads="1"/>
        </xdr:cNvSpPr>
      </xdr:nvSpPr>
      <xdr:spPr bwMode="auto">
        <a:xfrm>
          <a:off x="2505075" y="29498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137160</xdr:rowOff>
    </xdr:to>
    <xdr:sp macro="" textlink="">
      <xdr:nvSpPr>
        <xdr:cNvPr id="13127" name="Text Box 2"/>
        <xdr:cNvSpPr txBox="1">
          <a:spLocks noChangeArrowheads="1"/>
        </xdr:cNvSpPr>
      </xdr:nvSpPr>
      <xdr:spPr bwMode="auto">
        <a:xfrm>
          <a:off x="3124200" y="29498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95</xdr:row>
      <xdr:rowOff>137160</xdr:rowOff>
    </xdr:to>
    <xdr:sp macro="" textlink="">
      <xdr:nvSpPr>
        <xdr:cNvPr id="13128" name="Text Box 1"/>
        <xdr:cNvSpPr txBox="1">
          <a:spLocks noChangeArrowheads="1"/>
        </xdr:cNvSpPr>
      </xdr:nvSpPr>
      <xdr:spPr bwMode="auto">
        <a:xfrm>
          <a:off x="2505075" y="29498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95</xdr:row>
      <xdr:rowOff>137160</xdr:rowOff>
    </xdr:to>
    <xdr:sp macro="" textlink="">
      <xdr:nvSpPr>
        <xdr:cNvPr id="13129" name="Text Box 2"/>
        <xdr:cNvSpPr txBox="1">
          <a:spLocks noChangeArrowheads="1"/>
        </xdr:cNvSpPr>
      </xdr:nvSpPr>
      <xdr:spPr bwMode="auto">
        <a:xfrm>
          <a:off x="3124200" y="29498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96</xdr:row>
      <xdr:rowOff>28575</xdr:rowOff>
    </xdr:to>
    <xdr:sp macro="" textlink="">
      <xdr:nvSpPr>
        <xdr:cNvPr id="13130" name="Text Box 1"/>
        <xdr:cNvSpPr txBox="1">
          <a:spLocks noChangeArrowheads="1"/>
        </xdr:cNvSpPr>
      </xdr:nvSpPr>
      <xdr:spPr bwMode="auto">
        <a:xfrm>
          <a:off x="2505075" y="29498925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96</xdr:row>
      <xdr:rowOff>28575</xdr:rowOff>
    </xdr:to>
    <xdr:sp macro="" textlink="">
      <xdr:nvSpPr>
        <xdr:cNvPr id="13131" name="Text Box 2"/>
        <xdr:cNvSpPr txBox="1">
          <a:spLocks noChangeArrowheads="1"/>
        </xdr:cNvSpPr>
      </xdr:nvSpPr>
      <xdr:spPr bwMode="auto">
        <a:xfrm>
          <a:off x="3124200" y="29498925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96</xdr:row>
      <xdr:rowOff>28575</xdr:rowOff>
    </xdr:to>
    <xdr:sp macro="" textlink="">
      <xdr:nvSpPr>
        <xdr:cNvPr id="13132" name="Text Box 1"/>
        <xdr:cNvSpPr txBox="1">
          <a:spLocks noChangeArrowheads="1"/>
        </xdr:cNvSpPr>
      </xdr:nvSpPr>
      <xdr:spPr bwMode="auto">
        <a:xfrm>
          <a:off x="2505075" y="29498925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96</xdr:row>
      <xdr:rowOff>28575</xdr:rowOff>
    </xdr:to>
    <xdr:sp macro="" textlink="">
      <xdr:nvSpPr>
        <xdr:cNvPr id="13133" name="Text Box 2"/>
        <xdr:cNvSpPr txBox="1">
          <a:spLocks noChangeArrowheads="1"/>
        </xdr:cNvSpPr>
      </xdr:nvSpPr>
      <xdr:spPr bwMode="auto">
        <a:xfrm>
          <a:off x="3124200" y="29498925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96</xdr:row>
      <xdr:rowOff>28575</xdr:rowOff>
    </xdr:to>
    <xdr:sp macro="" textlink="">
      <xdr:nvSpPr>
        <xdr:cNvPr id="13134" name="Text Box 1"/>
        <xdr:cNvSpPr txBox="1">
          <a:spLocks noChangeArrowheads="1"/>
        </xdr:cNvSpPr>
      </xdr:nvSpPr>
      <xdr:spPr bwMode="auto">
        <a:xfrm>
          <a:off x="2505075" y="29498925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96</xdr:row>
      <xdr:rowOff>28575</xdr:rowOff>
    </xdr:to>
    <xdr:sp macro="" textlink="">
      <xdr:nvSpPr>
        <xdr:cNvPr id="13135" name="Text Box 2"/>
        <xdr:cNvSpPr txBox="1">
          <a:spLocks noChangeArrowheads="1"/>
        </xdr:cNvSpPr>
      </xdr:nvSpPr>
      <xdr:spPr bwMode="auto">
        <a:xfrm>
          <a:off x="3124200" y="29498925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96</xdr:row>
      <xdr:rowOff>28575</xdr:rowOff>
    </xdr:to>
    <xdr:sp macro="" textlink="">
      <xdr:nvSpPr>
        <xdr:cNvPr id="13136" name="Text Box 1"/>
        <xdr:cNvSpPr txBox="1">
          <a:spLocks noChangeArrowheads="1"/>
        </xdr:cNvSpPr>
      </xdr:nvSpPr>
      <xdr:spPr bwMode="auto">
        <a:xfrm>
          <a:off x="2505075" y="29498925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96</xdr:row>
      <xdr:rowOff>28575</xdr:rowOff>
    </xdr:to>
    <xdr:sp macro="" textlink="">
      <xdr:nvSpPr>
        <xdr:cNvPr id="13137" name="Text Box 2"/>
        <xdr:cNvSpPr txBox="1">
          <a:spLocks noChangeArrowheads="1"/>
        </xdr:cNvSpPr>
      </xdr:nvSpPr>
      <xdr:spPr bwMode="auto">
        <a:xfrm>
          <a:off x="3124200" y="29498925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96</xdr:row>
      <xdr:rowOff>28575</xdr:rowOff>
    </xdr:to>
    <xdr:sp macro="" textlink="">
      <xdr:nvSpPr>
        <xdr:cNvPr id="13138" name="Text Box 1"/>
        <xdr:cNvSpPr txBox="1">
          <a:spLocks noChangeArrowheads="1"/>
        </xdr:cNvSpPr>
      </xdr:nvSpPr>
      <xdr:spPr bwMode="auto">
        <a:xfrm>
          <a:off x="2505075" y="29498925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96</xdr:row>
      <xdr:rowOff>28575</xdr:rowOff>
    </xdr:to>
    <xdr:sp macro="" textlink="">
      <xdr:nvSpPr>
        <xdr:cNvPr id="13139" name="Text Box 2"/>
        <xdr:cNvSpPr txBox="1">
          <a:spLocks noChangeArrowheads="1"/>
        </xdr:cNvSpPr>
      </xdr:nvSpPr>
      <xdr:spPr bwMode="auto">
        <a:xfrm>
          <a:off x="3124200" y="29498925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95</xdr:row>
      <xdr:rowOff>0</xdr:rowOff>
    </xdr:from>
    <xdr:to>
      <xdr:col>3</xdr:col>
      <xdr:colOff>762</xdr:colOff>
      <xdr:row>96</xdr:row>
      <xdr:rowOff>28575</xdr:rowOff>
    </xdr:to>
    <xdr:sp macro="" textlink="">
      <xdr:nvSpPr>
        <xdr:cNvPr id="13140" name="Text Box 1"/>
        <xdr:cNvSpPr txBox="1">
          <a:spLocks noChangeArrowheads="1"/>
        </xdr:cNvSpPr>
      </xdr:nvSpPr>
      <xdr:spPr bwMode="auto">
        <a:xfrm>
          <a:off x="2505075" y="29498925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3</xdr:col>
      <xdr:colOff>6350</xdr:colOff>
      <xdr:row>96</xdr:row>
      <xdr:rowOff>28575</xdr:rowOff>
    </xdr:to>
    <xdr:sp macro="" textlink="">
      <xdr:nvSpPr>
        <xdr:cNvPr id="13141" name="Text Box 2"/>
        <xdr:cNvSpPr txBox="1">
          <a:spLocks noChangeArrowheads="1"/>
        </xdr:cNvSpPr>
      </xdr:nvSpPr>
      <xdr:spPr bwMode="auto">
        <a:xfrm>
          <a:off x="3124200" y="29498925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80</xdr:row>
      <xdr:rowOff>0</xdr:rowOff>
    </xdr:from>
    <xdr:to>
      <xdr:col>5</xdr:col>
      <xdr:colOff>247650</xdr:colOff>
      <xdr:row>81</xdr:row>
      <xdr:rowOff>171448</xdr:rowOff>
    </xdr:to>
    <xdr:sp macro="" textlink="">
      <xdr:nvSpPr>
        <xdr:cNvPr id="13142" name="Text Box 2"/>
        <xdr:cNvSpPr txBox="1">
          <a:spLocks noChangeArrowheads="1"/>
        </xdr:cNvSpPr>
      </xdr:nvSpPr>
      <xdr:spPr bwMode="auto">
        <a:xfrm>
          <a:off x="5010150" y="275463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80</xdr:row>
      <xdr:rowOff>0</xdr:rowOff>
    </xdr:from>
    <xdr:to>
      <xdr:col>5</xdr:col>
      <xdr:colOff>247650</xdr:colOff>
      <xdr:row>81</xdr:row>
      <xdr:rowOff>171448</xdr:rowOff>
    </xdr:to>
    <xdr:sp macro="" textlink="">
      <xdr:nvSpPr>
        <xdr:cNvPr id="13143" name="Text Box 2"/>
        <xdr:cNvSpPr txBox="1">
          <a:spLocks noChangeArrowheads="1"/>
        </xdr:cNvSpPr>
      </xdr:nvSpPr>
      <xdr:spPr bwMode="auto">
        <a:xfrm>
          <a:off x="5010150" y="275463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96</xdr:row>
      <xdr:rowOff>0</xdr:rowOff>
    </xdr:from>
    <xdr:to>
      <xdr:col>5</xdr:col>
      <xdr:colOff>247650</xdr:colOff>
      <xdr:row>97</xdr:row>
      <xdr:rowOff>104778</xdr:rowOff>
    </xdr:to>
    <xdr:sp macro="" textlink="">
      <xdr:nvSpPr>
        <xdr:cNvPr id="13144" name="Text Box 2"/>
        <xdr:cNvSpPr txBox="1">
          <a:spLocks noChangeArrowheads="1"/>
        </xdr:cNvSpPr>
      </xdr:nvSpPr>
      <xdr:spPr bwMode="auto">
        <a:xfrm>
          <a:off x="50101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96</xdr:row>
      <xdr:rowOff>0</xdr:rowOff>
    </xdr:from>
    <xdr:to>
      <xdr:col>5</xdr:col>
      <xdr:colOff>247650</xdr:colOff>
      <xdr:row>97</xdr:row>
      <xdr:rowOff>104778</xdr:rowOff>
    </xdr:to>
    <xdr:sp macro="" textlink="">
      <xdr:nvSpPr>
        <xdr:cNvPr id="13145" name="Text Box 2"/>
        <xdr:cNvSpPr txBox="1">
          <a:spLocks noChangeArrowheads="1"/>
        </xdr:cNvSpPr>
      </xdr:nvSpPr>
      <xdr:spPr bwMode="auto">
        <a:xfrm>
          <a:off x="50101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46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47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48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49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50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51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52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53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54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55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56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57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58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59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60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61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62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63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64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65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66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67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68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69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70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71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72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73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74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75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76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77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78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79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80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83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84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87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88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89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90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91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94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95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96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97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98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199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00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01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02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03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04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05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06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07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08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09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10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11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12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13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14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15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16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17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18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19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20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21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22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23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24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25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26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27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28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29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30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31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32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33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34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35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36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37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38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39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40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41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42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43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44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45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46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47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48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49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50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51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52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53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54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55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56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57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58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59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60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61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62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63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64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65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66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67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68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69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70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71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72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73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74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75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76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77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78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79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80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81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82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83" name="Text Box 2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247650</xdr:colOff>
      <xdr:row>97</xdr:row>
      <xdr:rowOff>104778</xdr:rowOff>
    </xdr:to>
    <xdr:sp macro="" textlink="">
      <xdr:nvSpPr>
        <xdr:cNvPr id="13284" name="Text Box 1"/>
        <xdr:cNvSpPr txBox="1">
          <a:spLocks noChangeArrowheads="1"/>
        </xdr:cNvSpPr>
      </xdr:nvSpPr>
      <xdr:spPr bwMode="auto">
        <a:xfrm>
          <a:off x="590550" y="296703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28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28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28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28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28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29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29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29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29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29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29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29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29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29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29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0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0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0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0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0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0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0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0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0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0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1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1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1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1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1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1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2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2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2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2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3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3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3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3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3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4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4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4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4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4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5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5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5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5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5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6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6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6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6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6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7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7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7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7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7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8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8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8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8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8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9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9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9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9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9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0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0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0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0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0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0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0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0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1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1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1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1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1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1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1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1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1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1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2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2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2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2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2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2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2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2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2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2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3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3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3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3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3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3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3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3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3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3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4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4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4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4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4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4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4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4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4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4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5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5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5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5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5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5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6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6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6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6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6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6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6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6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6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6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7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7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7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7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7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7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7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7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7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7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8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8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8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8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8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8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8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8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8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8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9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9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9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9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9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9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9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9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9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49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0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0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0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0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0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0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0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0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0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0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1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1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1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1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1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1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1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1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1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1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2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2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2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2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2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2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2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2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2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2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3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3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3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3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3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3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3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3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3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3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4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4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4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4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4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4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4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4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54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549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550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551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552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553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554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555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556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557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558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559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560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561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563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80</xdr:row>
      <xdr:rowOff>47625</xdr:rowOff>
    </xdr:from>
    <xdr:to>
      <xdr:col>2</xdr:col>
      <xdr:colOff>41148</xdr:colOff>
      <xdr:row>81</xdr:row>
      <xdr:rowOff>48387</xdr:rowOff>
    </xdr:to>
    <xdr:sp macro="" textlink="">
      <xdr:nvSpPr>
        <xdr:cNvPr id="13564" name="Text Box 1"/>
        <xdr:cNvSpPr txBox="1">
          <a:spLocks noChangeArrowheads="1"/>
        </xdr:cNvSpPr>
      </xdr:nvSpPr>
      <xdr:spPr bwMode="auto">
        <a:xfrm>
          <a:off x="962025" y="275939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565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50292</xdr:rowOff>
    </xdr:to>
    <xdr:sp macro="" textlink="">
      <xdr:nvSpPr>
        <xdr:cNvPr id="13566" name="Text Box 2"/>
        <xdr:cNvSpPr txBox="1">
          <a:spLocks noChangeArrowheads="1"/>
        </xdr:cNvSpPr>
      </xdr:nvSpPr>
      <xdr:spPr bwMode="auto">
        <a:xfrm>
          <a:off x="600075" y="275463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6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6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6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7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7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7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7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7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7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7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7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50292</xdr:rowOff>
    </xdr:to>
    <xdr:sp macro="" textlink="">
      <xdr:nvSpPr>
        <xdr:cNvPr id="13578" name="Text Box 2"/>
        <xdr:cNvSpPr txBox="1">
          <a:spLocks noChangeArrowheads="1"/>
        </xdr:cNvSpPr>
      </xdr:nvSpPr>
      <xdr:spPr bwMode="auto">
        <a:xfrm>
          <a:off x="600075" y="275463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7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8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8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8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8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8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8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8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8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8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58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591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592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593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594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595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3596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59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59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59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0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0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0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0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0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0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0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0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3608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0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1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1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1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1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1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1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1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1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1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1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80</xdr:row>
      <xdr:rowOff>0</xdr:rowOff>
    </xdr:from>
    <xdr:to>
      <xdr:col>2</xdr:col>
      <xdr:colOff>259842</xdr:colOff>
      <xdr:row>81</xdr:row>
      <xdr:rowOff>49911</xdr:rowOff>
    </xdr:to>
    <xdr:sp macro="" textlink="">
      <xdr:nvSpPr>
        <xdr:cNvPr id="13620" name="Text Box 2"/>
        <xdr:cNvSpPr txBox="1">
          <a:spLocks noChangeArrowheads="1"/>
        </xdr:cNvSpPr>
      </xdr:nvSpPr>
      <xdr:spPr bwMode="auto">
        <a:xfrm>
          <a:off x="12001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80</xdr:row>
      <xdr:rowOff>0</xdr:rowOff>
    </xdr:from>
    <xdr:to>
      <xdr:col>2</xdr:col>
      <xdr:colOff>259842</xdr:colOff>
      <xdr:row>81</xdr:row>
      <xdr:rowOff>49911</xdr:rowOff>
    </xdr:to>
    <xdr:sp macro="" textlink="">
      <xdr:nvSpPr>
        <xdr:cNvPr id="13621" name="Text Box 2"/>
        <xdr:cNvSpPr txBox="1">
          <a:spLocks noChangeArrowheads="1"/>
        </xdr:cNvSpPr>
      </xdr:nvSpPr>
      <xdr:spPr bwMode="auto">
        <a:xfrm>
          <a:off x="12001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3622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2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2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2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2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2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2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2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3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3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3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3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3634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3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3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3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3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3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4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4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4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4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4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4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646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647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648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649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650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651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652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653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654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655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656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657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658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659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660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80</xdr:row>
      <xdr:rowOff>47625</xdr:rowOff>
    </xdr:from>
    <xdr:to>
      <xdr:col>2</xdr:col>
      <xdr:colOff>41148</xdr:colOff>
      <xdr:row>81</xdr:row>
      <xdr:rowOff>48387</xdr:rowOff>
    </xdr:to>
    <xdr:sp macro="" textlink="">
      <xdr:nvSpPr>
        <xdr:cNvPr id="13661" name="Text Box 1"/>
        <xdr:cNvSpPr txBox="1">
          <a:spLocks noChangeArrowheads="1"/>
        </xdr:cNvSpPr>
      </xdr:nvSpPr>
      <xdr:spPr bwMode="auto">
        <a:xfrm>
          <a:off x="962025" y="275939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662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50292</xdr:rowOff>
    </xdr:to>
    <xdr:sp macro="" textlink="">
      <xdr:nvSpPr>
        <xdr:cNvPr id="13663" name="Text Box 2"/>
        <xdr:cNvSpPr txBox="1">
          <a:spLocks noChangeArrowheads="1"/>
        </xdr:cNvSpPr>
      </xdr:nvSpPr>
      <xdr:spPr bwMode="auto">
        <a:xfrm>
          <a:off x="600075" y="275463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6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6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6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6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6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6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7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7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7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7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7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50292</xdr:rowOff>
    </xdr:to>
    <xdr:sp macro="" textlink="">
      <xdr:nvSpPr>
        <xdr:cNvPr id="13675" name="Text Box 2"/>
        <xdr:cNvSpPr txBox="1">
          <a:spLocks noChangeArrowheads="1"/>
        </xdr:cNvSpPr>
      </xdr:nvSpPr>
      <xdr:spPr bwMode="auto">
        <a:xfrm>
          <a:off x="600075" y="275463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7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7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7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7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8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8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8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8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8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8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68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687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688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689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690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691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692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3693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9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9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9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9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9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69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0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0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0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0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0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3705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0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0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0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0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1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1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1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1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1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1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1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80</xdr:row>
      <xdr:rowOff>0</xdr:rowOff>
    </xdr:from>
    <xdr:to>
      <xdr:col>2</xdr:col>
      <xdr:colOff>259842</xdr:colOff>
      <xdr:row>81</xdr:row>
      <xdr:rowOff>49911</xdr:rowOff>
    </xdr:to>
    <xdr:sp macro="" textlink="">
      <xdr:nvSpPr>
        <xdr:cNvPr id="13717" name="Text Box 2"/>
        <xdr:cNvSpPr txBox="1">
          <a:spLocks noChangeArrowheads="1"/>
        </xdr:cNvSpPr>
      </xdr:nvSpPr>
      <xdr:spPr bwMode="auto">
        <a:xfrm>
          <a:off x="12001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80</xdr:row>
      <xdr:rowOff>0</xdr:rowOff>
    </xdr:from>
    <xdr:to>
      <xdr:col>2</xdr:col>
      <xdr:colOff>259842</xdr:colOff>
      <xdr:row>81</xdr:row>
      <xdr:rowOff>49911</xdr:rowOff>
    </xdr:to>
    <xdr:sp macro="" textlink="">
      <xdr:nvSpPr>
        <xdr:cNvPr id="13718" name="Text Box 2"/>
        <xdr:cNvSpPr txBox="1">
          <a:spLocks noChangeArrowheads="1"/>
        </xdr:cNvSpPr>
      </xdr:nvSpPr>
      <xdr:spPr bwMode="auto">
        <a:xfrm>
          <a:off x="12001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3719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2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2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2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2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2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2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2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2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2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2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3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3731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3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3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3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3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3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3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3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3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4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4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74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43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44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45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46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47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48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49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50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51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52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53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54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55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56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57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58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59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60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61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62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63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64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65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766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6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6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6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7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7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7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7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7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7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7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7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7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7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8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8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8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8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8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8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8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8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8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8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9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9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9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9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9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9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9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9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9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79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0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0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0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0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0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0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0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0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0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0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1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1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1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1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1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1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1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1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1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1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2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2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2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2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2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2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2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2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2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2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3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3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3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3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3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3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3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3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3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3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4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4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4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4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4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4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4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4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4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4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5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5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5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5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385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855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856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857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858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859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860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861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862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863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864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865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80</xdr:row>
      <xdr:rowOff>47625</xdr:rowOff>
    </xdr:from>
    <xdr:to>
      <xdr:col>2</xdr:col>
      <xdr:colOff>41148</xdr:colOff>
      <xdr:row>81</xdr:row>
      <xdr:rowOff>48387</xdr:rowOff>
    </xdr:to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962025" y="275939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50292</xdr:rowOff>
    </xdr:to>
    <xdr:sp macro="" textlink="">
      <xdr:nvSpPr>
        <xdr:cNvPr id="13872" name="Text Box 2"/>
        <xdr:cNvSpPr txBox="1">
          <a:spLocks noChangeArrowheads="1"/>
        </xdr:cNvSpPr>
      </xdr:nvSpPr>
      <xdr:spPr bwMode="auto">
        <a:xfrm>
          <a:off x="600075" y="275463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7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7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7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7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7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7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7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8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8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8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8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50292</xdr:rowOff>
    </xdr:to>
    <xdr:sp macro="" textlink="">
      <xdr:nvSpPr>
        <xdr:cNvPr id="13884" name="Text Box 2"/>
        <xdr:cNvSpPr txBox="1">
          <a:spLocks noChangeArrowheads="1"/>
        </xdr:cNvSpPr>
      </xdr:nvSpPr>
      <xdr:spPr bwMode="auto">
        <a:xfrm>
          <a:off x="600075" y="275463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8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8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8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8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8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9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9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9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9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9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89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896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897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898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899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900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901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3902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0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0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0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0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0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0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0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1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1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1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1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3914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1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1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1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1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1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2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2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2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2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2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2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80</xdr:row>
      <xdr:rowOff>0</xdr:rowOff>
    </xdr:from>
    <xdr:to>
      <xdr:col>2</xdr:col>
      <xdr:colOff>259842</xdr:colOff>
      <xdr:row>81</xdr:row>
      <xdr:rowOff>49911</xdr:rowOff>
    </xdr:to>
    <xdr:sp macro="" textlink="">
      <xdr:nvSpPr>
        <xdr:cNvPr id="13926" name="Text Box 2"/>
        <xdr:cNvSpPr txBox="1">
          <a:spLocks noChangeArrowheads="1"/>
        </xdr:cNvSpPr>
      </xdr:nvSpPr>
      <xdr:spPr bwMode="auto">
        <a:xfrm>
          <a:off x="12001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80</xdr:row>
      <xdr:rowOff>0</xdr:rowOff>
    </xdr:from>
    <xdr:to>
      <xdr:col>2</xdr:col>
      <xdr:colOff>259842</xdr:colOff>
      <xdr:row>81</xdr:row>
      <xdr:rowOff>49911</xdr:rowOff>
    </xdr:to>
    <xdr:sp macro="" textlink="">
      <xdr:nvSpPr>
        <xdr:cNvPr id="13927" name="Text Box 2"/>
        <xdr:cNvSpPr txBox="1">
          <a:spLocks noChangeArrowheads="1"/>
        </xdr:cNvSpPr>
      </xdr:nvSpPr>
      <xdr:spPr bwMode="auto">
        <a:xfrm>
          <a:off x="12001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3928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2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3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3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3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3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3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3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3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3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3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3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3940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4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4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4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4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4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4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4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4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4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5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395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952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953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954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955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956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957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958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959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960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961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963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964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3965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966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80</xdr:row>
      <xdr:rowOff>47625</xdr:rowOff>
    </xdr:from>
    <xdr:to>
      <xdr:col>2</xdr:col>
      <xdr:colOff>41148</xdr:colOff>
      <xdr:row>81</xdr:row>
      <xdr:rowOff>48387</xdr:rowOff>
    </xdr:to>
    <xdr:sp macro="" textlink="">
      <xdr:nvSpPr>
        <xdr:cNvPr id="13967" name="Text Box 1"/>
        <xdr:cNvSpPr txBox="1">
          <a:spLocks noChangeArrowheads="1"/>
        </xdr:cNvSpPr>
      </xdr:nvSpPr>
      <xdr:spPr bwMode="auto">
        <a:xfrm>
          <a:off x="962025" y="275939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3968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50292</xdr:rowOff>
    </xdr:to>
    <xdr:sp macro="" textlink="">
      <xdr:nvSpPr>
        <xdr:cNvPr id="13969" name="Text Box 2"/>
        <xdr:cNvSpPr txBox="1">
          <a:spLocks noChangeArrowheads="1"/>
        </xdr:cNvSpPr>
      </xdr:nvSpPr>
      <xdr:spPr bwMode="auto">
        <a:xfrm>
          <a:off x="600075" y="275463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7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7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7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7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7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7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7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7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7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7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8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50292</xdr:rowOff>
    </xdr:to>
    <xdr:sp macro="" textlink="">
      <xdr:nvSpPr>
        <xdr:cNvPr id="13981" name="Text Box 2"/>
        <xdr:cNvSpPr txBox="1">
          <a:spLocks noChangeArrowheads="1"/>
        </xdr:cNvSpPr>
      </xdr:nvSpPr>
      <xdr:spPr bwMode="auto">
        <a:xfrm>
          <a:off x="600075" y="275463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8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8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8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8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8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8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8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8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9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9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399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993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994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995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996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3997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3998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3999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0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0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0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0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0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0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0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0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0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0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1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011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1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1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1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1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1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1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1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1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2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2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2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80</xdr:row>
      <xdr:rowOff>0</xdr:rowOff>
    </xdr:from>
    <xdr:to>
      <xdr:col>2</xdr:col>
      <xdr:colOff>259842</xdr:colOff>
      <xdr:row>81</xdr:row>
      <xdr:rowOff>49911</xdr:rowOff>
    </xdr:to>
    <xdr:sp macro="" textlink="">
      <xdr:nvSpPr>
        <xdr:cNvPr id="14023" name="Text Box 2"/>
        <xdr:cNvSpPr txBox="1">
          <a:spLocks noChangeArrowheads="1"/>
        </xdr:cNvSpPr>
      </xdr:nvSpPr>
      <xdr:spPr bwMode="auto">
        <a:xfrm>
          <a:off x="12001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80</xdr:row>
      <xdr:rowOff>0</xdr:rowOff>
    </xdr:from>
    <xdr:to>
      <xdr:col>2</xdr:col>
      <xdr:colOff>259842</xdr:colOff>
      <xdr:row>81</xdr:row>
      <xdr:rowOff>49911</xdr:rowOff>
    </xdr:to>
    <xdr:sp macro="" textlink="">
      <xdr:nvSpPr>
        <xdr:cNvPr id="14024" name="Text Box 2"/>
        <xdr:cNvSpPr txBox="1">
          <a:spLocks noChangeArrowheads="1"/>
        </xdr:cNvSpPr>
      </xdr:nvSpPr>
      <xdr:spPr bwMode="auto">
        <a:xfrm>
          <a:off x="12001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025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2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2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2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2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3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3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3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3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3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3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3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037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3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3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4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4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4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4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4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4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4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4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04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49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50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51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52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53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54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55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56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57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58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59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60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61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62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63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64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65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66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67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68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69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70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71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072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7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7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7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8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8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8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8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8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9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9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9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9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9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0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0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0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0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0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1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1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1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1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1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2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2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2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2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2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3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3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3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3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3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4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4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4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4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4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5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5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5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5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5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16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162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164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165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80</xdr:row>
      <xdr:rowOff>47625</xdr:rowOff>
    </xdr:from>
    <xdr:to>
      <xdr:col>2</xdr:col>
      <xdr:colOff>41148</xdr:colOff>
      <xdr:row>81</xdr:row>
      <xdr:rowOff>48387</xdr:rowOff>
    </xdr:to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962025" y="275939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50292</xdr:rowOff>
    </xdr:to>
    <xdr:sp macro="" textlink="">
      <xdr:nvSpPr>
        <xdr:cNvPr id="14178" name="Text Box 2"/>
        <xdr:cNvSpPr txBox="1">
          <a:spLocks noChangeArrowheads="1"/>
        </xdr:cNvSpPr>
      </xdr:nvSpPr>
      <xdr:spPr bwMode="auto">
        <a:xfrm>
          <a:off x="600075" y="275463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7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8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8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8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8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8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8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8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8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8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8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50292</xdr:rowOff>
    </xdr:to>
    <xdr:sp macro="" textlink="">
      <xdr:nvSpPr>
        <xdr:cNvPr id="14190" name="Text Box 2"/>
        <xdr:cNvSpPr txBox="1">
          <a:spLocks noChangeArrowheads="1"/>
        </xdr:cNvSpPr>
      </xdr:nvSpPr>
      <xdr:spPr bwMode="auto">
        <a:xfrm>
          <a:off x="600075" y="275463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9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9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9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9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9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9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9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9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19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0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0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203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205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207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208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0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1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1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1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1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1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1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1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1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1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1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220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2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2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2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2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2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2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2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2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2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3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3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80</xdr:row>
      <xdr:rowOff>0</xdr:rowOff>
    </xdr:from>
    <xdr:to>
      <xdr:col>2</xdr:col>
      <xdr:colOff>259842</xdr:colOff>
      <xdr:row>81</xdr:row>
      <xdr:rowOff>49911</xdr:rowOff>
    </xdr:to>
    <xdr:sp macro="" textlink="">
      <xdr:nvSpPr>
        <xdr:cNvPr id="14232" name="Text Box 2"/>
        <xdr:cNvSpPr txBox="1">
          <a:spLocks noChangeArrowheads="1"/>
        </xdr:cNvSpPr>
      </xdr:nvSpPr>
      <xdr:spPr bwMode="auto">
        <a:xfrm>
          <a:off x="12001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80</xdr:row>
      <xdr:rowOff>0</xdr:rowOff>
    </xdr:from>
    <xdr:to>
      <xdr:col>2</xdr:col>
      <xdr:colOff>259842</xdr:colOff>
      <xdr:row>81</xdr:row>
      <xdr:rowOff>49911</xdr:rowOff>
    </xdr:to>
    <xdr:sp macro="" textlink="">
      <xdr:nvSpPr>
        <xdr:cNvPr id="14233" name="Text Box 2"/>
        <xdr:cNvSpPr txBox="1">
          <a:spLocks noChangeArrowheads="1"/>
        </xdr:cNvSpPr>
      </xdr:nvSpPr>
      <xdr:spPr bwMode="auto">
        <a:xfrm>
          <a:off x="12001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234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3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3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3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3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3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4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4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4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4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4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4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246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4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4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4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5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5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5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5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5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5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5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25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259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261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262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80</xdr:row>
      <xdr:rowOff>47625</xdr:rowOff>
    </xdr:from>
    <xdr:to>
      <xdr:col>2</xdr:col>
      <xdr:colOff>41148</xdr:colOff>
      <xdr:row>81</xdr:row>
      <xdr:rowOff>48387</xdr:rowOff>
    </xdr:to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962025" y="275939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50292</xdr:rowOff>
    </xdr:to>
    <xdr:sp macro="" textlink="">
      <xdr:nvSpPr>
        <xdr:cNvPr id="14275" name="Text Box 2"/>
        <xdr:cNvSpPr txBox="1">
          <a:spLocks noChangeArrowheads="1"/>
        </xdr:cNvSpPr>
      </xdr:nvSpPr>
      <xdr:spPr bwMode="auto">
        <a:xfrm>
          <a:off x="600075" y="275463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7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7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7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7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8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8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8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8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8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8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8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50292</xdr:rowOff>
    </xdr:to>
    <xdr:sp macro="" textlink="">
      <xdr:nvSpPr>
        <xdr:cNvPr id="14287" name="Text Box 2"/>
        <xdr:cNvSpPr txBox="1">
          <a:spLocks noChangeArrowheads="1"/>
        </xdr:cNvSpPr>
      </xdr:nvSpPr>
      <xdr:spPr bwMode="auto">
        <a:xfrm>
          <a:off x="600075" y="275463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8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8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9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9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9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9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9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9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9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9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29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00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02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04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305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0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0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0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0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1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1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1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1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1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1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1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317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1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1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2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2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2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2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2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2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2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2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2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80</xdr:row>
      <xdr:rowOff>0</xdr:rowOff>
    </xdr:from>
    <xdr:to>
      <xdr:col>2</xdr:col>
      <xdr:colOff>259842</xdr:colOff>
      <xdr:row>81</xdr:row>
      <xdr:rowOff>49911</xdr:rowOff>
    </xdr:to>
    <xdr:sp macro="" textlink="">
      <xdr:nvSpPr>
        <xdr:cNvPr id="14329" name="Text Box 2"/>
        <xdr:cNvSpPr txBox="1">
          <a:spLocks noChangeArrowheads="1"/>
        </xdr:cNvSpPr>
      </xdr:nvSpPr>
      <xdr:spPr bwMode="auto">
        <a:xfrm>
          <a:off x="12001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80</xdr:row>
      <xdr:rowOff>0</xdr:rowOff>
    </xdr:from>
    <xdr:to>
      <xdr:col>2</xdr:col>
      <xdr:colOff>259842</xdr:colOff>
      <xdr:row>81</xdr:row>
      <xdr:rowOff>49911</xdr:rowOff>
    </xdr:to>
    <xdr:sp macro="" textlink="">
      <xdr:nvSpPr>
        <xdr:cNvPr id="14330" name="Text Box 2"/>
        <xdr:cNvSpPr txBox="1">
          <a:spLocks noChangeArrowheads="1"/>
        </xdr:cNvSpPr>
      </xdr:nvSpPr>
      <xdr:spPr bwMode="auto">
        <a:xfrm>
          <a:off x="12001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331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3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3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3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3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3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3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3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4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4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4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343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4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4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4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4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4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4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5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5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5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5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35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55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56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57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58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59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60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61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62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63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64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65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66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67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68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69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70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71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72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73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74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75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76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77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378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8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8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8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8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8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9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9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9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9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9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0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0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0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0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0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1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1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1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1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1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2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2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2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2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2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3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3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3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3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3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4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4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4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4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4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5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5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5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5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58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60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62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64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80</xdr:row>
      <xdr:rowOff>0</xdr:rowOff>
    </xdr:from>
    <xdr:to>
      <xdr:col>2</xdr:col>
      <xdr:colOff>76200</xdr:colOff>
      <xdr:row>81</xdr:row>
      <xdr:rowOff>140493</xdr:rowOff>
    </xdr:to>
    <xdr:sp macro="" textlink="">
      <xdr:nvSpPr>
        <xdr:cNvPr id="14466" name="Text Box 2"/>
        <xdr:cNvSpPr txBox="1">
          <a:spLocks noChangeArrowheads="1"/>
        </xdr:cNvSpPr>
      </xdr:nvSpPr>
      <xdr:spPr bwMode="auto">
        <a:xfrm>
          <a:off x="1028700" y="275463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468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470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471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80</xdr:row>
      <xdr:rowOff>47625</xdr:rowOff>
    </xdr:from>
    <xdr:to>
      <xdr:col>2</xdr:col>
      <xdr:colOff>41148</xdr:colOff>
      <xdr:row>81</xdr:row>
      <xdr:rowOff>48387</xdr:rowOff>
    </xdr:to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962025" y="275939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50292</xdr:rowOff>
    </xdr:to>
    <xdr:sp macro="" textlink="">
      <xdr:nvSpPr>
        <xdr:cNvPr id="14484" name="Text Box 2"/>
        <xdr:cNvSpPr txBox="1">
          <a:spLocks noChangeArrowheads="1"/>
        </xdr:cNvSpPr>
      </xdr:nvSpPr>
      <xdr:spPr bwMode="auto">
        <a:xfrm>
          <a:off x="600075" y="275463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48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48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48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48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48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49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49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49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49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49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49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50292</xdr:rowOff>
    </xdr:to>
    <xdr:sp macro="" textlink="">
      <xdr:nvSpPr>
        <xdr:cNvPr id="14496" name="Text Box 2"/>
        <xdr:cNvSpPr txBox="1">
          <a:spLocks noChangeArrowheads="1"/>
        </xdr:cNvSpPr>
      </xdr:nvSpPr>
      <xdr:spPr bwMode="auto">
        <a:xfrm>
          <a:off x="600075" y="275463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49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49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49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0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0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0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0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0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0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0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0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509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511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513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514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1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1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1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1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1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2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2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2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2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2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2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526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2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2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2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3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3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3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3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3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3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3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3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80</xdr:row>
      <xdr:rowOff>0</xdr:rowOff>
    </xdr:from>
    <xdr:to>
      <xdr:col>2</xdr:col>
      <xdr:colOff>259842</xdr:colOff>
      <xdr:row>81</xdr:row>
      <xdr:rowOff>49911</xdr:rowOff>
    </xdr:to>
    <xdr:sp macro="" textlink="">
      <xdr:nvSpPr>
        <xdr:cNvPr id="14538" name="Text Box 2"/>
        <xdr:cNvSpPr txBox="1">
          <a:spLocks noChangeArrowheads="1"/>
        </xdr:cNvSpPr>
      </xdr:nvSpPr>
      <xdr:spPr bwMode="auto">
        <a:xfrm>
          <a:off x="12001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80</xdr:row>
      <xdr:rowOff>0</xdr:rowOff>
    </xdr:from>
    <xdr:to>
      <xdr:col>2</xdr:col>
      <xdr:colOff>259842</xdr:colOff>
      <xdr:row>81</xdr:row>
      <xdr:rowOff>49911</xdr:rowOff>
    </xdr:to>
    <xdr:sp macro="" textlink="">
      <xdr:nvSpPr>
        <xdr:cNvPr id="14539" name="Text Box 2"/>
        <xdr:cNvSpPr txBox="1">
          <a:spLocks noChangeArrowheads="1"/>
        </xdr:cNvSpPr>
      </xdr:nvSpPr>
      <xdr:spPr bwMode="auto">
        <a:xfrm>
          <a:off x="12001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540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4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4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4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4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4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4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4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4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4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5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5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552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5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5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5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5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5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5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5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6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6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6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56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564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565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566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567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568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569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570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571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572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573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574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575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576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80</xdr:row>
      <xdr:rowOff>0</xdr:rowOff>
    </xdr:from>
    <xdr:to>
      <xdr:col>1</xdr:col>
      <xdr:colOff>218694</xdr:colOff>
      <xdr:row>81</xdr:row>
      <xdr:rowOff>49911</xdr:rowOff>
    </xdr:to>
    <xdr:sp macro="" textlink="">
      <xdr:nvSpPr>
        <xdr:cNvPr id="14577" name="Text Box 1"/>
        <xdr:cNvSpPr txBox="1">
          <a:spLocks noChangeArrowheads="1"/>
        </xdr:cNvSpPr>
      </xdr:nvSpPr>
      <xdr:spPr bwMode="auto">
        <a:xfrm>
          <a:off x="552450" y="275463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578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80</xdr:row>
      <xdr:rowOff>47625</xdr:rowOff>
    </xdr:from>
    <xdr:to>
      <xdr:col>2</xdr:col>
      <xdr:colOff>41148</xdr:colOff>
      <xdr:row>81</xdr:row>
      <xdr:rowOff>48387</xdr:rowOff>
    </xdr:to>
    <xdr:sp macro="" textlink="">
      <xdr:nvSpPr>
        <xdr:cNvPr id="14579" name="Text Box 1"/>
        <xdr:cNvSpPr txBox="1">
          <a:spLocks noChangeArrowheads="1"/>
        </xdr:cNvSpPr>
      </xdr:nvSpPr>
      <xdr:spPr bwMode="auto">
        <a:xfrm>
          <a:off x="962025" y="275939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49911</xdr:rowOff>
    </xdr:to>
    <xdr:sp macro="" textlink="">
      <xdr:nvSpPr>
        <xdr:cNvPr id="14580" name="Text Box 1"/>
        <xdr:cNvSpPr txBox="1">
          <a:spLocks noChangeArrowheads="1"/>
        </xdr:cNvSpPr>
      </xdr:nvSpPr>
      <xdr:spPr bwMode="auto">
        <a:xfrm>
          <a:off x="5905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50292</xdr:rowOff>
    </xdr:to>
    <xdr:sp macro="" textlink="">
      <xdr:nvSpPr>
        <xdr:cNvPr id="14581" name="Text Box 2"/>
        <xdr:cNvSpPr txBox="1">
          <a:spLocks noChangeArrowheads="1"/>
        </xdr:cNvSpPr>
      </xdr:nvSpPr>
      <xdr:spPr bwMode="auto">
        <a:xfrm>
          <a:off x="600075" y="275463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8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8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8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8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8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8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8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8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9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9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9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50292</xdr:rowOff>
    </xdr:to>
    <xdr:sp macro="" textlink="">
      <xdr:nvSpPr>
        <xdr:cNvPr id="14593" name="Text Box 2"/>
        <xdr:cNvSpPr txBox="1">
          <a:spLocks noChangeArrowheads="1"/>
        </xdr:cNvSpPr>
      </xdr:nvSpPr>
      <xdr:spPr bwMode="auto">
        <a:xfrm>
          <a:off x="600075" y="275463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9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95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96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97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98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599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600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601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602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603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50292</xdr:rowOff>
    </xdr:to>
    <xdr:sp macro="" textlink="">
      <xdr:nvSpPr>
        <xdr:cNvPr id="14604" name="Text Box 2"/>
        <xdr:cNvSpPr txBox="1">
          <a:spLocks noChangeArrowheads="1"/>
        </xdr:cNvSpPr>
      </xdr:nvSpPr>
      <xdr:spPr bwMode="auto">
        <a:xfrm>
          <a:off x="590550" y="275463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605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06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607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08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80</xdr:row>
      <xdr:rowOff>0</xdr:rowOff>
    </xdr:from>
    <xdr:to>
      <xdr:col>2</xdr:col>
      <xdr:colOff>1586103</xdr:colOff>
      <xdr:row>81</xdr:row>
      <xdr:rowOff>49911</xdr:rowOff>
    </xdr:to>
    <xdr:sp macro="" textlink="">
      <xdr:nvSpPr>
        <xdr:cNvPr id="14609" name="Text Box 1"/>
        <xdr:cNvSpPr txBox="1">
          <a:spLocks noChangeArrowheads="1"/>
        </xdr:cNvSpPr>
      </xdr:nvSpPr>
      <xdr:spPr bwMode="auto">
        <a:xfrm>
          <a:off x="2505075" y="275463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10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611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1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1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1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1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1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1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1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1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2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2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2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623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2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2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2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2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2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2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3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3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3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3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3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80</xdr:row>
      <xdr:rowOff>0</xdr:rowOff>
    </xdr:from>
    <xdr:to>
      <xdr:col>2</xdr:col>
      <xdr:colOff>259842</xdr:colOff>
      <xdr:row>81</xdr:row>
      <xdr:rowOff>49911</xdr:rowOff>
    </xdr:to>
    <xdr:sp macro="" textlink="">
      <xdr:nvSpPr>
        <xdr:cNvPr id="14635" name="Text Box 2"/>
        <xdr:cNvSpPr txBox="1">
          <a:spLocks noChangeArrowheads="1"/>
        </xdr:cNvSpPr>
      </xdr:nvSpPr>
      <xdr:spPr bwMode="auto">
        <a:xfrm>
          <a:off x="12001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80</xdr:row>
      <xdr:rowOff>0</xdr:rowOff>
    </xdr:from>
    <xdr:to>
      <xdr:col>2</xdr:col>
      <xdr:colOff>259842</xdr:colOff>
      <xdr:row>81</xdr:row>
      <xdr:rowOff>49911</xdr:rowOff>
    </xdr:to>
    <xdr:sp macro="" textlink="">
      <xdr:nvSpPr>
        <xdr:cNvPr id="14636" name="Text Box 2"/>
        <xdr:cNvSpPr txBox="1">
          <a:spLocks noChangeArrowheads="1"/>
        </xdr:cNvSpPr>
      </xdr:nvSpPr>
      <xdr:spPr bwMode="auto">
        <a:xfrm>
          <a:off x="1200150" y="275463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637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3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3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4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4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4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4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4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4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4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4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4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80</xdr:row>
      <xdr:rowOff>0</xdr:rowOff>
    </xdr:from>
    <xdr:to>
      <xdr:col>1</xdr:col>
      <xdr:colOff>270891</xdr:colOff>
      <xdr:row>81</xdr:row>
      <xdr:rowOff>49530</xdr:rowOff>
    </xdr:to>
    <xdr:sp macro="" textlink="">
      <xdr:nvSpPr>
        <xdr:cNvPr id="14649" name="Text Box 2"/>
        <xdr:cNvSpPr txBox="1">
          <a:spLocks noChangeArrowheads="1"/>
        </xdr:cNvSpPr>
      </xdr:nvSpPr>
      <xdr:spPr bwMode="auto">
        <a:xfrm>
          <a:off x="600075" y="275463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5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51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52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53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54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55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56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57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58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59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80</xdr:row>
      <xdr:rowOff>0</xdr:rowOff>
    </xdr:from>
    <xdr:to>
      <xdr:col>1</xdr:col>
      <xdr:colOff>259842</xdr:colOff>
      <xdr:row>81</xdr:row>
      <xdr:rowOff>49530</xdr:rowOff>
    </xdr:to>
    <xdr:sp macro="" textlink="">
      <xdr:nvSpPr>
        <xdr:cNvPr id="14660" name="Text Box 2"/>
        <xdr:cNvSpPr txBox="1">
          <a:spLocks noChangeArrowheads="1"/>
        </xdr:cNvSpPr>
      </xdr:nvSpPr>
      <xdr:spPr bwMode="auto">
        <a:xfrm>
          <a:off x="590550" y="275463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61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62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63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64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65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66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67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68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69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70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71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72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73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74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75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76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77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78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79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80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81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82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83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80</xdr:row>
      <xdr:rowOff>0</xdr:rowOff>
    </xdr:from>
    <xdr:to>
      <xdr:col>2</xdr:col>
      <xdr:colOff>2152650</xdr:colOff>
      <xdr:row>81</xdr:row>
      <xdr:rowOff>49911</xdr:rowOff>
    </xdr:to>
    <xdr:sp macro="" textlink="">
      <xdr:nvSpPr>
        <xdr:cNvPr id="14684" name="Text Box 2"/>
        <xdr:cNvSpPr txBox="1">
          <a:spLocks noChangeArrowheads="1"/>
        </xdr:cNvSpPr>
      </xdr:nvSpPr>
      <xdr:spPr bwMode="auto">
        <a:xfrm>
          <a:off x="3124200" y="275463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91</xdr:row>
      <xdr:rowOff>142875</xdr:rowOff>
    </xdr:from>
    <xdr:to>
      <xdr:col>7</xdr:col>
      <xdr:colOff>69850</xdr:colOff>
      <xdr:row>93</xdr:row>
      <xdr:rowOff>68792</xdr:rowOff>
    </xdr:to>
    <xdr:sp macro="" textlink="">
      <xdr:nvSpPr>
        <xdr:cNvPr id="14685" name="Text Box 597"/>
        <xdr:cNvSpPr txBox="1">
          <a:spLocks noChangeArrowheads="1"/>
        </xdr:cNvSpPr>
      </xdr:nvSpPr>
      <xdr:spPr bwMode="auto">
        <a:xfrm>
          <a:off x="5991225" y="28956000"/>
          <a:ext cx="69850" cy="268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91</xdr:row>
      <xdr:rowOff>66675</xdr:rowOff>
    </xdr:from>
    <xdr:to>
      <xdr:col>2</xdr:col>
      <xdr:colOff>276225</xdr:colOff>
      <xdr:row>93</xdr:row>
      <xdr:rowOff>68792</xdr:rowOff>
    </xdr:to>
    <xdr:sp macro="" textlink="">
      <xdr:nvSpPr>
        <xdr:cNvPr id="14686" name="Text Box 1"/>
        <xdr:cNvSpPr txBox="1">
          <a:spLocks noChangeArrowheads="1"/>
        </xdr:cNvSpPr>
      </xdr:nvSpPr>
      <xdr:spPr bwMode="auto">
        <a:xfrm>
          <a:off x="1228725" y="28879800"/>
          <a:ext cx="76200" cy="345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95</xdr:row>
      <xdr:rowOff>0</xdr:rowOff>
    </xdr:from>
    <xdr:to>
      <xdr:col>7</xdr:col>
      <xdr:colOff>69852</xdr:colOff>
      <xdr:row>95</xdr:row>
      <xdr:rowOff>66676</xdr:rowOff>
    </xdr:to>
    <xdr:sp macro="" textlink="">
      <xdr:nvSpPr>
        <xdr:cNvPr id="14687" name="Text Box 597"/>
        <xdr:cNvSpPr txBox="1">
          <a:spLocks noChangeArrowheads="1"/>
        </xdr:cNvSpPr>
      </xdr:nvSpPr>
      <xdr:spPr bwMode="auto">
        <a:xfrm>
          <a:off x="5991225" y="29498925"/>
          <a:ext cx="69852" cy="6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688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689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690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691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692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693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694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695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696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697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698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699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00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01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02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03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04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05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06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07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08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09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10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11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12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13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14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15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16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17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18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19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20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21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23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24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25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26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27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28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29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30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31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32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33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34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35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36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37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38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39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40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41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42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43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95</xdr:row>
      <xdr:rowOff>0</xdr:rowOff>
    </xdr:from>
    <xdr:to>
      <xdr:col>2</xdr:col>
      <xdr:colOff>276225</xdr:colOff>
      <xdr:row>95</xdr:row>
      <xdr:rowOff>133351</xdr:rowOff>
    </xdr:to>
    <xdr:sp macro="" textlink="">
      <xdr:nvSpPr>
        <xdr:cNvPr id="14744" name="Text Box 1"/>
        <xdr:cNvSpPr txBox="1">
          <a:spLocks noChangeArrowheads="1"/>
        </xdr:cNvSpPr>
      </xdr:nvSpPr>
      <xdr:spPr bwMode="auto">
        <a:xfrm>
          <a:off x="1228725" y="29498925"/>
          <a:ext cx="76200" cy="133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45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46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47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48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49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50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51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52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53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54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55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56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57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58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59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60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61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62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63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64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65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66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67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68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69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70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71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72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73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74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75" name="Text Box 1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3</xdr:rowOff>
    </xdr:to>
    <xdr:sp macro="" textlink="">
      <xdr:nvSpPr>
        <xdr:cNvPr id="14776" name="Text Box 2"/>
        <xdr:cNvSpPr txBox="1">
          <a:spLocks noChangeArrowheads="1"/>
        </xdr:cNvSpPr>
      </xdr:nvSpPr>
      <xdr:spPr bwMode="auto">
        <a:xfrm>
          <a:off x="1028700" y="29498925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200025</xdr:rowOff>
    </xdr:from>
    <xdr:to>
      <xdr:col>2</xdr:col>
      <xdr:colOff>2097881</xdr:colOff>
      <xdr:row>94</xdr:row>
      <xdr:rowOff>61914</xdr:rowOff>
    </xdr:to>
    <xdr:sp macro="" textlink="">
      <xdr:nvSpPr>
        <xdr:cNvPr id="14777" name="Text Box 2"/>
        <xdr:cNvSpPr txBox="1">
          <a:spLocks noChangeArrowheads="1"/>
        </xdr:cNvSpPr>
      </xdr:nvSpPr>
      <xdr:spPr bwMode="auto">
        <a:xfrm>
          <a:off x="3124200" y="293274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200025</xdr:rowOff>
    </xdr:from>
    <xdr:to>
      <xdr:col>2</xdr:col>
      <xdr:colOff>2097881</xdr:colOff>
      <xdr:row>94</xdr:row>
      <xdr:rowOff>61914</xdr:rowOff>
    </xdr:to>
    <xdr:sp macro="" textlink="">
      <xdr:nvSpPr>
        <xdr:cNvPr id="14778" name="Text Box 2"/>
        <xdr:cNvSpPr txBox="1">
          <a:spLocks noChangeArrowheads="1"/>
        </xdr:cNvSpPr>
      </xdr:nvSpPr>
      <xdr:spPr bwMode="auto">
        <a:xfrm>
          <a:off x="3124200" y="293274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200025</xdr:rowOff>
    </xdr:from>
    <xdr:to>
      <xdr:col>2</xdr:col>
      <xdr:colOff>2097881</xdr:colOff>
      <xdr:row>94</xdr:row>
      <xdr:rowOff>61914</xdr:rowOff>
    </xdr:to>
    <xdr:sp macro="" textlink="">
      <xdr:nvSpPr>
        <xdr:cNvPr id="14779" name="Text Box 2"/>
        <xdr:cNvSpPr txBox="1">
          <a:spLocks noChangeArrowheads="1"/>
        </xdr:cNvSpPr>
      </xdr:nvSpPr>
      <xdr:spPr bwMode="auto">
        <a:xfrm>
          <a:off x="3124200" y="293274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200025</xdr:rowOff>
    </xdr:from>
    <xdr:to>
      <xdr:col>2</xdr:col>
      <xdr:colOff>2097881</xdr:colOff>
      <xdr:row>94</xdr:row>
      <xdr:rowOff>61914</xdr:rowOff>
    </xdr:to>
    <xdr:sp macro="" textlink="">
      <xdr:nvSpPr>
        <xdr:cNvPr id="14780" name="Text Box 2"/>
        <xdr:cNvSpPr txBox="1">
          <a:spLocks noChangeArrowheads="1"/>
        </xdr:cNvSpPr>
      </xdr:nvSpPr>
      <xdr:spPr bwMode="auto">
        <a:xfrm>
          <a:off x="3124200" y="293274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200025</xdr:rowOff>
    </xdr:from>
    <xdr:to>
      <xdr:col>2</xdr:col>
      <xdr:colOff>2097881</xdr:colOff>
      <xdr:row>94</xdr:row>
      <xdr:rowOff>61914</xdr:rowOff>
    </xdr:to>
    <xdr:sp macro="" textlink="">
      <xdr:nvSpPr>
        <xdr:cNvPr id="14781" name="Text Box 2"/>
        <xdr:cNvSpPr txBox="1">
          <a:spLocks noChangeArrowheads="1"/>
        </xdr:cNvSpPr>
      </xdr:nvSpPr>
      <xdr:spPr bwMode="auto">
        <a:xfrm>
          <a:off x="3124200" y="293274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200025</xdr:rowOff>
    </xdr:from>
    <xdr:to>
      <xdr:col>2</xdr:col>
      <xdr:colOff>2097881</xdr:colOff>
      <xdr:row>94</xdr:row>
      <xdr:rowOff>61914</xdr:rowOff>
    </xdr:to>
    <xdr:sp macro="" textlink="">
      <xdr:nvSpPr>
        <xdr:cNvPr id="14782" name="Text Box 2"/>
        <xdr:cNvSpPr txBox="1">
          <a:spLocks noChangeArrowheads="1"/>
        </xdr:cNvSpPr>
      </xdr:nvSpPr>
      <xdr:spPr bwMode="auto">
        <a:xfrm>
          <a:off x="3124200" y="293274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200025</xdr:rowOff>
    </xdr:from>
    <xdr:to>
      <xdr:col>2</xdr:col>
      <xdr:colOff>2097881</xdr:colOff>
      <xdr:row>94</xdr:row>
      <xdr:rowOff>61914</xdr:rowOff>
    </xdr:to>
    <xdr:sp macro="" textlink="">
      <xdr:nvSpPr>
        <xdr:cNvPr id="14783" name="Text Box 2"/>
        <xdr:cNvSpPr txBox="1">
          <a:spLocks noChangeArrowheads="1"/>
        </xdr:cNvSpPr>
      </xdr:nvSpPr>
      <xdr:spPr bwMode="auto">
        <a:xfrm>
          <a:off x="3124200" y="293274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200025</xdr:rowOff>
    </xdr:from>
    <xdr:to>
      <xdr:col>2</xdr:col>
      <xdr:colOff>2097881</xdr:colOff>
      <xdr:row>94</xdr:row>
      <xdr:rowOff>61914</xdr:rowOff>
    </xdr:to>
    <xdr:sp macro="" textlink="">
      <xdr:nvSpPr>
        <xdr:cNvPr id="14784" name="Text Box 2"/>
        <xdr:cNvSpPr txBox="1">
          <a:spLocks noChangeArrowheads="1"/>
        </xdr:cNvSpPr>
      </xdr:nvSpPr>
      <xdr:spPr bwMode="auto">
        <a:xfrm>
          <a:off x="3124200" y="293274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94</xdr:row>
      <xdr:rowOff>200025</xdr:rowOff>
    </xdr:from>
    <xdr:to>
      <xdr:col>2</xdr:col>
      <xdr:colOff>2097881</xdr:colOff>
      <xdr:row>95</xdr:row>
      <xdr:rowOff>145257</xdr:rowOff>
    </xdr:to>
    <xdr:sp macro="" textlink="">
      <xdr:nvSpPr>
        <xdr:cNvPr id="14785" name="Text Box 2"/>
        <xdr:cNvSpPr txBox="1">
          <a:spLocks noChangeArrowheads="1"/>
        </xdr:cNvSpPr>
      </xdr:nvSpPr>
      <xdr:spPr bwMode="auto">
        <a:xfrm>
          <a:off x="3124200" y="2949892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94</xdr:row>
      <xdr:rowOff>200025</xdr:rowOff>
    </xdr:from>
    <xdr:to>
      <xdr:col>2</xdr:col>
      <xdr:colOff>2097881</xdr:colOff>
      <xdr:row>95</xdr:row>
      <xdr:rowOff>145257</xdr:rowOff>
    </xdr:to>
    <xdr:sp macro="" textlink="">
      <xdr:nvSpPr>
        <xdr:cNvPr id="14786" name="Text Box 2"/>
        <xdr:cNvSpPr txBox="1">
          <a:spLocks noChangeArrowheads="1"/>
        </xdr:cNvSpPr>
      </xdr:nvSpPr>
      <xdr:spPr bwMode="auto">
        <a:xfrm>
          <a:off x="3124200" y="2949892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94</xdr:row>
      <xdr:rowOff>200025</xdr:rowOff>
    </xdr:from>
    <xdr:to>
      <xdr:col>2</xdr:col>
      <xdr:colOff>2097881</xdr:colOff>
      <xdr:row>95</xdr:row>
      <xdr:rowOff>145257</xdr:rowOff>
    </xdr:to>
    <xdr:sp macro="" textlink="">
      <xdr:nvSpPr>
        <xdr:cNvPr id="14787" name="Text Box 2"/>
        <xdr:cNvSpPr txBox="1">
          <a:spLocks noChangeArrowheads="1"/>
        </xdr:cNvSpPr>
      </xdr:nvSpPr>
      <xdr:spPr bwMode="auto">
        <a:xfrm>
          <a:off x="3124200" y="2949892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94</xdr:row>
      <xdr:rowOff>200025</xdr:rowOff>
    </xdr:from>
    <xdr:to>
      <xdr:col>2</xdr:col>
      <xdr:colOff>2097881</xdr:colOff>
      <xdr:row>95</xdr:row>
      <xdr:rowOff>145257</xdr:rowOff>
    </xdr:to>
    <xdr:sp macro="" textlink="">
      <xdr:nvSpPr>
        <xdr:cNvPr id="14788" name="Text Box 2"/>
        <xdr:cNvSpPr txBox="1">
          <a:spLocks noChangeArrowheads="1"/>
        </xdr:cNvSpPr>
      </xdr:nvSpPr>
      <xdr:spPr bwMode="auto">
        <a:xfrm>
          <a:off x="3124200" y="2949892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94</xdr:row>
      <xdr:rowOff>200025</xdr:rowOff>
    </xdr:from>
    <xdr:to>
      <xdr:col>2</xdr:col>
      <xdr:colOff>2097881</xdr:colOff>
      <xdr:row>95</xdr:row>
      <xdr:rowOff>145257</xdr:rowOff>
    </xdr:to>
    <xdr:sp macro="" textlink="">
      <xdr:nvSpPr>
        <xdr:cNvPr id="14789" name="Text Box 2"/>
        <xdr:cNvSpPr txBox="1">
          <a:spLocks noChangeArrowheads="1"/>
        </xdr:cNvSpPr>
      </xdr:nvSpPr>
      <xdr:spPr bwMode="auto">
        <a:xfrm>
          <a:off x="3124200" y="2949892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94</xdr:row>
      <xdr:rowOff>200025</xdr:rowOff>
    </xdr:from>
    <xdr:to>
      <xdr:col>2</xdr:col>
      <xdr:colOff>2097881</xdr:colOff>
      <xdr:row>95</xdr:row>
      <xdr:rowOff>145257</xdr:rowOff>
    </xdr:to>
    <xdr:sp macro="" textlink="">
      <xdr:nvSpPr>
        <xdr:cNvPr id="14790" name="Text Box 2"/>
        <xdr:cNvSpPr txBox="1">
          <a:spLocks noChangeArrowheads="1"/>
        </xdr:cNvSpPr>
      </xdr:nvSpPr>
      <xdr:spPr bwMode="auto">
        <a:xfrm>
          <a:off x="3124200" y="2949892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94</xdr:row>
      <xdr:rowOff>200025</xdr:rowOff>
    </xdr:from>
    <xdr:to>
      <xdr:col>2</xdr:col>
      <xdr:colOff>2097881</xdr:colOff>
      <xdr:row>95</xdr:row>
      <xdr:rowOff>145257</xdr:rowOff>
    </xdr:to>
    <xdr:sp macro="" textlink="">
      <xdr:nvSpPr>
        <xdr:cNvPr id="14791" name="Text Box 2"/>
        <xdr:cNvSpPr txBox="1">
          <a:spLocks noChangeArrowheads="1"/>
        </xdr:cNvSpPr>
      </xdr:nvSpPr>
      <xdr:spPr bwMode="auto">
        <a:xfrm>
          <a:off x="3124200" y="2949892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94</xdr:row>
      <xdr:rowOff>200025</xdr:rowOff>
    </xdr:from>
    <xdr:to>
      <xdr:col>2</xdr:col>
      <xdr:colOff>2097881</xdr:colOff>
      <xdr:row>95</xdr:row>
      <xdr:rowOff>145257</xdr:rowOff>
    </xdr:to>
    <xdr:sp macro="" textlink="">
      <xdr:nvSpPr>
        <xdr:cNvPr id="14792" name="Text Box 2"/>
        <xdr:cNvSpPr txBox="1">
          <a:spLocks noChangeArrowheads="1"/>
        </xdr:cNvSpPr>
      </xdr:nvSpPr>
      <xdr:spPr bwMode="auto">
        <a:xfrm>
          <a:off x="3124200" y="2949892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2</xdr:col>
      <xdr:colOff>2097881</xdr:colOff>
      <xdr:row>95</xdr:row>
      <xdr:rowOff>50007</xdr:rowOff>
    </xdr:to>
    <xdr:sp macro="" textlink="">
      <xdr:nvSpPr>
        <xdr:cNvPr id="14793" name="Text Box 2"/>
        <xdr:cNvSpPr txBox="1">
          <a:spLocks noChangeArrowheads="1"/>
        </xdr:cNvSpPr>
      </xdr:nvSpPr>
      <xdr:spPr bwMode="auto">
        <a:xfrm>
          <a:off x="3124200" y="29498925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2</xdr:col>
      <xdr:colOff>2097881</xdr:colOff>
      <xdr:row>95</xdr:row>
      <xdr:rowOff>59532</xdr:rowOff>
    </xdr:to>
    <xdr:sp macro="" textlink="">
      <xdr:nvSpPr>
        <xdr:cNvPr id="14794" name="Text Box 2"/>
        <xdr:cNvSpPr txBox="1">
          <a:spLocks noChangeArrowheads="1"/>
        </xdr:cNvSpPr>
      </xdr:nvSpPr>
      <xdr:spPr bwMode="auto">
        <a:xfrm>
          <a:off x="3124200" y="2949892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2</xdr:col>
      <xdr:colOff>2097881</xdr:colOff>
      <xdr:row>95</xdr:row>
      <xdr:rowOff>50007</xdr:rowOff>
    </xdr:to>
    <xdr:sp macro="" textlink="">
      <xdr:nvSpPr>
        <xdr:cNvPr id="14795" name="Text Box 2"/>
        <xdr:cNvSpPr txBox="1">
          <a:spLocks noChangeArrowheads="1"/>
        </xdr:cNvSpPr>
      </xdr:nvSpPr>
      <xdr:spPr bwMode="auto">
        <a:xfrm>
          <a:off x="3124200" y="29498925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2</xdr:col>
      <xdr:colOff>2097881</xdr:colOff>
      <xdr:row>95</xdr:row>
      <xdr:rowOff>59532</xdr:rowOff>
    </xdr:to>
    <xdr:sp macro="" textlink="">
      <xdr:nvSpPr>
        <xdr:cNvPr id="14796" name="Text Box 2"/>
        <xdr:cNvSpPr txBox="1">
          <a:spLocks noChangeArrowheads="1"/>
        </xdr:cNvSpPr>
      </xdr:nvSpPr>
      <xdr:spPr bwMode="auto">
        <a:xfrm>
          <a:off x="3124200" y="2949892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2</xdr:col>
      <xdr:colOff>2097881</xdr:colOff>
      <xdr:row>95</xdr:row>
      <xdr:rowOff>59532</xdr:rowOff>
    </xdr:to>
    <xdr:sp macro="" textlink="">
      <xdr:nvSpPr>
        <xdr:cNvPr id="14797" name="Text Box 2"/>
        <xdr:cNvSpPr txBox="1">
          <a:spLocks noChangeArrowheads="1"/>
        </xdr:cNvSpPr>
      </xdr:nvSpPr>
      <xdr:spPr bwMode="auto">
        <a:xfrm>
          <a:off x="3124200" y="2949892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2</xdr:col>
      <xdr:colOff>2097881</xdr:colOff>
      <xdr:row>95</xdr:row>
      <xdr:rowOff>69057</xdr:rowOff>
    </xdr:to>
    <xdr:sp macro="" textlink="">
      <xdr:nvSpPr>
        <xdr:cNvPr id="14798" name="Text Box 2"/>
        <xdr:cNvSpPr txBox="1">
          <a:spLocks noChangeArrowheads="1"/>
        </xdr:cNvSpPr>
      </xdr:nvSpPr>
      <xdr:spPr bwMode="auto">
        <a:xfrm>
          <a:off x="3124200" y="29498925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2</xdr:col>
      <xdr:colOff>2097881</xdr:colOff>
      <xdr:row>95</xdr:row>
      <xdr:rowOff>59532</xdr:rowOff>
    </xdr:to>
    <xdr:sp macro="" textlink="">
      <xdr:nvSpPr>
        <xdr:cNvPr id="14799" name="Text Box 2"/>
        <xdr:cNvSpPr txBox="1">
          <a:spLocks noChangeArrowheads="1"/>
        </xdr:cNvSpPr>
      </xdr:nvSpPr>
      <xdr:spPr bwMode="auto">
        <a:xfrm>
          <a:off x="3124200" y="2949892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95</xdr:row>
      <xdr:rowOff>0</xdr:rowOff>
    </xdr:from>
    <xdr:to>
      <xdr:col>2</xdr:col>
      <xdr:colOff>2097881</xdr:colOff>
      <xdr:row>95</xdr:row>
      <xdr:rowOff>69057</xdr:rowOff>
    </xdr:to>
    <xdr:sp macro="" textlink="">
      <xdr:nvSpPr>
        <xdr:cNvPr id="14800" name="Text Box 2"/>
        <xdr:cNvSpPr txBox="1">
          <a:spLocks noChangeArrowheads="1"/>
        </xdr:cNvSpPr>
      </xdr:nvSpPr>
      <xdr:spPr bwMode="auto">
        <a:xfrm>
          <a:off x="3124200" y="29498925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91</xdr:row>
      <xdr:rowOff>114300</xdr:rowOff>
    </xdr:from>
    <xdr:to>
      <xdr:col>1</xdr:col>
      <xdr:colOff>219075</xdr:colOff>
      <xdr:row>93</xdr:row>
      <xdr:rowOff>143669</xdr:rowOff>
    </xdr:to>
    <xdr:sp macro="" textlink="">
      <xdr:nvSpPr>
        <xdr:cNvPr id="14801" name="Text Box 4134"/>
        <xdr:cNvSpPr txBox="1">
          <a:spLocks noChangeArrowheads="1"/>
        </xdr:cNvSpPr>
      </xdr:nvSpPr>
      <xdr:spPr bwMode="auto">
        <a:xfrm>
          <a:off x="561975" y="28927425"/>
          <a:ext cx="76200" cy="37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91</xdr:row>
      <xdr:rowOff>114300</xdr:rowOff>
    </xdr:from>
    <xdr:to>
      <xdr:col>1</xdr:col>
      <xdr:colOff>219075</xdr:colOff>
      <xdr:row>93</xdr:row>
      <xdr:rowOff>143669</xdr:rowOff>
    </xdr:to>
    <xdr:sp macro="" textlink="">
      <xdr:nvSpPr>
        <xdr:cNvPr id="14802" name="Text Box 4134"/>
        <xdr:cNvSpPr txBox="1">
          <a:spLocks noChangeArrowheads="1"/>
        </xdr:cNvSpPr>
      </xdr:nvSpPr>
      <xdr:spPr bwMode="auto">
        <a:xfrm>
          <a:off x="561975" y="28927425"/>
          <a:ext cx="76200" cy="37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91</xdr:row>
      <xdr:rowOff>114300</xdr:rowOff>
    </xdr:from>
    <xdr:to>
      <xdr:col>1</xdr:col>
      <xdr:colOff>219075</xdr:colOff>
      <xdr:row>93</xdr:row>
      <xdr:rowOff>143669</xdr:rowOff>
    </xdr:to>
    <xdr:sp macro="" textlink="">
      <xdr:nvSpPr>
        <xdr:cNvPr id="14803" name="Text Box 4134"/>
        <xdr:cNvSpPr txBox="1">
          <a:spLocks noChangeArrowheads="1"/>
        </xdr:cNvSpPr>
      </xdr:nvSpPr>
      <xdr:spPr bwMode="auto">
        <a:xfrm>
          <a:off x="561975" y="28927425"/>
          <a:ext cx="76200" cy="37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91</xdr:row>
      <xdr:rowOff>142875</xdr:rowOff>
    </xdr:from>
    <xdr:to>
      <xdr:col>7</xdr:col>
      <xdr:colOff>69850</xdr:colOff>
      <xdr:row>93</xdr:row>
      <xdr:rowOff>68792</xdr:rowOff>
    </xdr:to>
    <xdr:sp macro="" textlink="">
      <xdr:nvSpPr>
        <xdr:cNvPr id="14804" name="Text Box 597"/>
        <xdr:cNvSpPr txBox="1">
          <a:spLocks noChangeArrowheads="1"/>
        </xdr:cNvSpPr>
      </xdr:nvSpPr>
      <xdr:spPr bwMode="auto">
        <a:xfrm>
          <a:off x="5991225" y="28956000"/>
          <a:ext cx="69850" cy="268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91</xdr:row>
      <xdr:rowOff>66675</xdr:rowOff>
    </xdr:from>
    <xdr:to>
      <xdr:col>2</xdr:col>
      <xdr:colOff>276225</xdr:colOff>
      <xdr:row>93</xdr:row>
      <xdr:rowOff>68792</xdr:rowOff>
    </xdr:to>
    <xdr:sp macro="" textlink="">
      <xdr:nvSpPr>
        <xdr:cNvPr id="14805" name="Text Box 1"/>
        <xdr:cNvSpPr txBox="1">
          <a:spLocks noChangeArrowheads="1"/>
        </xdr:cNvSpPr>
      </xdr:nvSpPr>
      <xdr:spPr bwMode="auto">
        <a:xfrm>
          <a:off x="1228725" y="28879800"/>
          <a:ext cx="76200" cy="345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91</xdr:row>
      <xdr:rowOff>0</xdr:rowOff>
    </xdr:from>
    <xdr:to>
      <xdr:col>1</xdr:col>
      <xdr:colOff>257175</xdr:colOff>
      <xdr:row>93</xdr:row>
      <xdr:rowOff>134144</xdr:rowOff>
    </xdr:to>
    <xdr:sp macro="" textlink="">
      <xdr:nvSpPr>
        <xdr:cNvPr id="14806" name="Text Box 2"/>
        <xdr:cNvSpPr txBox="1">
          <a:spLocks noChangeArrowheads="1"/>
        </xdr:cNvSpPr>
      </xdr:nvSpPr>
      <xdr:spPr bwMode="auto">
        <a:xfrm>
          <a:off x="600075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91</xdr:row>
      <xdr:rowOff>0</xdr:rowOff>
    </xdr:from>
    <xdr:to>
      <xdr:col>1</xdr:col>
      <xdr:colOff>428625</xdr:colOff>
      <xdr:row>93</xdr:row>
      <xdr:rowOff>105569</xdr:rowOff>
    </xdr:to>
    <xdr:sp macro="" textlink="">
      <xdr:nvSpPr>
        <xdr:cNvPr id="14807" name="Text Box 1"/>
        <xdr:cNvSpPr txBox="1">
          <a:spLocks noChangeArrowheads="1"/>
        </xdr:cNvSpPr>
      </xdr:nvSpPr>
      <xdr:spPr bwMode="auto">
        <a:xfrm>
          <a:off x="771525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419100</xdr:colOff>
      <xdr:row>93</xdr:row>
      <xdr:rowOff>105569</xdr:rowOff>
    </xdr:to>
    <xdr:sp macro="" textlink="">
      <xdr:nvSpPr>
        <xdr:cNvPr id="14808" name="Text Box 1"/>
        <xdr:cNvSpPr txBox="1">
          <a:spLocks noChangeArrowheads="1"/>
        </xdr:cNvSpPr>
      </xdr:nvSpPr>
      <xdr:spPr bwMode="auto">
        <a:xfrm>
          <a:off x="7620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09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10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11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12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96044</xdr:rowOff>
    </xdr:to>
    <xdr:sp macro="" textlink="">
      <xdr:nvSpPr>
        <xdr:cNvPr id="14813" name="Text Box 1"/>
        <xdr:cNvSpPr txBox="1">
          <a:spLocks noChangeArrowheads="1"/>
        </xdr:cNvSpPr>
      </xdr:nvSpPr>
      <xdr:spPr bwMode="auto">
        <a:xfrm>
          <a:off x="714375" y="28813125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96044</xdr:rowOff>
    </xdr:to>
    <xdr:sp macro="" textlink="">
      <xdr:nvSpPr>
        <xdr:cNvPr id="14814" name="Text Box 1"/>
        <xdr:cNvSpPr txBox="1">
          <a:spLocks noChangeArrowheads="1"/>
        </xdr:cNvSpPr>
      </xdr:nvSpPr>
      <xdr:spPr bwMode="auto">
        <a:xfrm>
          <a:off x="714375" y="28813125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15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16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17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18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96044</xdr:rowOff>
    </xdr:to>
    <xdr:sp macro="" textlink="">
      <xdr:nvSpPr>
        <xdr:cNvPr id="14819" name="Text Box 1"/>
        <xdr:cNvSpPr txBox="1">
          <a:spLocks noChangeArrowheads="1"/>
        </xdr:cNvSpPr>
      </xdr:nvSpPr>
      <xdr:spPr bwMode="auto">
        <a:xfrm>
          <a:off x="714375" y="28813125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96044</xdr:rowOff>
    </xdr:to>
    <xdr:sp macro="" textlink="">
      <xdr:nvSpPr>
        <xdr:cNvPr id="14820" name="Text Box 1"/>
        <xdr:cNvSpPr txBox="1">
          <a:spLocks noChangeArrowheads="1"/>
        </xdr:cNvSpPr>
      </xdr:nvSpPr>
      <xdr:spPr bwMode="auto">
        <a:xfrm>
          <a:off x="714375" y="28813125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21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22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23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24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25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96044</xdr:rowOff>
    </xdr:to>
    <xdr:sp macro="" textlink="">
      <xdr:nvSpPr>
        <xdr:cNvPr id="14826" name="Text Box 1"/>
        <xdr:cNvSpPr txBox="1">
          <a:spLocks noChangeArrowheads="1"/>
        </xdr:cNvSpPr>
      </xdr:nvSpPr>
      <xdr:spPr bwMode="auto">
        <a:xfrm>
          <a:off x="714375" y="28813125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96044</xdr:rowOff>
    </xdr:to>
    <xdr:sp macro="" textlink="">
      <xdr:nvSpPr>
        <xdr:cNvPr id="14827" name="Text Box 1"/>
        <xdr:cNvSpPr txBox="1">
          <a:spLocks noChangeArrowheads="1"/>
        </xdr:cNvSpPr>
      </xdr:nvSpPr>
      <xdr:spPr bwMode="auto">
        <a:xfrm>
          <a:off x="714375" y="28813125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28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29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30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31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32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33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34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96044</xdr:rowOff>
    </xdr:to>
    <xdr:sp macro="" textlink="">
      <xdr:nvSpPr>
        <xdr:cNvPr id="14835" name="Text Box 1"/>
        <xdr:cNvSpPr txBox="1">
          <a:spLocks noChangeArrowheads="1"/>
        </xdr:cNvSpPr>
      </xdr:nvSpPr>
      <xdr:spPr bwMode="auto">
        <a:xfrm>
          <a:off x="714375" y="28813125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96044</xdr:rowOff>
    </xdr:to>
    <xdr:sp macro="" textlink="">
      <xdr:nvSpPr>
        <xdr:cNvPr id="14836" name="Text Box 1"/>
        <xdr:cNvSpPr txBox="1">
          <a:spLocks noChangeArrowheads="1"/>
        </xdr:cNvSpPr>
      </xdr:nvSpPr>
      <xdr:spPr bwMode="auto">
        <a:xfrm>
          <a:off x="714375" y="28813125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37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91</xdr:row>
      <xdr:rowOff>0</xdr:rowOff>
    </xdr:from>
    <xdr:to>
      <xdr:col>1</xdr:col>
      <xdr:colOff>485775</xdr:colOff>
      <xdr:row>93</xdr:row>
      <xdr:rowOff>105569</xdr:rowOff>
    </xdr:to>
    <xdr:sp macro="" textlink="">
      <xdr:nvSpPr>
        <xdr:cNvPr id="14838" name="Text Box 1"/>
        <xdr:cNvSpPr txBox="1">
          <a:spLocks noChangeArrowheads="1"/>
        </xdr:cNvSpPr>
      </xdr:nvSpPr>
      <xdr:spPr bwMode="auto">
        <a:xfrm>
          <a:off x="828675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91</xdr:row>
      <xdr:rowOff>0</xdr:rowOff>
    </xdr:from>
    <xdr:to>
      <xdr:col>1</xdr:col>
      <xdr:colOff>257175</xdr:colOff>
      <xdr:row>93</xdr:row>
      <xdr:rowOff>134144</xdr:rowOff>
    </xdr:to>
    <xdr:sp macro="" textlink="">
      <xdr:nvSpPr>
        <xdr:cNvPr id="14839" name="Text Box 2"/>
        <xdr:cNvSpPr txBox="1">
          <a:spLocks noChangeArrowheads="1"/>
        </xdr:cNvSpPr>
      </xdr:nvSpPr>
      <xdr:spPr bwMode="auto">
        <a:xfrm>
          <a:off x="600075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91</xdr:row>
      <xdr:rowOff>0</xdr:rowOff>
    </xdr:from>
    <xdr:to>
      <xdr:col>1</xdr:col>
      <xdr:colOff>428625</xdr:colOff>
      <xdr:row>93</xdr:row>
      <xdr:rowOff>105569</xdr:rowOff>
    </xdr:to>
    <xdr:sp macro="" textlink="">
      <xdr:nvSpPr>
        <xdr:cNvPr id="14840" name="Text Box 1"/>
        <xdr:cNvSpPr txBox="1">
          <a:spLocks noChangeArrowheads="1"/>
        </xdr:cNvSpPr>
      </xdr:nvSpPr>
      <xdr:spPr bwMode="auto">
        <a:xfrm>
          <a:off x="771525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419100</xdr:colOff>
      <xdr:row>93</xdr:row>
      <xdr:rowOff>105569</xdr:rowOff>
    </xdr:to>
    <xdr:sp macro="" textlink="">
      <xdr:nvSpPr>
        <xdr:cNvPr id="14841" name="Text Box 1"/>
        <xdr:cNvSpPr txBox="1">
          <a:spLocks noChangeArrowheads="1"/>
        </xdr:cNvSpPr>
      </xdr:nvSpPr>
      <xdr:spPr bwMode="auto">
        <a:xfrm>
          <a:off x="7620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43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44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45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96044</xdr:rowOff>
    </xdr:to>
    <xdr:sp macro="" textlink="">
      <xdr:nvSpPr>
        <xdr:cNvPr id="14846" name="Text Box 1"/>
        <xdr:cNvSpPr txBox="1">
          <a:spLocks noChangeArrowheads="1"/>
        </xdr:cNvSpPr>
      </xdr:nvSpPr>
      <xdr:spPr bwMode="auto">
        <a:xfrm>
          <a:off x="714375" y="28813125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96044</xdr:rowOff>
    </xdr:to>
    <xdr:sp macro="" textlink="">
      <xdr:nvSpPr>
        <xdr:cNvPr id="14847" name="Text Box 1"/>
        <xdr:cNvSpPr txBox="1">
          <a:spLocks noChangeArrowheads="1"/>
        </xdr:cNvSpPr>
      </xdr:nvSpPr>
      <xdr:spPr bwMode="auto">
        <a:xfrm>
          <a:off x="714375" y="28813125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48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49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50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51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96044</xdr:rowOff>
    </xdr:to>
    <xdr:sp macro="" textlink="">
      <xdr:nvSpPr>
        <xdr:cNvPr id="14852" name="Text Box 1"/>
        <xdr:cNvSpPr txBox="1">
          <a:spLocks noChangeArrowheads="1"/>
        </xdr:cNvSpPr>
      </xdr:nvSpPr>
      <xdr:spPr bwMode="auto">
        <a:xfrm>
          <a:off x="714375" y="28813125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96044</xdr:rowOff>
    </xdr:to>
    <xdr:sp macro="" textlink="">
      <xdr:nvSpPr>
        <xdr:cNvPr id="14853" name="Text Box 1"/>
        <xdr:cNvSpPr txBox="1">
          <a:spLocks noChangeArrowheads="1"/>
        </xdr:cNvSpPr>
      </xdr:nvSpPr>
      <xdr:spPr bwMode="auto">
        <a:xfrm>
          <a:off x="714375" y="28813125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54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55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56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57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58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96044</xdr:rowOff>
    </xdr:to>
    <xdr:sp macro="" textlink="">
      <xdr:nvSpPr>
        <xdr:cNvPr id="14859" name="Text Box 1"/>
        <xdr:cNvSpPr txBox="1">
          <a:spLocks noChangeArrowheads="1"/>
        </xdr:cNvSpPr>
      </xdr:nvSpPr>
      <xdr:spPr bwMode="auto">
        <a:xfrm>
          <a:off x="714375" y="28813125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96044</xdr:rowOff>
    </xdr:to>
    <xdr:sp macro="" textlink="">
      <xdr:nvSpPr>
        <xdr:cNvPr id="14860" name="Text Box 1"/>
        <xdr:cNvSpPr txBox="1">
          <a:spLocks noChangeArrowheads="1"/>
        </xdr:cNvSpPr>
      </xdr:nvSpPr>
      <xdr:spPr bwMode="auto">
        <a:xfrm>
          <a:off x="714375" y="28813125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61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62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63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64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105569</xdr:rowOff>
    </xdr:to>
    <xdr:sp macro="" textlink="">
      <xdr:nvSpPr>
        <xdr:cNvPr id="14865" name="Text Box 1"/>
        <xdr:cNvSpPr txBox="1">
          <a:spLocks noChangeArrowheads="1"/>
        </xdr:cNvSpPr>
      </xdr:nvSpPr>
      <xdr:spPr bwMode="auto">
        <a:xfrm>
          <a:off x="647700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66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67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96044</xdr:rowOff>
    </xdr:to>
    <xdr:sp macro="" textlink="">
      <xdr:nvSpPr>
        <xdr:cNvPr id="14868" name="Text Box 1"/>
        <xdr:cNvSpPr txBox="1">
          <a:spLocks noChangeArrowheads="1"/>
        </xdr:cNvSpPr>
      </xdr:nvSpPr>
      <xdr:spPr bwMode="auto">
        <a:xfrm>
          <a:off x="714375" y="28813125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96044</xdr:rowOff>
    </xdr:to>
    <xdr:sp macro="" textlink="">
      <xdr:nvSpPr>
        <xdr:cNvPr id="14869" name="Text Box 1"/>
        <xdr:cNvSpPr txBox="1">
          <a:spLocks noChangeArrowheads="1"/>
        </xdr:cNvSpPr>
      </xdr:nvSpPr>
      <xdr:spPr bwMode="auto">
        <a:xfrm>
          <a:off x="714375" y="28813125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134144</xdr:rowOff>
    </xdr:to>
    <xdr:sp macro="" textlink="">
      <xdr:nvSpPr>
        <xdr:cNvPr id="14870" name="Text Box 2"/>
        <xdr:cNvSpPr txBox="1">
          <a:spLocks noChangeArrowheads="1"/>
        </xdr:cNvSpPr>
      </xdr:nvSpPr>
      <xdr:spPr bwMode="auto">
        <a:xfrm>
          <a:off x="590550" y="28813125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91</xdr:row>
      <xdr:rowOff>0</xdr:rowOff>
    </xdr:from>
    <xdr:to>
      <xdr:col>1</xdr:col>
      <xdr:colOff>485775</xdr:colOff>
      <xdr:row>93</xdr:row>
      <xdr:rowOff>105569</xdr:rowOff>
    </xdr:to>
    <xdr:sp macro="" textlink="">
      <xdr:nvSpPr>
        <xdr:cNvPr id="14871" name="Text Box 1"/>
        <xdr:cNvSpPr txBox="1">
          <a:spLocks noChangeArrowheads="1"/>
        </xdr:cNvSpPr>
      </xdr:nvSpPr>
      <xdr:spPr bwMode="auto">
        <a:xfrm>
          <a:off x="828675" y="28813125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92</xdr:row>
      <xdr:rowOff>114300</xdr:rowOff>
    </xdr:from>
    <xdr:to>
      <xdr:col>1</xdr:col>
      <xdr:colOff>219075</xdr:colOff>
      <xdr:row>93</xdr:row>
      <xdr:rowOff>2381</xdr:rowOff>
    </xdr:to>
    <xdr:sp macro="" textlink="">
      <xdr:nvSpPr>
        <xdr:cNvPr id="14872" name="Text Box 4134"/>
        <xdr:cNvSpPr txBox="1">
          <a:spLocks noChangeArrowheads="1"/>
        </xdr:cNvSpPr>
      </xdr:nvSpPr>
      <xdr:spPr bwMode="auto">
        <a:xfrm>
          <a:off x="561975" y="29098875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92</xdr:row>
      <xdr:rowOff>114300</xdr:rowOff>
    </xdr:from>
    <xdr:to>
      <xdr:col>1</xdr:col>
      <xdr:colOff>219075</xdr:colOff>
      <xdr:row>93</xdr:row>
      <xdr:rowOff>2381</xdr:rowOff>
    </xdr:to>
    <xdr:sp macro="" textlink="">
      <xdr:nvSpPr>
        <xdr:cNvPr id="14873" name="Text Box 4134"/>
        <xdr:cNvSpPr txBox="1">
          <a:spLocks noChangeArrowheads="1"/>
        </xdr:cNvSpPr>
      </xdr:nvSpPr>
      <xdr:spPr bwMode="auto">
        <a:xfrm>
          <a:off x="561975" y="29098875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92</xdr:row>
      <xdr:rowOff>114300</xdr:rowOff>
    </xdr:from>
    <xdr:to>
      <xdr:col>1</xdr:col>
      <xdr:colOff>219075</xdr:colOff>
      <xdr:row>93</xdr:row>
      <xdr:rowOff>2381</xdr:rowOff>
    </xdr:to>
    <xdr:sp macro="" textlink="">
      <xdr:nvSpPr>
        <xdr:cNvPr id="14874" name="Text Box 4134"/>
        <xdr:cNvSpPr txBox="1">
          <a:spLocks noChangeArrowheads="1"/>
        </xdr:cNvSpPr>
      </xdr:nvSpPr>
      <xdr:spPr bwMode="auto">
        <a:xfrm>
          <a:off x="561975" y="29098875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91</xdr:row>
      <xdr:rowOff>0</xdr:rowOff>
    </xdr:from>
    <xdr:to>
      <xdr:col>1</xdr:col>
      <xdr:colOff>257175</xdr:colOff>
      <xdr:row>93</xdr:row>
      <xdr:rowOff>155575</xdr:rowOff>
    </xdr:to>
    <xdr:sp macro="" textlink="">
      <xdr:nvSpPr>
        <xdr:cNvPr id="14875" name="Text Box 2"/>
        <xdr:cNvSpPr txBox="1">
          <a:spLocks noChangeArrowheads="1"/>
        </xdr:cNvSpPr>
      </xdr:nvSpPr>
      <xdr:spPr bwMode="auto">
        <a:xfrm>
          <a:off x="6000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91</xdr:row>
      <xdr:rowOff>0</xdr:rowOff>
    </xdr:from>
    <xdr:to>
      <xdr:col>2</xdr:col>
      <xdr:colOff>76200</xdr:colOff>
      <xdr:row>93</xdr:row>
      <xdr:rowOff>155575</xdr:rowOff>
    </xdr:to>
    <xdr:sp macro="" textlink="">
      <xdr:nvSpPr>
        <xdr:cNvPr id="14876" name="Text Box 1"/>
        <xdr:cNvSpPr txBox="1">
          <a:spLocks noChangeArrowheads="1"/>
        </xdr:cNvSpPr>
      </xdr:nvSpPr>
      <xdr:spPr bwMode="auto">
        <a:xfrm>
          <a:off x="1028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91</xdr:row>
      <xdr:rowOff>0</xdr:rowOff>
    </xdr:from>
    <xdr:to>
      <xdr:col>2</xdr:col>
      <xdr:colOff>76200</xdr:colOff>
      <xdr:row>93</xdr:row>
      <xdr:rowOff>155575</xdr:rowOff>
    </xdr:to>
    <xdr:sp macro="" textlink="">
      <xdr:nvSpPr>
        <xdr:cNvPr id="14877" name="Text Box 2"/>
        <xdr:cNvSpPr txBox="1">
          <a:spLocks noChangeArrowheads="1"/>
        </xdr:cNvSpPr>
      </xdr:nvSpPr>
      <xdr:spPr bwMode="auto">
        <a:xfrm>
          <a:off x="1028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91</xdr:row>
      <xdr:rowOff>0</xdr:rowOff>
    </xdr:from>
    <xdr:to>
      <xdr:col>2</xdr:col>
      <xdr:colOff>76200</xdr:colOff>
      <xdr:row>93</xdr:row>
      <xdr:rowOff>155575</xdr:rowOff>
    </xdr:to>
    <xdr:sp macro="" textlink="">
      <xdr:nvSpPr>
        <xdr:cNvPr id="14878" name="Text Box 1"/>
        <xdr:cNvSpPr txBox="1">
          <a:spLocks noChangeArrowheads="1"/>
        </xdr:cNvSpPr>
      </xdr:nvSpPr>
      <xdr:spPr bwMode="auto">
        <a:xfrm>
          <a:off x="1028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91</xdr:row>
      <xdr:rowOff>0</xdr:rowOff>
    </xdr:from>
    <xdr:to>
      <xdr:col>2</xdr:col>
      <xdr:colOff>76200</xdr:colOff>
      <xdr:row>93</xdr:row>
      <xdr:rowOff>155575</xdr:rowOff>
    </xdr:to>
    <xdr:sp macro="" textlink="">
      <xdr:nvSpPr>
        <xdr:cNvPr id="14879" name="Text Box 2"/>
        <xdr:cNvSpPr txBox="1">
          <a:spLocks noChangeArrowheads="1"/>
        </xdr:cNvSpPr>
      </xdr:nvSpPr>
      <xdr:spPr bwMode="auto">
        <a:xfrm>
          <a:off x="1028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91</xdr:row>
      <xdr:rowOff>0</xdr:rowOff>
    </xdr:from>
    <xdr:to>
      <xdr:col>1</xdr:col>
      <xdr:colOff>428625</xdr:colOff>
      <xdr:row>93</xdr:row>
      <xdr:rowOff>155575</xdr:rowOff>
    </xdr:to>
    <xdr:sp macro="" textlink="">
      <xdr:nvSpPr>
        <xdr:cNvPr id="14880" name="Text Box 1"/>
        <xdr:cNvSpPr txBox="1">
          <a:spLocks noChangeArrowheads="1"/>
        </xdr:cNvSpPr>
      </xdr:nvSpPr>
      <xdr:spPr bwMode="auto">
        <a:xfrm>
          <a:off x="77152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91</xdr:row>
      <xdr:rowOff>0</xdr:rowOff>
    </xdr:from>
    <xdr:to>
      <xdr:col>1</xdr:col>
      <xdr:colOff>419100</xdr:colOff>
      <xdr:row>93</xdr:row>
      <xdr:rowOff>155575</xdr:rowOff>
    </xdr:to>
    <xdr:sp macro="" textlink="">
      <xdr:nvSpPr>
        <xdr:cNvPr id="14881" name="Text Box 1"/>
        <xdr:cNvSpPr txBox="1">
          <a:spLocks noChangeArrowheads="1"/>
        </xdr:cNvSpPr>
      </xdr:nvSpPr>
      <xdr:spPr bwMode="auto">
        <a:xfrm>
          <a:off x="7620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883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884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885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155575</xdr:rowOff>
    </xdr:to>
    <xdr:sp macro="" textlink="">
      <xdr:nvSpPr>
        <xdr:cNvPr id="14886" name="Text Box 1"/>
        <xdr:cNvSpPr txBox="1">
          <a:spLocks noChangeArrowheads="1"/>
        </xdr:cNvSpPr>
      </xdr:nvSpPr>
      <xdr:spPr bwMode="auto">
        <a:xfrm>
          <a:off x="7143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155575</xdr:rowOff>
    </xdr:to>
    <xdr:sp macro="" textlink="">
      <xdr:nvSpPr>
        <xdr:cNvPr id="14887" name="Text Box 1"/>
        <xdr:cNvSpPr txBox="1">
          <a:spLocks noChangeArrowheads="1"/>
        </xdr:cNvSpPr>
      </xdr:nvSpPr>
      <xdr:spPr bwMode="auto">
        <a:xfrm>
          <a:off x="7143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888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889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890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891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155575</xdr:rowOff>
    </xdr:to>
    <xdr:sp macro="" textlink="">
      <xdr:nvSpPr>
        <xdr:cNvPr id="14892" name="Text Box 1"/>
        <xdr:cNvSpPr txBox="1">
          <a:spLocks noChangeArrowheads="1"/>
        </xdr:cNvSpPr>
      </xdr:nvSpPr>
      <xdr:spPr bwMode="auto">
        <a:xfrm>
          <a:off x="7143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155575</xdr:rowOff>
    </xdr:to>
    <xdr:sp macro="" textlink="">
      <xdr:nvSpPr>
        <xdr:cNvPr id="14893" name="Text Box 1"/>
        <xdr:cNvSpPr txBox="1">
          <a:spLocks noChangeArrowheads="1"/>
        </xdr:cNvSpPr>
      </xdr:nvSpPr>
      <xdr:spPr bwMode="auto">
        <a:xfrm>
          <a:off x="7143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894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895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896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897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898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155575</xdr:rowOff>
    </xdr:to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7143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155575</xdr:rowOff>
    </xdr:to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7143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901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902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906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907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155575</xdr:rowOff>
    </xdr:to>
    <xdr:sp macro="" textlink="">
      <xdr:nvSpPr>
        <xdr:cNvPr id="14908" name="Text Box 1"/>
        <xdr:cNvSpPr txBox="1">
          <a:spLocks noChangeArrowheads="1"/>
        </xdr:cNvSpPr>
      </xdr:nvSpPr>
      <xdr:spPr bwMode="auto">
        <a:xfrm>
          <a:off x="7143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155575</xdr:rowOff>
    </xdr:to>
    <xdr:sp macro="" textlink="">
      <xdr:nvSpPr>
        <xdr:cNvPr id="14909" name="Text Box 1"/>
        <xdr:cNvSpPr txBox="1">
          <a:spLocks noChangeArrowheads="1"/>
        </xdr:cNvSpPr>
      </xdr:nvSpPr>
      <xdr:spPr bwMode="auto">
        <a:xfrm>
          <a:off x="7143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910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91</xdr:row>
      <xdr:rowOff>0</xdr:rowOff>
    </xdr:from>
    <xdr:to>
      <xdr:col>1</xdr:col>
      <xdr:colOff>485775</xdr:colOff>
      <xdr:row>93</xdr:row>
      <xdr:rowOff>155575</xdr:rowOff>
    </xdr:to>
    <xdr:sp macro="" textlink="">
      <xdr:nvSpPr>
        <xdr:cNvPr id="14911" name="Text Box 1"/>
        <xdr:cNvSpPr txBox="1">
          <a:spLocks noChangeArrowheads="1"/>
        </xdr:cNvSpPr>
      </xdr:nvSpPr>
      <xdr:spPr bwMode="auto">
        <a:xfrm>
          <a:off x="8286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91</xdr:row>
      <xdr:rowOff>0</xdr:rowOff>
    </xdr:from>
    <xdr:to>
      <xdr:col>2</xdr:col>
      <xdr:colOff>76200</xdr:colOff>
      <xdr:row>93</xdr:row>
      <xdr:rowOff>155575</xdr:rowOff>
    </xdr:to>
    <xdr:sp macro="" textlink="">
      <xdr:nvSpPr>
        <xdr:cNvPr id="14912" name="Text Box 1"/>
        <xdr:cNvSpPr txBox="1">
          <a:spLocks noChangeArrowheads="1"/>
        </xdr:cNvSpPr>
      </xdr:nvSpPr>
      <xdr:spPr bwMode="auto">
        <a:xfrm>
          <a:off x="1028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91</xdr:row>
      <xdr:rowOff>0</xdr:rowOff>
    </xdr:from>
    <xdr:to>
      <xdr:col>2</xdr:col>
      <xdr:colOff>76200</xdr:colOff>
      <xdr:row>93</xdr:row>
      <xdr:rowOff>155575</xdr:rowOff>
    </xdr:to>
    <xdr:sp macro="" textlink="">
      <xdr:nvSpPr>
        <xdr:cNvPr id="14913" name="Text Box 2"/>
        <xdr:cNvSpPr txBox="1">
          <a:spLocks noChangeArrowheads="1"/>
        </xdr:cNvSpPr>
      </xdr:nvSpPr>
      <xdr:spPr bwMode="auto">
        <a:xfrm>
          <a:off x="1028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91</xdr:row>
      <xdr:rowOff>0</xdr:rowOff>
    </xdr:from>
    <xdr:to>
      <xdr:col>2</xdr:col>
      <xdr:colOff>76200</xdr:colOff>
      <xdr:row>93</xdr:row>
      <xdr:rowOff>155575</xdr:rowOff>
    </xdr:to>
    <xdr:sp macro="" textlink="">
      <xdr:nvSpPr>
        <xdr:cNvPr id="14914" name="Text Box 1"/>
        <xdr:cNvSpPr txBox="1">
          <a:spLocks noChangeArrowheads="1"/>
        </xdr:cNvSpPr>
      </xdr:nvSpPr>
      <xdr:spPr bwMode="auto">
        <a:xfrm>
          <a:off x="1028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91</xdr:row>
      <xdr:rowOff>0</xdr:rowOff>
    </xdr:from>
    <xdr:to>
      <xdr:col>2</xdr:col>
      <xdr:colOff>76200</xdr:colOff>
      <xdr:row>93</xdr:row>
      <xdr:rowOff>155575</xdr:rowOff>
    </xdr:to>
    <xdr:sp macro="" textlink="">
      <xdr:nvSpPr>
        <xdr:cNvPr id="14915" name="Text Box 2"/>
        <xdr:cNvSpPr txBox="1">
          <a:spLocks noChangeArrowheads="1"/>
        </xdr:cNvSpPr>
      </xdr:nvSpPr>
      <xdr:spPr bwMode="auto">
        <a:xfrm>
          <a:off x="1028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91</xdr:row>
      <xdr:rowOff>0</xdr:rowOff>
    </xdr:from>
    <xdr:to>
      <xdr:col>1</xdr:col>
      <xdr:colOff>257175</xdr:colOff>
      <xdr:row>93</xdr:row>
      <xdr:rowOff>155575</xdr:rowOff>
    </xdr:to>
    <xdr:sp macro="" textlink="">
      <xdr:nvSpPr>
        <xdr:cNvPr id="14916" name="Text Box 2"/>
        <xdr:cNvSpPr txBox="1">
          <a:spLocks noChangeArrowheads="1"/>
        </xdr:cNvSpPr>
      </xdr:nvSpPr>
      <xdr:spPr bwMode="auto">
        <a:xfrm>
          <a:off x="6000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91</xdr:row>
      <xdr:rowOff>0</xdr:rowOff>
    </xdr:from>
    <xdr:to>
      <xdr:col>2</xdr:col>
      <xdr:colOff>76200</xdr:colOff>
      <xdr:row>93</xdr:row>
      <xdr:rowOff>155575</xdr:rowOff>
    </xdr:to>
    <xdr:sp macro="" textlink="">
      <xdr:nvSpPr>
        <xdr:cNvPr id="14917" name="Text Box 1"/>
        <xdr:cNvSpPr txBox="1">
          <a:spLocks noChangeArrowheads="1"/>
        </xdr:cNvSpPr>
      </xdr:nvSpPr>
      <xdr:spPr bwMode="auto">
        <a:xfrm>
          <a:off x="1028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91</xdr:row>
      <xdr:rowOff>0</xdr:rowOff>
    </xdr:from>
    <xdr:to>
      <xdr:col>2</xdr:col>
      <xdr:colOff>76200</xdr:colOff>
      <xdr:row>93</xdr:row>
      <xdr:rowOff>155575</xdr:rowOff>
    </xdr:to>
    <xdr:sp macro="" textlink="">
      <xdr:nvSpPr>
        <xdr:cNvPr id="14918" name="Text Box 2"/>
        <xdr:cNvSpPr txBox="1">
          <a:spLocks noChangeArrowheads="1"/>
        </xdr:cNvSpPr>
      </xdr:nvSpPr>
      <xdr:spPr bwMode="auto">
        <a:xfrm>
          <a:off x="1028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91</xdr:row>
      <xdr:rowOff>0</xdr:rowOff>
    </xdr:from>
    <xdr:to>
      <xdr:col>2</xdr:col>
      <xdr:colOff>76200</xdr:colOff>
      <xdr:row>93</xdr:row>
      <xdr:rowOff>155575</xdr:rowOff>
    </xdr:to>
    <xdr:sp macro="" textlink="">
      <xdr:nvSpPr>
        <xdr:cNvPr id="14919" name="Text Box 1"/>
        <xdr:cNvSpPr txBox="1">
          <a:spLocks noChangeArrowheads="1"/>
        </xdr:cNvSpPr>
      </xdr:nvSpPr>
      <xdr:spPr bwMode="auto">
        <a:xfrm>
          <a:off x="1028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91</xdr:row>
      <xdr:rowOff>0</xdr:rowOff>
    </xdr:from>
    <xdr:to>
      <xdr:col>2</xdr:col>
      <xdr:colOff>76200</xdr:colOff>
      <xdr:row>93</xdr:row>
      <xdr:rowOff>155575</xdr:rowOff>
    </xdr:to>
    <xdr:sp macro="" textlink="">
      <xdr:nvSpPr>
        <xdr:cNvPr id="14920" name="Text Box 2"/>
        <xdr:cNvSpPr txBox="1">
          <a:spLocks noChangeArrowheads="1"/>
        </xdr:cNvSpPr>
      </xdr:nvSpPr>
      <xdr:spPr bwMode="auto">
        <a:xfrm>
          <a:off x="1028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91</xdr:row>
      <xdr:rowOff>0</xdr:rowOff>
    </xdr:from>
    <xdr:to>
      <xdr:col>1</xdr:col>
      <xdr:colOff>428625</xdr:colOff>
      <xdr:row>93</xdr:row>
      <xdr:rowOff>155575</xdr:rowOff>
    </xdr:to>
    <xdr:sp macro="" textlink="">
      <xdr:nvSpPr>
        <xdr:cNvPr id="14921" name="Text Box 1"/>
        <xdr:cNvSpPr txBox="1">
          <a:spLocks noChangeArrowheads="1"/>
        </xdr:cNvSpPr>
      </xdr:nvSpPr>
      <xdr:spPr bwMode="auto">
        <a:xfrm>
          <a:off x="77152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93</xdr:row>
      <xdr:rowOff>76200</xdr:rowOff>
    </xdr:from>
    <xdr:to>
      <xdr:col>1</xdr:col>
      <xdr:colOff>266700</xdr:colOff>
      <xdr:row>96</xdr:row>
      <xdr:rowOff>60325</xdr:rowOff>
    </xdr:to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609600" y="292322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923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924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925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926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155575</xdr:rowOff>
    </xdr:to>
    <xdr:sp macro="" textlink="">
      <xdr:nvSpPr>
        <xdr:cNvPr id="14927" name="Text Box 1"/>
        <xdr:cNvSpPr txBox="1">
          <a:spLocks noChangeArrowheads="1"/>
        </xdr:cNvSpPr>
      </xdr:nvSpPr>
      <xdr:spPr bwMode="auto">
        <a:xfrm>
          <a:off x="7143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155575</xdr:rowOff>
    </xdr:to>
    <xdr:sp macro="" textlink="">
      <xdr:nvSpPr>
        <xdr:cNvPr id="14928" name="Text Box 1"/>
        <xdr:cNvSpPr txBox="1">
          <a:spLocks noChangeArrowheads="1"/>
        </xdr:cNvSpPr>
      </xdr:nvSpPr>
      <xdr:spPr bwMode="auto">
        <a:xfrm>
          <a:off x="7143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929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930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931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932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155575</xdr:rowOff>
    </xdr:to>
    <xdr:sp macro="" textlink="">
      <xdr:nvSpPr>
        <xdr:cNvPr id="14933" name="Text Box 1"/>
        <xdr:cNvSpPr txBox="1">
          <a:spLocks noChangeArrowheads="1"/>
        </xdr:cNvSpPr>
      </xdr:nvSpPr>
      <xdr:spPr bwMode="auto">
        <a:xfrm>
          <a:off x="7143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155575</xdr:rowOff>
    </xdr:to>
    <xdr:sp macro="" textlink="">
      <xdr:nvSpPr>
        <xdr:cNvPr id="14934" name="Text Box 1"/>
        <xdr:cNvSpPr txBox="1">
          <a:spLocks noChangeArrowheads="1"/>
        </xdr:cNvSpPr>
      </xdr:nvSpPr>
      <xdr:spPr bwMode="auto">
        <a:xfrm>
          <a:off x="7143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935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936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937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938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939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155575</xdr:rowOff>
    </xdr:to>
    <xdr:sp macro="" textlink="">
      <xdr:nvSpPr>
        <xdr:cNvPr id="14940" name="Text Box 1"/>
        <xdr:cNvSpPr txBox="1">
          <a:spLocks noChangeArrowheads="1"/>
        </xdr:cNvSpPr>
      </xdr:nvSpPr>
      <xdr:spPr bwMode="auto">
        <a:xfrm>
          <a:off x="7143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155575</xdr:rowOff>
    </xdr:to>
    <xdr:sp macro="" textlink="">
      <xdr:nvSpPr>
        <xdr:cNvPr id="14941" name="Text Box 1"/>
        <xdr:cNvSpPr txBox="1">
          <a:spLocks noChangeArrowheads="1"/>
        </xdr:cNvSpPr>
      </xdr:nvSpPr>
      <xdr:spPr bwMode="auto">
        <a:xfrm>
          <a:off x="7143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942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943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944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945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91</xdr:row>
      <xdr:rowOff>0</xdr:rowOff>
    </xdr:from>
    <xdr:to>
      <xdr:col>1</xdr:col>
      <xdr:colOff>304800</xdr:colOff>
      <xdr:row>93</xdr:row>
      <xdr:rowOff>155575</xdr:rowOff>
    </xdr:to>
    <xdr:sp macro="" textlink="">
      <xdr:nvSpPr>
        <xdr:cNvPr id="14946" name="Text Box 1"/>
        <xdr:cNvSpPr txBox="1">
          <a:spLocks noChangeArrowheads="1"/>
        </xdr:cNvSpPr>
      </xdr:nvSpPr>
      <xdr:spPr bwMode="auto">
        <a:xfrm>
          <a:off x="647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947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948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155575</xdr:rowOff>
    </xdr:to>
    <xdr:sp macro="" textlink="">
      <xdr:nvSpPr>
        <xdr:cNvPr id="14949" name="Text Box 1"/>
        <xdr:cNvSpPr txBox="1">
          <a:spLocks noChangeArrowheads="1"/>
        </xdr:cNvSpPr>
      </xdr:nvSpPr>
      <xdr:spPr bwMode="auto">
        <a:xfrm>
          <a:off x="7143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91</xdr:row>
      <xdr:rowOff>0</xdr:rowOff>
    </xdr:from>
    <xdr:to>
      <xdr:col>1</xdr:col>
      <xdr:colOff>371475</xdr:colOff>
      <xdr:row>93</xdr:row>
      <xdr:rowOff>155575</xdr:rowOff>
    </xdr:to>
    <xdr:sp macro="" textlink="">
      <xdr:nvSpPr>
        <xdr:cNvPr id="14950" name="Text Box 1"/>
        <xdr:cNvSpPr txBox="1">
          <a:spLocks noChangeArrowheads="1"/>
        </xdr:cNvSpPr>
      </xdr:nvSpPr>
      <xdr:spPr bwMode="auto">
        <a:xfrm>
          <a:off x="7143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91</xdr:row>
      <xdr:rowOff>0</xdr:rowOff>
    </xdr:from>
    <xdr:to>
      <xdr:col>1</xdr:col>
      <xdr:colOff>247650</xdr:colOff>
      <xdr:row>93</xdr:row>
      <xdr:rowOff>155575</xdr:rowOff>
    </xdr:to>
    <xdr:sp macro="" textlink="">
      <xdr:nvSpPr>
        <xdr:cNvPr id="14951" name="Text Box 2"/>
        <xdr:cNvSpPr txBox="1">
          <a:spLocks noChangeArrowheads="1"/>
        </xdr:cNvSpPr>
      </xdr:nvSpPr>
      <xdr:spPr bwMode="auto">
        <a:xfrm>
          <a:off x="59055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91</xdr:row>
      <xdr:rowOff>0</xdr:rowOff>
    </xdr:from>
    <xdr:to>
      <xdr:col>1</xdr:col>
      <xdr:colOff>485775</xdr:colOff>
      <xdr:row>93</xdr:row>
      <xdr:rowOff>155575</xdr:rowOff>
    </xdr:to>
    <xdr:sp macro="" textlink="">
      <xdr:nvSpPr>
        <xdr:cNvPr id="14952" name="Text Box 1"/>
        <xdr:cNvSpPr txBox="1">
          <a:spLocks noChangeArrowheads="1"/>
        </xdr:cNvSpPr>
      </xdr:nvSpPr>
      <xdr:spPr bwMode="auto">
        <a:xfrm>
          <a:off x="828675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91</xdr:row>
      <xdr:rowOff>0</xdr:rowOff>
    </xdr:from>
    <xdr:to>
      <xdr:col>2</xdr:col>
      <xdr:colOff>76200</xdr:colOff>
      <xdr:row>93</xdr:row>
      <xdr:rowOff>155575</xdr:rowOff>
    </xdr:to>
    <xdr:sp macro="" textlink="">
      <xdr:nvSpPr>
        <xdr:cNvPr id="14953" name="Text Box 1"/>
        <xdr:cNvSpPr txBox="1">
          <a:spLocks noChangeArrowheads="1"/>
        </xdr:cNvSpPr>
      </xdr:nvSpPr>
      <xdr:spPr bwMode="auto">
        <a:xfrm>
          <a:off x="1028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91</xdr:row>
      <xdr:rowOff>0</xdr:rowOff>
    </xdr:from>
    <xdr:to>
      <xdr:col>2</xdr:col>
      <xdr:colOff>76200</xdr:colOff>
      <xdr:row>93</xdr:row>
      <xdr:rowOff>155575</xdr:rowOff>
    </xdr:to>
    <xdr:sp macro="" textlink="">
      <xdr:nvSpPr>
        <xdr:cNvPr id="14954" name="Text Box 2"/>
        <xdr:cNvSpPr txBox="1">
          <a:spLocks noChangeArrowheads="1"/>
        </xdr:cNvSpPr>
      </xdr:nvSpPr>
      <xdr:spPr bwMode="auto">
        <a:xfrm>
          <a:off x="1028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91</xdr:row>
      <xdr:rowOff>0</xdr:rowOff>
    </xdr:from>
    <xdr:to>
      <xdr:col>2</xdr:col>
      <xdr:colOff>76200</xdr:colOff>
      <xdr:row>93</xdr:row>
      <xdr:rowOff>155575</xdr:rowOff>
    </xdr:to>
    <xdr:sp macro="" textlink="">
      <xdr:nvSpPr>
        <xdr:cNvPr id="14955" name="Text Box 1"/>
        <xdr:cNvSpPr txBox="1">
          <a:spLocks noChangeArrowheads="1"/>
        </xdr:cNvSpPr>
      </xdr:nvSpPr>
      <xdr:spPr bwMode="auto">
        <a:xfrm>
          <a:off x="1028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91</xdr:row>
      <xdr:rowOff>0</xdr:rowOff>
    </xdr:from>
    <xdr:to>
      <xdr:col>2</xdr:col>
      <xdr:colOff>76200</xdr:colOff>
      <xdr:row>93</xdr:row>
      <xdr:rowOff>155575</xdr:rowOff>
    </xdr:to>
    <xdr:sp macro="" textlink="">
      <xdr:nvSpPr>
        <xdr:cNvPr id="14956" name="Text Box 2"/>
        <xdr:cNvSpPr txBox="1">
          <a:spLocks noChangeArrowheads="1"/>
        </xdr:cNvSpPr>
      </xdr:nvSpPr>
      <xdr:spPr bwMode="auto">
        <a:xfrm>
          <a:off x="1028700" y="28813125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92</xdr:row>
      <xdr:rowOff>0</xdr:rowOff>
    </xdr:from>
    <xdr:to>
      <xdr:col>2</xdr:col>
      <xdr:colOff>76200</xdr:colOff>
      <xdr:row>93</xdr:row>
      <xdr:rowOff>2381</xdr:rowOff>
    </xdr:to>
    <xdr:sp macro="" textlink="">
      <xdr:nvSpPr>
        <xdr:cNvPr id="14957" name="Text Box 1"/>
        <xdr:cNvSpPr txBox="1">
          <a:spLocks noChangeArrowheads="1"/>
        </xdr:cNvSpPr>
      </xdr:nvSpPr>
      <xdr:spPr bwMode="auto">
        <a:xfrm>
          <a:off x="1028700" y="28984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92</xdr:row>
      <xdr:rowOff>0</xdr:rowOff>
    </xdr:from>
    <xdr:to>
      <xdr:col>2</xdr:col>
      <xdr:colOff>76200</xdr:colOff>
      <xdr:row>93</xdr:row>
      <xdr:rowOff>2381</xdr:rowOff>
    </xdr:to>
    <xdr:sp macro="" textlink="">
      <xdr:nvSpPr>
        <xdr:cNvPr id="14958" name="Text Box 2"/>
        <xdr:cNvSpPr txBox="1">
          <a:spLocks noChangeArrowheads="1"/>
        </xdr:cNvSpPr>
      </xdr:nvSpPr>
      <xdr:spPr bwMode="auto">
        <a:xfrm>
          <a:off x="1028700" y="28984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92</xdr:row>
      <xdr:rowOff>0</xdr:rowOff>
    </xdr:from>
    <xdr:to>
      <xdr:col>2</xdr:col>
      <xdr:colOff>76200</xdr:colOff>
      <xdr:row>93</xdr:row>
      <xdr:rowOff>2381</xdr:rowOff>
    </xdr:to>
    <xdr:sp macro="" textlink="">
      <xdr:nvSpPr>
        <xdr:cNvPr id="14959" name="Text Box 1"/>
        <xdr:cNvSpPr txBox="1">
          <a:spLocks noChangeArrowheads="1"/>
        </xdr:cNvSpPr>
      </xdr:nvSpPr>
      <xdr:spPr bwMode="auto">
        <a:xfrm>
          <a:off x="1028700" y="28984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92</xdr:row>
      <xdr:rowOff>0</xdr:rowOff>
    </xdr:from>
    <xdr:to>
      <xdr:col>2</xdr:col>
      <xdr:colOff>76200</xdr:colOff>
      <xdr:row>93</xdr:row>
      <xdr:rowOff>2381</xdr:rowOff>
    </xdr:to>
    <xdr:sp macro="" textlink="">
      <xdr:nvSpPr>
        <xdr:cNvPr id="14960" name="Text Box 2"/>
        <xdr:cNvSpPr txBox="1">
          <a:spLocks noChangeArrowheads="1"/>
        </xdr:cNvSpPr>
      </xdr:nvSpPr>
      <xdr:spPr bwMode="auto">
        <a:xfrm>
          <a:off x="1028700" y="28984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92</xdr:row>
      <xdr:rowOff>0</xdr:rowOff>
    </xdr:from>
    <xdr:to>
      <xdr:col>2</xdr:col>
      <xdr:colOff>76200</xdr:colOff>
      <xdr:row>93</xdr:row>
      <xdr:rowOff>2381</xdr:rowOff>
    </xdr:to>
    <xdr:sp macro="" textlink="">
      <xdr:nvSpPr>
        <xdr:cNvPr id="14961" name="Text Box 1"/>
        <xdr:cNvSpPr txBox="1">
          <a:spLocks noChangeArrowheads="1"/>
        </xdr:cNvSpPr>
      </xdr:nvSpPr>
      <xdr:spPr bwMode="auto">
        <a:xfrm>
          <a:off x="1028700" y="28984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92</xdr:row>
      <xdr:rowOff>0</xdr:rowOff>
    </xdr:from>
    <xdr:to>
      <xdr:col>2</xdr:col>
      <xdr:colOff>76200</xdr:colOff>
      <xdr:row>93</xdr:row>
      <xdr:rowOff>2381</xdr:rowOff>
    </xdr:to>
    <xdr:sp macro="" textlink="">
      <xdr:nvSpPr>
        <xdr:cNvPr id="14962" name="Text Box 2"/>
        <xdr:cNvSpPr txBox="1">
          <a:spLocks noChangeArrowheads="1"/>
        </xdr:cNvSpPr>
      </xdr:nvSpPr>
      <xdr:spPr bwMode="auto">
        <a:xfrm>
          <a:off x="1028700" y="28984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92</xdr:row>
      <xdr:rowOff>0</xdr:rowOff>
    </xdr:from>
    <xdr:to>
      <xdr:col>2</xdr:col>
      <xdr:colOff>76200</xdr:colOff>
      <xdr:row>93</xdr:row>
      <xdr:rowOff>2381</xdr:rowOff>
    </xdr:to>
    <xdr:sp macro="" textlink="">
      <xdr:nvSpPr>
        <xdr:cNvPr id="14963" name="Text Box 1"/>
        <xdr:cNvSpPr txBox="1">
          <a:spLocks noChangeArrowheads="1"/>
        </xdr:cNvSpPr>
      </xdr:nvSpPr>
      <xdr:spPr bwMode="auto">
        <a:xfrm>
          <a:off x="1028700" y="28984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92</xdr:row>
      <xdr:rowOff>0</xdr:rowOff>
    </xdr:from>
    <xdr:to>
      <xdr:col>2</xdr:col>
      <xdr:colOff>76200</xdr:colOff>
      <xdr:row>93</xdr:row>
      <xdr:rowOff>2381</xdr:rowOff>
    </xdr:to>
    <xdr:sp macro="" textlink="">
      <xdr:nvSpPr>
        <xdr:cNvPr id="14964" name="Text Box 2"/>
        <xdr:cNvSpPr txBox="1">
          <a:spLocks noChangeArrowheads="1"/>
        </xdr:cNvSpPr>
      </xdr:nvSpPr>
      <xdr:spPr bwMode="auto">
        <a:xfrm>
          <a:off x="1028700" y="28984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93</xdr:row>
      <xdr:rowOff>0</xdr:rowOff>
    </xdr:from>
    <xdr:to>
      <xdr:col>5</xdr:col>
      <xdr:colOff>247650</xdr:colOff>
      <xdr:row>94</xdr:row>
      <xdr:rowOff>0</xdr:rowOff>
    </xdr:to>
    <xdr:sp macro="" textlink="">
      <xdr:nvSpPr>
        <xdr:cNvPr id="14965" name="Text Box 2"/>
        <xdr:cNvSpPr txBox="1">
          <a:spLocks noChangeArrowheads="1"/>
        </xdr:cNvSpPr>
      </xdr:nvSpPr>
      <xdr:spPr bwMode="auto">
        <a:xfrm>
          <a:off x="5010150" y="2915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93</xdr:row>
      <xdr:rowOff>0</xdr:rowOff>
    </xdr:from>
    <xdr:to>
      <xdr:col>5</xdr:col>
      <xdr:colOff>247650</xdr:colOff>
      <xdr:row>94</xdr:row>
      <xdr:rowOff>0</xdr:rowOff>
    </xdr:to>
    <xdr:sp macro="" textlink="">
      <xdr:nvSpPr>
        <xdr:cNvPr id="14966" name="Text Box 2"/>
        <xdr:cNvSpPr txBox="1">
          <a:spLocks noChangeArrowheads="1"/>
        </xdr:cNvSpPr>
      </xdr:nvSpPr>
      <xdr:spPr bwMode="auto">
        <a:xfrm>
          <a:off x="5010150" y="29156025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92</xdr:row>
      <xdr:rowOff>142875</xdr:rowOff>
    </xdr:from>
    <xdr:to>
      <xdr:col>7</xdr:col>
      <xdr:colOff>69850</xdr:colOff>
      <xdr:row>93</xdr:row>
      <xdr:rowOff>0</xdr:rowOff>
    </xdr:to>
    <xdr:sp macro="" textlink="">
      <xdr:nvSpPr>
        <xdr:cNvPr id="14967" name="Text Box 597"/>
        <xdr:cNvSpPr txBox="1">
          <a:spLocks noChangeArrowheads="1"/>
        </xdr:cNvSpPr>
      </xdr:nvSpPr>
      <xdr:spPr bwMode="auto">
        <a:xfrm>
          <a:off x="5991225" y="29127450"/>
          <a:ext cx="698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68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69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70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71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72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73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74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75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76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77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78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79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80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81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82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83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84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85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86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87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88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89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90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91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92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93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94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95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96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97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98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4999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00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01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03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04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05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06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07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08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09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10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11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12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13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14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15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16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17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18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19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20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21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22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23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24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25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26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27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28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29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30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31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32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33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35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37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39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41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43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45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47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49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51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53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54" name="Text Box 1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95</xdr:row>
      <xdr:rowOff>0</xdr:rowOff>
    </xdr:from>
    <xdr:to>
      <xdr:col>2</xdr:col>
      <xdr:colOff>76200</xdr:colOff>
      <xdr:row>96</xdr:row>
      <xdr:rowOff>28578</xdr:rowOff>
    </xdr:to>
    <xdr:sp macro="" textlink="">
      <xdr:nvSpPr>
        <xdr:cNvPr id="15055" name="Text Box 2"/>
        <xdr:cNvSpPr txBox="1">
          <a:spLocks noChangeArrowheads="1"/>
        </xdr:cNvSpPr>
      </xdr:nvSpPr>
      <xdr:spPr bwMode="auto">
        <a:xfrm>
          <a:off x="1028700" y="29498925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80</xdr:row>
      <xdr:rowOff>0</xdr:rowOff>
    </xdr:from>
    <xdr:to>
      <xdr:col>5</xdr:col>
      <xdr:colOff>247650</xdr:colOff>
      <xdr:row>81</xdr:row>
      <xdr:rowOff>142873</xdr:rowOff>
    </xdr:to>
    <xdr:sp macro="" textlink="">
      <xdr:nvSpPr>
        <xdr:cNvPr id="15056" name="Text Box 2"/>
        <xdr:cNvSpPr txBox="1">
          <a:spLocks noChangeArrowheads="1"/>
        </xdr:cNvSpPr>
      </xdr:nvSpPr>
      <xdr:spPr bwMode="auto">
        <a:xfrm>
          <a:off x="5010150" y="27546300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80</xdr:row>
      <xdr:rowOff>0</xdr:rowOff>
    </xdr:from>
    <xdr:to>
      <xdr:col>5</xdr:col>
      <xdr:colOff>247650</xdr:colOff>
      <xdr:row>81</xdr:row>
      <xdr:rowOff>142873</xdr:rowOff>
    </xdr:to>
    <xdr:sp macro="" textlink="">
      <xdr:nvSpPr>
        <xdr:cNvPr id="15057" name="Text Box 2"/>
        <xdr:cNvSpPr txBox="1">
          <a:spLocks noChangeArrowheads="1"/>
        </xdr:cNvSpPr>
      </xdr:nvSpPr>
      <xdr:spPr bwMode="auto">
        <a:xfrm>
          <a:off x="5010150" y="27546300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58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59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60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61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62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63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64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65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66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67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68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69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70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71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72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73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74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368300" cy="190501"/>
    <xdr:sp macro="" textlink="">
      <xdr:nvSpPr>
        <xdr:cNvPr id="15075" name="Text Box 2"/>
        <xdr:cNvSpPr txBox="1">
          <a:spLocks noChangeArrowheads="1"/>
        </xdr:cNvSpPr>
      </xdr:nvSpPr>
      <xdr:spPr bwMode="auto">
        <a:xfrm>
          <a:off x="3124200" y="296703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15076" name="Text Box 1"/>
        <xdr:cNvSpPr txBox="1">
          <a:spLocks noChangeArrowheads="1"/>
        </xdr:cNvSpPr>
      </xdr:nvSpPr>
      <xdr:spPr bwMode="auto">
        <a:xfrm>
          <a:off x="2505075" y="296703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077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15078" name="Text Box 1"/>
        <xdr:cNvSpPr txBox="1">
          <a:spLocks noChangeArrowheads="1"/>
        </xdr:cNvSpPr>
      </xdr:nvSpPr>
      <xdr:spPr bwMode="auto">
        <a:xfrm>
          <a:off x="2505075" y="296703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079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080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96</xdr:row>
      <xdr:rowOff>47625</xdr:rowOff>
    </xdr:from>
    <xdr:ext cx="107823" cy="124587"/>
    <xdr:sp macro="" textlink="">
      <xdr:nvSpPr>
        <xdr:cNvPr id="15081" name="Text Box 1"/>
        <xdr:cNvSpPr txBox="1">
          <a:spLocks noChangeArrowheads="1"/>
        </xdr:cNvSpPr>
      </xdr:nvSpPr>
      <xdr:spPr bwMode="auto">
        <a:xfrm>
          <a:off x="962025" y="297180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2505075" y="296703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083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15084" name="Text Box 1"/>
        <xdr:cNvSpPr txBox="1">
          <a:spLocks noChangeArrowheads="1"/>
        </xdr:cNvSpPr>
      </xdr:nvSpPr>
      <xdr:spPr bwMode="auto">
        <a:xfrm>
          <a:off x="2505075" y="296703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085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15086" name="Text Box 1"/>
        <xdr:cNvSpPr txBox="1">
          <a:spLocks noChangeArrowheads="1"/>
        </xdr:cNvSpPr>
      </xdr:nvSpPr>
      <xdr:spPr bwMode="auto">
        <a:xfrm>
          <a:off x="2505075" y="296703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087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88392" cy="173736"/>
    <xdr:sp macro="" textlink="">
      <xdr:nvSpPr>
        <xdr:cNvPr id="15088" name="Text Box 2"/>
        <xdr:cNvSpPr txBox="1">
          <a:spLocks noChangeArrowheads="1"/>
        </xdr:cNvSpPr>
      </xdr:nvSpPr>
      <xdr:spPr bwMode="auto">
        <a:xfrm>
          <a:off x="1200150" y="296703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88392" cy="173736"/>
    <xdr:sp macro="" textlink="">
      <xdr:nvSpPr>
        <xdr:cNvPr id="15089" name="Text Box 2"/>
        <xdr:cNvSpPr txBox="1">
          <a:spLocks noChangeArrowheads="1"/>
        </xdr:cNvSpPr>
      </xdr:nvSpPr>
      <xdr:spPr bwMode="auto">
        <a:xfrm>
          <a:off x="1200150" y="296703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15090" name="Text Box 1"/>
        <xdr:cNvSpPr txBox="1">
          <a:spLocks noChangeArrowheads="1"/>
        </xdr:cNvSpPr>
      </xdr:nvSpPr>
      <xdr:spPr bwMode="auto">
        <a:xfrm>
          <a:off x="2505075" y="296703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091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15092" name="Text Box 1"/>
        <xdr:cNvSpPr txBox="1">
          <a:spLocks noChangeArrowheads="1"/>
        </xdr:cNvSpPr>
      </xdr:nvSpPr>
      <xdr:spPr bwMode="auto">
        <a:xfrm>
          <a:off x="2505075" y="296703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093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094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96</xdr:row>
      <xdr:rowOff>47625</xdr:rowOff>
    </xdr:from>
    <xdr:ext cx="107823" cy="124587"/>
    <xdr:sp macro="" textlink="">
      <xdr:nvSpPr>
        <xdr:cNvPr id="15095" name="Text Box 1"/>
        <xdr:cNvSpPr txBox="1">
          <a:spLocks noChangeArrowheads="1"/>
        </xdr:cNvSpPr>
      </xdr:nvSpPr>
      <xdr:spPr bwMode="auto">
        <a:xfrm>
          <a:off x="962025" y="297180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15096" name="Text Box 1"/>
        <xdr:cNvSpPr txBox="1">
          <a:spLocks noChangeArrowheads="1"/>
        </xdr:cNvSpPr>
      </xdr:nvSpPr>
      <xdr:spPr bwMode="auto">
        <a:xfrm>
          <a:off x="2505075" y="296703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097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15098" name="Text Box 1"/>
        <xdr:cNvSpPr txBox="1">
          <a:spLocks noChangeArrowheads="1"/>
        </xdr:cNvSpPr>
      </xdr:nvSpPr>
      <xdr:spPr bwMode="auto">
        <a:xfrm>
          <a:off x="2505075" y="296703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099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96</xdr:row>
      <xdr:rowOff>0</xdr:rowOff>
    </xdr:from>
    <xdr:ext cx="109728" cy="173736"/>
    <xdr:sp macro="" textlink="">
      <xdr:nvSpPr>
        <xdr:cNvPr id="15100" name="Text Box 1"/>
        <xdr:cNvSpPr txBox="1">
          <a:spLocks noChangeArrowheads="1"/>
        </xdr:cNvSpPr>
      </xdr:nvSpPr>
      <xdr:spPr bwMode="auto">
        <a:xfrm>
          <a:off x="2505075" y="296703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01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88392" cy="173736"/>
    <xdr:sp macro="" textlink="">
      <xdr:nvSpPr>
        <xdr:cNvPr id="15102" name="Text Box 2"/>
        <xdr:cNvSpPr txBox="1">
          <a:spLocks noChangeArrowheads="1"/>
        </xdr:cNvSpPr>
      </xdr:nvSpPr>
      <xdr:spPr bwMode="auto">
        <a:xfrm>
          <a:off x="1200150" y="296703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96</xdr:row>
      <xdr:rowOff>0</xdr:rowOff>
    </xdr:from>
    <xdr:ext cx="88392" cy="173736"/>
    <xdr:sp macro="" textlink="">
      <xdr:nvSpPr>
        <xdr:cNvPr id="15103" name="Text Box 2"/>
        <xdr:cNvSpPr txBox="1">
          <a:spLocks noChangeArrowheads="1"/>
        </xdr:cNvSpPr>
      </xdr:nvSpPr>
      <xdr:spPr bwMode="auto">
        <a:xfrm>
          <a:off x="1200150" y="296703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04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05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06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07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08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09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10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11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12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13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14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15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16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17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18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19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20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21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22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23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24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25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26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96</xdr:row>
      <xdr:rowOff>0</xdr:rowOff>
    </xdr:from>
    <xdr:ext cx="57150" cy="173736"/>
    <xdr:sp macro="" textlink="">
      <xdr:nvSpPr>
        <xdr:cNvPr id="15127" name="Text Box 2"/>
        <xdr:cNvSpPr txBox="1">
          <a:spLocks noChangeArrowheads="1"/>
        </xdr:cNvSpPr>
      </xdr:nvSpPr>
      <xdr:spPr bwMode="auto">
        <a:xfrm>
          <a:off x="3124200" y="296703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2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2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3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3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3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3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3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3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3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3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3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3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4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4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4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4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4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4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4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4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4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4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5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5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5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5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5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5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5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5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5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5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6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6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6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6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6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6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6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6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6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7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7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7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7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7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7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7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7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7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8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8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8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8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8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8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8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8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8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8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9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9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9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9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9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9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9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9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9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19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0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0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0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0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0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0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0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0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0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1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1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1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1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1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1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1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1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1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1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2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2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2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2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2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2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2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2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2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2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3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3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3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3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3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3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3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3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3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4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4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4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4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4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5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5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5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5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5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6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6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6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6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6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7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7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7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7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7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8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8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8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8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8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9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9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9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9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29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0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0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0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0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0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1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1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1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1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1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2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2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2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2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2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3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3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3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3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3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4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4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4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4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4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5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5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5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5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5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6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6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6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6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6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7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7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7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7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7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8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8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8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8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8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39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393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395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396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96</xdr:row>
      <xdr:rowOff>47625</xdr:rowOff>
    </xdr:from>
    <xdr:to>
      <xdr:col>2</xdr:col>
      <xdr:colOff>41148</xdr:colOff>
      <xdr:row>97</xdr:row>
      <xdr:rowOff>38862</xdr:rowOff>
    </xdr:to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962025" y="297180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40767</xdr:rowOff>
    </xdr:to>
    <xdr:sp macro="" textlink="">
      <xdr:nvSpPr>
        <xdr:cNvPr id="15409" name="Text Box 2"/>
        <xdr:cNvSpPr txBox="1">
          <a:spLocks noChangeArrowheads="1"/>
        </xdr:cNvSpPr>
      </xdr:nvSpPr>
      <xdr:spPr bwMode="auto">
        <a:xfrm>
          <a:off x="600075" y="296703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1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1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1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1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1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1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1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1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1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1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2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40767</xdr:rowOff>
    </xdr:to>
    <xdr:sp macro="" textlink="">
      <xdr:nvSpPr>
        <xdr:cNvPr id="15421" name="Text Box 2"/>
        <xdr:cNvSpPr txBox="1">
          <a:spLocks noChangeArrowheads="1"/>
        </xdr:cNvSpPr>
      </xdr:nvSpPr>
      <xdr:spPr bwMode="auto">
        <a:xfrm>
          <a:off x="600075" y="296703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2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2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2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2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2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2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2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2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3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3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43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434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436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438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5439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4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4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4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4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4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4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4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4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4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4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5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5451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5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5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5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5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5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5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5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6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6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6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259842</xdr:colOff>
      <xdr:row>97</xdr:row>
      <xdr:rowOff>40386</xdr:rowOff>
    </xdr:to>
    <xdr:sp macro="" textlink="">
      <xdr:nvSpPr>
        <xdr:cNvPr id="15463" name="Text Box 2"/>
        <xdr:cNvSpPr txBox="1">
          <a:spLocks noChangeArrowheads="1"/>
        </xdr:cNvSpPr>
      </xdr:nvSpPr>
      <xdr:spPr bwMode="auto">
        <a:xfrm>
          <a:off x="12001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259842</xdr:colOff>
      <xdr:row>97</xdr:row>
      <xdr:rowOff>40386</xdr:rowOff>
    </xdr:to>
    <xdr:sp macro="" textlink="">
      <xdr:nvSpPr>
        <xdr:cNvPr id="15464" name="Text Box 2"/>
        <xdr:cNvSpPr txBox="1">
          <a:spLocks noChangeArrowheads="1"/>
        </xdr:cNvSpPr>
      </xdr:nvSpPr>
      <xdr:spPr bwMode="auto">
        <a:xfrm>
          <a:off x="12001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5465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6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6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6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6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7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7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7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7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7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7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7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5477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7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7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8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8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8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8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8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8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8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8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48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490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492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493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96</xdr:row>
      <xdr:rowOff>47625</xdr:rowOff>
    </xdr:from>
    <xdr:to>
      <xdr:col>2</xdr:col>
      <xdr:colOff>41148</xdr:colOff>
      <xdr:row>97</xdr:row>
      <xdr:rowOff>38862</xdr:rowOff>
    </xdr:to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962025" y="297180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40767</xdr:rowOff>
    </xdr:to>
    <xdr:sp macro="" textlink="">
      <xdr:nvSpPr>
        <xdr:cNvPr id="15506" name="Text Box 2"/>
        <xdr:cNvSpPr txBox="1">
          <a:spLocks noChangeArrowheads="1"/>
        </xdr:cNvSpPr>
      </xdr:nvSpPr>
      <xdr:spPr bwMode="auto">
        <a:xfrm>
          <a:off x="600075" y="296703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0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0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0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1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1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1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1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1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1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1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1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40767</xdr:rowOff>
    </xdr:to>
    <xdr:sp macro="" textlink="">
      <xdr:nvSpPr>
        <xdr:cNvPr id="15518" name="Text Box 2"/>
        <xdr:cNvSpPr txBox="1">
          <a:spLocks noChangeArrowheads="1"/>
        </xdr:cNvSpPr>
      </xdr:nvSpPr>
      <xdr:spPr bwMode="auto">
        <a:xfrm>
          <a:off x="600075" y="296703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1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2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2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2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2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2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2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2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2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2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52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31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33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35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5536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3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3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3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4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4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4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4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4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4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4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4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5548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4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5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5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5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5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5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5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5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5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5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5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259842</xdr:colOff>
      <xdr:row>97</xdr:row>
      <xdr:rowOff>40386</xdr:rowOff>
    </xdr:to>
    <xdr:sp macro="" textlink="">
      <xdr:nvSpPr>
        <xdr:cNvPr id="15560" name="Text Box 2"/>
        <xdr:cNvSpPr txBox="1">
          <a:spLocks noChangeArrowheads="1"/>
        </xdr:cNvSpPr>
      </xdr:nvSpPr>
      <xdr:spPr bwMode="auto">
        <a:xfrm>
          <a:off x="12001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259842</xdr:colOff>
      <xdr:row>97</xdr:row>
      <xdr:rowOff>40386</xdr:rowOff>
    </xdr:to>
    <xdr:sp macro="" textlink="">
      <xdr:nvSpPr>
        <xdr:cNvPr id="15561" name="Text Box 2"/>
        <xdr:cNvSpPr txBox="1">
          <a:spLocks noChangeArrowheads="1"/>
        </xdr:cNvSpPr>
      </xdr:nvSpPr>
      <xdr:spPr bwMode="auto">
        <a:xfrm>
          <a:off x="12001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5562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6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6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6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6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6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6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6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7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7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7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7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5574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7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7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7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7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7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8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8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8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8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8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58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86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87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88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89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90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91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92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93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94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95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96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97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98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599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600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601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602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603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604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605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606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607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608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609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1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1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1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1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1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2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2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2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2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2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3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3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3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3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3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4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4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4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4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4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5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5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5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5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5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6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6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6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6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6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7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7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7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7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7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8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8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8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8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8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9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9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9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69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699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701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702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96</xdr:row>
      <xdr:rowOff>47625</xdr:rowOff>
    </xdr:from>
    <xdr:to>
      <xdr:col>2</xdr:col>
      <xdr:colOff>41148</xdr:colOff>
      <xdr:row>97</xdr:row>
      <xdr:rowOff>38862</xdr:rowOff>
    </xdr:to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962025" y="297180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40767</xdr:rowOff>
    </xdr:to>
    <xdr:sp macro="" textlink="">
      <xdr:nvSpPr>
        <xdr:cNvPr id="15715" name="Text Box 2"/>
        <xdr:cNvSpPr txBox="1">
          <a:spLocks noChangeArrowheads="1"/>
        </xdr:cNvSpPr>
      </xdr:nvSpPr>
      <xdr:spPr bwMode="auto">
        <a:xfrm>
          <a:off x="600075" y="296703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1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1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1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1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2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2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2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2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2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2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2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40767</xdr:rowOff>
    </xdr:to>
    <xdr:sp macro="" textlink="">
      <xdr:nvSpPr>
        <xdr:cNvPr id="15727" name="Text Box 2"/>
        <xdr:cNvSpPr txBox="1">
          <a:spLocks noChangeArrowheads="1"/>
        </xdr:cNvSpPr>
      </xdr:nvSpPr>
      <xdr:spPr bwMode="auto">
        <a:xfrm>
          <a:off x="600075" y="296703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2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2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3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3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3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3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3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3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3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3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73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740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742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744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5745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4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4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4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4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5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5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5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5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5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5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5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5757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5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5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6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6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6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6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6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6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6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6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6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259842</xdr:colOff>
      <xdr:row>97</xdr:row>
      <xdr:rowOff>40386</xdr:rowOff>
    </xdr:to>
    <xdr:sp macro="" textlink="">
      <xdr:nvSpPr>
        <xdr:cNvPr id="15769" name="Text Box 2"/>
        <xdr:cNvSpPr txBox="1">
          <a:spLocks noChangeArrowheads="1"/>
        </xdr:cNvSpPr>
      </xdr:nvSpPr>
      <xdr:spPr bwMode="auto">
        <a:xfrm>
          <a:off x="12001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259842</xdr:colOff>
      <xdr:row>97</xdr:row>
      <xdr:rowOff>40386</xdr:rowOff>
    </xdr:to>
    <xdr:sp macro="" textlink="">
      <xdr:nvSpPr>
        <xdr:cNvPr id="15770" name="Text Box 2"/>
        <xdr:cNvSpPr txBox="1">
          <a:spLocks noChangeArrowheads="1"/>
        </xdr:cNvSpPr>
      </xdr:nvSpPr>
      <xdr:spPr bwMode="auto">
        <a:xfrm>
          <a:off x="12001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5771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7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7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7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7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7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7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7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7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8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8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8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5783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8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8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8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8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8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8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9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9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9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9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79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796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798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799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96</xdr:row>
      <xdr:rowOff>47625</xdr:rowOff>
    </xdr:from>
    <xdr:to>
      <xdr:col>2</xdr:col>
      <xdr:colOff>41148</xdr:colOff>
      <xdr:row>97</xdr:row>
      <xdr:rowOff>38862</xdr:rowOff>
    </xdr:to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962025" y="297180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40767</xdr:rowOff>
    </xdr:to>
    <xdr:sp macro="" textlink="">
      <xdr:nvSpPr>
        <xdr:cNvPr id="15812" name="Text Box 2"/>
        <xdr:cNvSpPr txBox="1">
          <a:spLocks noChangeArrowheads="1"/>
        </xdr:cNvSpPr>
      </xdr:nvSpPr>
      <xdr:spPr bwMode="auto">
        <a:xfrm>
          <a:off x="600075" y="296703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1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1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1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1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1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1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1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2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2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2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2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40767</xdr:rowOff>
    </xdr:to>
    <xdr:sp macro="" textlink="">
      <xdr:nvSpPr>
        <xdr:cNvPr id="15824" name="Text Box 2"/>
        <xdr:cNvSpPr txBox="1">
          <a:spLocks noChangeArrowheads="1"/>
        </xdr:cNvSpPr>
      </xdr:nvSpPr>
      <xdr:spPr bwMode="auto">
        <a:xfrm>
          <a:off x="600075" y="296703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2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2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2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2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2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3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3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3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3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3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583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837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839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841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5842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4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4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4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4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4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4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4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5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5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5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5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5854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5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5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5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5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5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6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6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6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6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6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6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259842</xdr:colOff>
      <xdr:row>97</xdr:row>
      <xdr:rowOff>40386</xdr:rowOff>
    </xdr:to>
    <xdr:sp macro="" textlink="">
      <xdr:nvSpPr>
        <xdr:cNvPr id="15866" name="Text Box 2"/>
        <xdr:cNvSpPr txBox="1">
          <a:spLocks noChangeArrowheads="1"/>
        </xdr:cNvSpPr>
      </xdr:nvSpPr>
      <xdr:spPr bwMode="auto">
        <a:xfrm>
          <a:off x="12001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259842</xdr:colOff>
      <xdr:row>97</xdr:row>
      <xdr:rowOff>40386</xdr:rowOff>
    </xdr:to>
    <xdr:sp macro="" textlink="">
      <xdr:nvSpPr>
        <xdr:cNvPr id="15867" name="Text Box 2"/>
        <xdr:cNvSpPr txBox="1">
          <a:spLocks noChangeArrowheads="1"/>
        </xdr:cNvSpPr>
      </xdr:nvSpPr>
      <xdr:spPr bwMode="auto">
        <a:xfrm>
          <a:off x="12001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5868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6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7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7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7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7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7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7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7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7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7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7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5880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8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8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8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8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8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8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8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8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8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9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589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892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893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894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895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896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897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898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899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900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901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902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903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904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905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906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907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908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909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910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911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912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913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914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5915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1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1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1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1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2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2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2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2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2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2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2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2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2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3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3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3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3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3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3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3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3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3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3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4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4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4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4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4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4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4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4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4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4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5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5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5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5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5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5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5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5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5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5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6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6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6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6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6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6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6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6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6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7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7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7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7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7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7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7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7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7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7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8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8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8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8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8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8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8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8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8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8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9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9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9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9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9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9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9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9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9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599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00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00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00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004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005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006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007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008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009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010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011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012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013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014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015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016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017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018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96</xdr:row>
      <xdr:rowOff>47625</xdr:rowOff>
    </xdr:from>
    <xdr:to>
      <xdr:col>2</xdr:col>
      <xdr:colOff>41148</xdr:colOff>
      <xdr:row>97</xdr:row>
      <xdr:rowOff>38862</xdr:rowOff>
    </xdr:to>
    <xdr:sp macro="" textlink="">
      <xdr:nvSpPr>
        <xdr:cNvPr id="16019" name="Text Box 1"/>
        <xdr:cNvSpPr txBox="1">
          <a:spLocks noChangeArrowheads="1"/>
        </xdr:cNvSpPr>
      </xdr:nvSpPr>
      <xdr:spPr bwMode="auto">
        <a:xfrm>
          <a:off x="962025" y="297180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020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40767</xdr:rowOff>
    </xdr:to>
    <xdr:sp macro="" textlink="">
      <xdr:nvSpPr>
        <xdr:cNvPr id="16021" name="Text Box 2"/>
        <xdr:cNvSpPr txBox="1">
          <a:spLocks noChangeArrowheads="1"/>
        </xdr:cNvSpPr>
      </xdr:nvSpPr>
      <xdr:spPr bwMode="auto">
        <a:xfrm>
          <a:off x="600075" y="296703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2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2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2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2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2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2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2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2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3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3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3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40767</xdr:rowOff>
    </xdr:to>
    <xdr:sp macro="" textlink="">
      <xdr:nvSpPr>
        <xdr:cNvPr id="16033" name="Text Box 2"/>
        <xdr:cNvSpPr txBox="1">
          <a:spLocks noChangeArrowheads="1"/>
        </xdr:cNvSpPr>
      </xdr:nvSpPr>
      <xdr:spPr bwMode="auto">
        <a:xfrm>
          <a:off x="600075" y="296703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3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3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3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3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3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3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4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4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4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4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04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045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046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047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048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049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050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6051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5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5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5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5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5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5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5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5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6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6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6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6063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6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6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6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6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6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6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7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7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7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7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7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259842</xdr:colOff>
      <xdr:row>97</xdr:row>
      <xdr:rowOff>40386</xdr:rowOff>
    </xdr:to>
    <xdr:sp macro="" textlink="">
      <xdr:nvSpPr>
        <xdr:cNvPr id="16075" name="Text Box 2"/>
        <xdr:cNvSpPr txBox="1">
          <a:spLocks noChangeArrowheads="1"/>
        </xdr:cNvSpPr>
      </xdr:nvSpPr>
      <xdr:spPr bwMode="auto">
        <a:xfrm>
          <a:off x="12001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259842</xdr:colOff>
      <xdr:row>97</xdr:row>
      <xdr:rowOff>40386</xdr:rowOff>
    </xdr:to>
    <xdr:sp macro="" textlink="">
      <xdr:nvSpPr>
        <xdr:cNvPr id="16076" name="Text Box 2"/>
        <xdr:cNvSpPr txBox="1">
          <a:spLocks noChangeArrowheads="1"/>
        </xdr:cNvSpPr>
      </xdr:nvSpPr>
      <xdr:spPr bwMode="auto">
        <a:xfrm>
          <a:off x="12001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6077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7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7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8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8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8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8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8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8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8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8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8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6089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9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9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9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9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9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9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9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9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9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09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0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101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102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103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104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105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106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107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108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109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110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111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112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113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114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115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96</xdr:row>
      <xdr:rowOff>47625</xdr:rowOff>
    </xdr:from>
    <xdr:to>
      <xdr:col>2</xdr:col>
      <xdr:colOff>41148</xdr:colOff>
      <xdr:row>97</xdr:row>
      <xdr:rowOff>38862</xdr:rowOff>
    </xdr:to>
    <xdr:sp macro="" textlink="">
      <xdr:nvSpPr>
        <xdr:cNvPr id="16116" name="Text Box 1"/>
        <xdr:cNvSpPr txBox="1">
          <a:spLocks noChangeArrowheads="1"/>
        </xdr:cNvSpPr>
      </xdr:nvSpPr>
      <xdr:spPr bwMode="auto">
        <a:xfrm>
          <a:off x="962025" y="297180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117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40767</xdr:rowOff>
    </xdr:to>
    <xdr:sp macro="" textlink="">
      <xdr:nvSpPr>
        <xdr:cNvPr id="16118" name="Text Box 2"/>
        <xdr:cNvSpPr txBox="1">
          <a:spLocks noChangeArrowheads="1"/>
        </xdr:cNvSpPr>
      </xdr:nvSpPr>
      <xdr:spPr bwMode="auto">
        <a:xfrm>
          <a:off x="600075" y="296703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1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2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2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2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2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2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2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2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2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2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2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40767</xdr:rowOff>
    </xdr:to>
    <xdr:sp macro="" textlink="">
      <xdr:nvSpPr>
        <xdr:cNvPr id="16130" name="Text Box 2"/>
        <xdr:cNvSpPr txBox="1">
          <a:spLocks noChangeArrowheads="1"/>
        </xdr:cNvSpPr>
      </xdr:nvSpPr>
      <xdr:spPr bwMode="auto">
        <a:xfrm>
          <a:off x="600075" y="296703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3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3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3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3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3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3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3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3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3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4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14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142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143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144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145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146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147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6148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4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5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5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5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5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5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5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5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5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5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5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6160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6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6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6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6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6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6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6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6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6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7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7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259842</xdr:colOff>
      <xdr:row>97</xdr:row>
      <xdr:rowOff>40386</xdr:rowOff>
    </xdr:to>
    <xdr:sp macro="" textlink="">
      <xdr:nvSpPr>
        <xdr:cNvPr id="16172" name="Text Box 2"/>
        <xdr:cNvSpPr txBox="1">
          <a:spLocks noChangeArrowheads="1"/>
        </xdr:cNvSpPr>
      </xdr:nvSpPr>
      <xdr:spPr bwMode="auto">
        <a:xfrm>
          <a:off x="12001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259842</xdr:colOff>
      <xdr:row>97</xdr:row>
      <xdr:rowOff>40386</xdr:rowOff>
    </xdr:to>
    <xdr:sp macro="" textlink="">
      <xdr:nvSpPr>
        <xdr:cNvPr id="16173" name="Text Box 2"/>
        <xdr:cNvSpPr txBox="1">
          <a:spLocks noChangeArrowheads="1"/>
        </xdr:cNvSpPr>
      </xdr:nvSpPr>
      <xdr:spPr bwMode="auto">
        <a:xfrm>
          <a:off x="12001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6174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7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7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7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7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7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8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8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8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8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8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8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6186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8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8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8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9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9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9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9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9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9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9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19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198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199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00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01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02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03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04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05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06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07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08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09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10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11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12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13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14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15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16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17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18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19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20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221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2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2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2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2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2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2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3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3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3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3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3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4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4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4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4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4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5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5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5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5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5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6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6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6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6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6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7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7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7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7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7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7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7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7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7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8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8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8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8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8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8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8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8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8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9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9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9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9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9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9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9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9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9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29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300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301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302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303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304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305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306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307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308" name="Text Box 1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2</xdr:col>
      <xdr:colOff>76200</xdr:colOff>
      <xdr:row>97</xdr:row>
      <xdr:rowOff>169068</xdr:rowOff>
    </xdr:to>
    <xdr:sp macro="" textlink="">
      <xdr:nvSpPr>
        <xdr:cNvPr id="16309" name="Text Box 2"/>
        <xdr:cNvSpPr txBox="1">
          <a:spLocks noChangeArrowheads="1"/>
        </xdr:cNvSpPr>
      </xdr:nvSpPr>
      <xdr:spPr bwMode="auto">
        <a:xfrm>
          <a:off x="1028700" y="296703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310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311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312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313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314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315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316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317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318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319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320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321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323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324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96</xdr:row>
      <xdr:rowOff>47625</xdr:rowOff>
    </xdr:from>
    <xdr:to>
      <xdr:col>2</xdr:col>
      <xdr:colOff>41148</xdr:colOff>
      <xdr:row>97</xdr:row>
      <xdr:rowOff>38862</xdr:rowOff>
    </xdr:to>
    <xdr:sp macro="" textlink="">
      <xdr:nvSpPr>
        <xdr:cNvPr id="16325" name="Text Box 1"/>
        <xdr:cNvSpPr txBox="1">
          <a:spLocks noChangeArrowheads="1"/>
        </xdr:cNvSpPr>
      </xdr:nvSpPr>
      <xdr:spPr bwMode="auto">
        <a:xfrm>
          <a:off x="962025" y="297180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326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40767</xdr:rowOff>
    </xdr:to>
    <xdr:sp macro="" textlink="">
      <xdr:nvSpPr>
        <xdr:cNvPr id="16327" name="Text Box 2"/>
        <xdr:cNvSpPr txBox="1">
          <a:spLocks noChangeArrowheads="1"/>
        </xdr:cNvSpPr>
      </xdr:nvSpPr>
      <xdr:spPr bwMode="auto">
        <a:xfrm>
          <a:off x="600075" y="296703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2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3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3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3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3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3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3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3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40767</xdr:rowOff>
    </xdr:to>
    <xdr:sp macro="" textlink="">
      <xdr:nvSpPr>
        <xdr:cNvPr id="16339" name="Text Box 2"/>
        <xdr:cNvSpPr txBox="1">
          <a:spLocks noChangeArrowheads="1"/>
        </xdr:cNvSpPr>
      </xdr:nvSpPr>
      <xdr:spPr bwMode="auto">
        <a:xfrm>
          <a:off x="600075" y="296703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4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4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4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4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4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4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4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4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35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351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352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355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356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6357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5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6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6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6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6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6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6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6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6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6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6369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7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7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7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7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7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7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7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7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7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7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8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259842</xdr:colOff>
      <xdr:row>97</xdr:row>
      <xdr:rowOff>40386</xdr:rowOff>
    </xdr:to>
    <xdr:sp macro="" textlink="">
      <xdr:nvSpPr>
        <xdr:cNvPr id="16381" name="Text Box 2"/>
        <xdr:cNvSpPr txBox="1">
          <a:spLocks noChangeArrowheads="1"/>
        </xdr:cNvSpPr>
      </xdr:nvSpPr>
      <xdr:spPr bwMode="auto">
        <a:xfrm>
          <a:off x="12001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259842</xdr:colOff>
      <xdr:row>97</xdr:row>
      <xdr:rowOff>40386</xdr:rowOff>
    </xdr:to>
    <xdr:sp macro="" textlink="">
      <xdr:nvSpPr>
        <xdr:cNvPr id="16382" name="Text Box 2"/>
        <xdr:cNvSpPr txBox="1">
          <a:spLocks noChangeArrowheads="1"/>
        </xdr:cNvSpPr>
      </xdr:nvSpPr>
      <xdr:spPr bwMode="auto">
        <a:xfrm>
          <a:off x="12001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6383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8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8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8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8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8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9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9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9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9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9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6395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9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9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9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39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0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0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0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0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0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0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0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407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408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409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410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411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412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413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414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415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416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417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418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419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96</xdr:row>
      <xdr:rowOff>0</xdr:rowOff>
    </xdr:from>
    <xdr:to>
      <xdr:col>1</xdr:col>
      <xdr:colOff>218694</xdr:colOff>
      <xdr:row>97</xdr:row>
      <xdr:rowOff>40386</xdr:rowOff>
    </xdr:to>
    <xdr:sp macro="" textlink="">
      <xdr:nvSpPr>
        <xdr:cNvPr id="16420" name="Text Box 1"/>
        <xdr:cNvSpPr txBox="1">
          <a:spLocks noChangeArrowheads="1"/>
        </xdr:cNvSpPr>
      </xdr:nvSpPr>
      <xdr:spPr bwMode="auto">
        <a:xfrm>
          <a:off x="552450" y="296703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421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96</xdr:row>
      <xdr:rowOff>47625</xdr:rowOff>
    </xdr:from>
    <xdr:to>
      <xdr:col>2</xdr:col>
      <xdr:colOff>41148</xdr:colOff>
      <xdr:row>97</xdr:row>
      <xdr:rowOff>38862</xdr:rowOff>
    </xdr:to>
    <xdr:sp macro="" textlink="">
      <xdr:nvSpPr>
        <xdr:cNvPr id="16422" name="Text Box 1"/>
        <xdr:cNvSpPr txBox="1">
          <a:spLocks noChangeArrowheads="1"/>
        </xdr:cNvSpPr>
      </xdr:nvSpPr>
      <xdr:spPr bwMode="auto">
        <a:xfrm>
          <a:off x="962025" y="297180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40386</xdr:rowOff>
    </xdr:to>
    <xdr:sp macro="" textlink="">
      <xdr:nvSpPr>
        <xdr:cNvPr id="16423" name="Text Box 1"/>
        <xdr:cNvSpPr txBox="1">
          <a:spLocks noChangeArrowheads="1"/>
        </xdr:cNvSpPr>
      </xdr:nvSpPr>
      <xdr:spPr bwMode="auto">
        <a:xfrm>
          <a:off x="5905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40767</xdr:rowOff>
    </xdr:to>
    <xdr:sp macro="" textlink="">
      <xdr:nvSpPr>
        <xdr:cNvPr id="16424" name="Text Box 2"/>
        <xdr:cNvSpPr txBox="1">
          <a:spLocks noChangeArrowheads="1"/>
        </xdr:cNvSpPr>
      </xdr:nvSpPr>
      <xdr:spPr bwMode="auto">
        <a:xfrm>
          <a:off x="600075" y="296703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2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2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2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2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2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3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3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3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3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3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3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40767</xdr:rowOff>
    </xdr:to>
    <xdr:sp macro="" textlink="">
      <xdr:nvSpPr>
        <xdr:cNvPr id="16436" name="Text Box 2"/>
        <xdr:cNvSpPr txBox="1">
          <a:spLocks noChangeArrowheads="1"/>
        </xdr:cNvSpPr>
      </xdr:nvSpPr>
      <xdr:spPr bwMode="auto">
        <a:xfrm>
          <a:off x="600075" y="296703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3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38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39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40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41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42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43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44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45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46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40767</xdr:rowOff>
    </xdr:to>
    <xdr:sp macro="" textlink="">
      <xdr:nvSpPr>
        <xdr:cNvPr id="16447" name="Text Box 2"/>
        <xdr:cNvSpPr txBox="1">
          <a:spLocks noChangeArrowheads="1"/>
        </xdr:cNvSpPr>
      </xdr:nvSpPr>
      <xdr:spPr bwMode="auto">
        <a:xfrm>
          <a:off x="590550" y="296703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448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449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450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451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96</xdr:row>
      <xdr:rowOff>0</xdr:rowOff>
    </xdr:from>
    <xdr:to>
      <xdr:col>2</xdr:col>
      <xdr:colOff>1586103</xdr:colOff>
      <xdr:row>97</xdr:row>
      <xdr:rowOff>40386</xdr:rowOff>
    </xdr:to>
    <xdr:sp macro="" textlink="">
      <xdr:nvSpPr>
        <xdr:cNvPr id="16452" name="Text Box 1"/>
        <xdr:cNvSpPr txBox="1">
          <a:spLocks noChangeArrowheads="1"/>
        </xdr:cNvSpPr>
      </xdr:nvSpPr>
      <xdr:spPr bwMode="auto">
        <a:xfrm>
          <a:off x="2505075" y="296703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453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6454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5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5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5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5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5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6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6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6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6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6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6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6466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6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6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6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7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7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7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7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7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7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7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7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259842</xdr:colOff>
      <xdr:row>97</xdr:row>
      <xdr:rowOff>40386</xdr:rowOff>
    </xdr:to>
    <xdr:sp macro="" textlink="">
      <xdr:nvSpPr>
        <xdr:cNvPr id="16478" name="Text Box 2"/>
        <xdr:cNvSpPr txBox="1">
          <a:spLocks noChangeArrowheads="1"/>
        </xdr:cNvSpPr>
      </xdr:nvSpPr>
      <xdr:spPr bwMode="auto">
        <a:xfrm>
          <a:off x="12001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96</xdr:row>
      <xdr:rowOff>0</xdr:rowOff>
    </xdr:from>
    <xdr:to>
      <xdr:col>2</xdr:col>
      <xdr:colOff>259842</xdr:colOff>
      <xdr:row>97</xdr:row>
      <xdr:rowOff>40386</xdr:rowOff>
    </xdr:to>
    <xdr:sp macro="" textlink="">
      <xdr:nvSpPr>
        <xdr:cNvPr id="16479" name="Text Box 2"/>
        <xdr:cNvSpPr txBox="1">
          <a:spLocks noChangeArrowheads="1"/>
        </xdr:cNvSpPr>
      </xdr:nvSpPr>
      <xdr:spPr bwMode="auto">
        <a:xfrm>
          <a:off x="1200150" y="296703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6480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8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8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8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8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8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8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8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8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8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9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9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96</xdr:row>
      <xdr:rowOff>0</xdr:rowOff>
    </xdr:from>
    <xdr:to>
      <xdr:col>1</xdr:col>
      <xdr:colOff>270891</xdr:colOff>
      <xdr:row>97</xdr:row>
      <xdr:rowOff>40005</xdr:rowOff>
    </xdr:to>
    <xdr:sp macro="" textlink="">
      <xdr:nvSpPr>
        <xdr:cNvPr id="16492" name="Text Box 2"/>
        <xdr:cNvSpPr txBox="1">
          <a:spLocks noChangeArrowheads="1"/>
        </xdr:cNvSpPr>
      </xdr:nvSpPr>
      <xdr:spPr bwMode="auto">
        <a:xfrm>
          <a:off x="600075" y="296703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9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94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95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96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97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98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499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500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501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502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259842</xdr:colOff>
      <xdr:row>97</xdr:row>
      <xdr:rowOff>40005</xdr:rowOff>
    </xdr:to>
    <xdr:sp macro="" textlink="">
      <xdr:nvSpPr>
        <xdr:cNvPr id="16503" name="Text Box 2"/>
        <xdr:cNvSpPr txBox="1">
          <a:spLocks noChangeArrowheads="1"/>
        </xdr:cNvSpPr>
      </xdr:nvSpPr>
      <xdr:spPr bwMode="auto">
        <a:xfrm>
          <a:off x="590550" y="296703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04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05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06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07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08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09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10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11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12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13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14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15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16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17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18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19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20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21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22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23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24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25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26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96</xdr:row>
      <xdr:rowOff>0</xdr:rowOff>
    </xdr:from>
    <xdr:to>
      <xdr:col>2</xdr:col>
      <xdr:colOff>2152650</xdr:colOff>
      <xdr:row>97</xdr:row>
      <xdr:rowOff>40386</xdr:rowOff>
    </xdr:to>
    <xdr:sp macro="" textlink="">
      <xdr:nvSpPr>
        <xdr:cNvPr id="16527" name="Text Box 2"/>
        <xdr:cNvSpPr txBox="1">
          <a:spLocks noChangeArrowheads="1"/>
        </xdr:cNvSpPr>
      </xdr:nvSpPr>
      <xdr:spPr bwMode="auto">
        <a:xfrm>
          <a:off x="3124200" y="296703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85</xdr:row>
      <xdr:rowOff>0</xdr:rowOff>
    </xdr:from>
    <xdr:to>
      <xdr:col>5</xdr:col>
      <xdr:colOff>247650</xdr:colOff>
      <xdr:row>86</xdr:row>
      <xdr:rowOff>171448</xdr:rowOff>
    </xdr:to>
    <xdr:sp macro="" textlink="">
      <xdr:nvSpPr>
        <xdr:cNvPr id="16528" name="Text Box 2"/>
        <xdr:cNvSpPr txBox="1">
          <a:spLocks noChangeArrowheads="1"/>
        </xdr:cNvSpPr>
      </xdr:nvSpPr>
      <xdr:spPr bwMode="auto">
        <a:xfrm>
          <a:off x="5010150" y="25022175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85</xdr:row>
      <xdr:rowOff>0</xdr:rowOff>
    </xdr:from>
    <xdr:to>
      <xdr:col>5</xdr:col>
      <xdr:colOff>247650</xdr:colOff>
      <xdr:row>86</xdr:row>
      <xdr:rowOff>171448</xdr:rowOff>
    </xdr:to>
    <xdr:sp macro="" textlink="">
      <xdr:nvSpPr>
        <xdr:cNvPr id="16529" name="Text Box 2"/>
        <xdr:cNvSpPr txBox="1">
          <a:spLocks noChangeArrowheads="1"/>
        </xdr:cNvSpPr>
      </xdr:nvSpPr>
      <xdr:spPr bwMode="auto">
        <a:xfrm>
          <a:off x="5010150" y="25022175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85</xdr:row>
      <xdr:rowOff>0</xdr:rowOff>
    </xdr:from>
    <xdr:to>
      <xdr:col>5</xdr:col>
      <xdr:colOff>247650</xdr:colOff>
      <xdr:row>86</xdr:row>
      <xdr:rowOff>171448</xdr:rowOff>
    </xdr:to>
    <xdr:sp macro="" textlink="">
      <xdr:nvSpPr>
        <xdr:cNvPr id="16530" name="Text Box 2"/>
        <xdr:cNvSpPr txBox="1">
          <a:spLocks noChangeArrowheads="1"/>
        </xdr:cNvSpPr>
      </xdr:nvSpPr>
      <xdr:spPr bwMode="auto">
        <a:xfrm>
          <a:off x="5010150" y="25022175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85</xdr:row>
      <xdr:rowOff>0</xdr:rowOff>
    </xdr:from>
    <xdr:to>
      <xdr:col>5</xdr:col>
      <xdr:colOff>247650</xdr:colOff>
      <xdr:row>86</xdr:row>
      <xdr:rowOff>171448</xdr:rowOff>
    </xdr:to>
    <xdr:sp macro="" textlink="">
      <xdr:nvSpPr>
        <xdr:cNvPr id="16531" name="Text Box 2"/>
        <xdr:cNvSpPr txBox="1">
          <a:spLocks noChangeArrowheads="1"/>
        </xdr:cNvSpPr>
      </xdr:nvSpPr>
      <xdr:spPr bwMode="auto">
        <a:xfrm>
          <a:off x="5010150" y="25022175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9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9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9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59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0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0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0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0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0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9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9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9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9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9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9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9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69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0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0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0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0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0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0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0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0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0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0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9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9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9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679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6796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79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679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7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80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6801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6803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680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6805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680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6807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680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6809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681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85</xdr:row>
      <xdr:rowOff>47625</xdr:rowOff>
    </xdr:from>
    <xdr:to>
      <xdr:col>2</xdr:col>
      <xdr:colOff>41148</xdr:colOff>
      <xdr:row>86</xdr:row>
      <xdr:rowOff>48387</xdr:rowOff>
    </xdr:to>
    <xdr:sp macro="" textlink="">
      <xdr:nvSpPr>
        <xdr:cNvPr id="16811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681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50292</xdr:rowOff>
    </xdr:to>
    <xdr:sp macro="" textlink="">
      <xdr:nvSpPr>
        <xdr:cNvPr id="16813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50292</xdr:rowOff>
    </xdr:to>
    <xdr:sp macro="" textlink="">
      <xdr:nvSpPr>
        <xdr:cNvPr id="16825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3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3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3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83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6837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83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6839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84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6841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84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6843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6855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85</xdr:row>
      <xdr:rowOff>0</xdr:rowOff>
    </xdr:from>
    <xdr:to>
      <xdr:col>2</xdr:col>
      <xdr:colOff>259842</xdr:colOff>
      <xdr:row>86</xdr:row>
      <xdr:rowOff>49911</xdr:rowOff>
    </xdr:to>
    <xdr:sp macro="" textlink="">
      <xdr:nvSpPr>
        <xdr:cNvPr id="16867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85</xdr:row>
      <xdr:rowOff>0</xdr:rowOff>
    </xdr:from>
    <xdr:to>
      <xdr:col>2</xdr:col>
      <xdr:colOff>259842</xdr:colOff>
      <xdr:row>86</xdr:row>
      <xdr:rowOff>49911</xdr:rowOff>
    </xdr:to>
    <xdr:sp macro="" textlink="">
      <xdr:nvSpPr>
        <xdr:cNvPr id="16868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6869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6881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8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9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9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89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6893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89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6895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8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89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6898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689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6900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690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6902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690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6904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690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6906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690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85</xdr:row>
      <xdr:rowOff>47625</xdr:rowOff>
    </xdr:from>
    <xdr:to>
      <xdr:col>2</xdr:col>
      <xdr:colOff>41148</xdr:colOff>
      <xdr:row>86</xdr:row>
      <xdr:rowOff>48387</xdr:rowOff>
    </xdr:to>
    <xdr:sp macro="" textlink="">
      <xdr:nvSpPr>
        <xdr:cNvPr id="16908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690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50292</xdr:rowOff>
    </xdr:to>
    <xdr:sp macro="" textlink="">
      <xdr:nvSpPr>
        <xdr:cNvPr id="16910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1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50292</xdr:rowOff>
    </xdr:to>
    <xdr:sp macro="" textlink="">
      <xdr:nvSpPr>
        <xdr:cNvPr id="16922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693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6934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93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6936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93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693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93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6940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4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6952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85</xdr:row>
      <xdr:rowOff>0</xdr:rowOff>
    </xdr:from>
    <xdr:to>
      <xdr:col>2</xdr:col>
      <xdr:colOff>259842</xdr:colOff>
      <xdr:row>86</xdr:row>
      <xdr:rowOff>49911</xdr:rowOff>
    </xdr:to>
    <xdr:sp macro="" textlink="">
      <xdr:nvSpPr>
        <xdr:cNvPr id="16964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85</xdr:row>
      <xdr:rowOff>0</xdr:rowOff>
    </xdr:from>
    <xdr:to>
      <xdr:col>2</xdr:col>
      <xdr:colOff>259842</xdr:colOff>
      <xdr:row>86</xdr:row>
      <xdr:rowOff>49911</xdr:rowOff>
    </xdr:to>
    <xdr:sp macro="" textlink="">
      <xdr:nvSpPr>
        <xdr:cNvPr id="16965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6966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6978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698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99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99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99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9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99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99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9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99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99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69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00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00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0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00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00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00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00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00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00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00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01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01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01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01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9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9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9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9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9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9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9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09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10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10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102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10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104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10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10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107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10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109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11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111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11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113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11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115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11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85</xdr:row>
      <xdr:rowOff>47625</xdr:rowOff>
    </xdr:from>
    <xdr:to>
      <xdr:col>2</xdr:col>
      <xdr:colOff>41148</xdr:colOff>
      <xdr:row>86</xdr:row>
      <xdr:rowOff>48387</xdr:rowOff>
    </xdr:to>
    <xdr:sp macro="" textlink="">
      <xdr:nvSpPr>
        <xdr:cNvPr id="17117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11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50292</xdr:rowOff>
    </xdr:to>
    <xdr:sp macro="" textlink="">
      <xdr:nvSpPr>
        <xdr:cNvPr id="17119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50292</xdr:rowOff>
    </xdr:to>
    <xdr:sp macro="" textlink="">
      <xdr:nvSpPr>
        <xdr:cNvPr id="17131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3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3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3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3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3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3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3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4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4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14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143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14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145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14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147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14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149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161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85</xdr:row>
      <xdr:rowOff>0</xdr:rowOff>
    </xdr:from>
    <xdr:to>
      <xdr:col>2</xdr:col>
      <xdr:colOff>259842</xdr:colOff>
      <xdr:row>86</xdr:row>
      <xdr:rowOff>49911</xdr:rowOff>
    </xdr:to>
    <xdr:sp macro="" textlink="">
      <xdr:nvSpPr>
        <xdr:cNvPr id="17173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85</xdr:row>
      <xdr:rowOff>0</xdr:rowOff>
    </xdr:from>
    <xdr:to>
      <xdr:col>2</xdr:col>
      <xdr:colOff>259842</xdr:colOff>
      <xdr:row>86</xdr:row>
      <xdr:rowOff>49911</xdr:rowOff>
    </xdr:to>
    <xdr:sp macro="" textlink="">
      <xdr:nvSpPr>
        <xdr:cNvPr id="17174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175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187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8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9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9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9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9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9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9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9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9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19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199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20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201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2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204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20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206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20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208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210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21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212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21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85</xdr:row>
      <xdr:rowOff>47625</xdr:rowOff>
    </xdr:from>
    <xdr:to>
      <xdr:col>2</xdr:col>
      <xdr:colOff>41148</xdr:colOff>
      <xdr:row>86</xdr:row>
      <xdr:rowOff>48387</xdr:rowOff>
    </xdr:to>
    <xdr:sp macro="" textlink="">
      <xdr:nvSpPr>
        <xdr:cNvPr id="17214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21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50292</xdr:rowOff>
    </xdr:to>
    <xdr:sp macro="" textlink="">
      <xdr:nvSpPr>
        <xdr:cNvPr id="17216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50292</xdr:rowOff>
    </xdr:to>
    <xdr:sp macro="" textlink="">
      <xdr:nvSpPr>
        <xdr:cNvPr id="17228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3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3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3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3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3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3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23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240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24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244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24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246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258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85</xdr:row>
      <xdr:rowOff>0</xdr:rowOff>
    </xdr:from>
    <xdr:to>
      <xdr:col>2</xdr:col>
      <xdr:colOff>259842</xdr:colOff>
      <xdr:row>86</xdr:row>
      <xdr:rowOff>49911</xdr:rowOff>
    </xdr:to>
    <xdr:sp macro="" textlink="">
      <xdr:nvSpPr>
        <xdr:cNvPr id="17270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85</xdr:row>
      <xdr:rowOff>0</xdr:rowOff>
    </xdr:from>
    <xdr:to>
      <xdr:col>2</xdr:col>
      <xdr:colOff>259842</xdr:colOff>
      <xdr:row>86</xdr:row>
      <xdr:rowOff>49911</xdr:rowOff>
    </xdr:to>
    <xdr:sp macro="" textlink="">
      <xdr:nvSpPr>
        <xdr:cNvPr id="17271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272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284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8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9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9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9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9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9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29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2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29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29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2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0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0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0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0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0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0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0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0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0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1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1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1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1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1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1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1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1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1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31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9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9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9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9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9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9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9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39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40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40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40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40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40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40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40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40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40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410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41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41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413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41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415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41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417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41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42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421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42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85</xdr:row>
      <xdr:rowOff>47625</xdr:rowOff>
    </xdr:from>
    <xdr:to>
      <xdr:col>2</xdr:col>
      <xdr:colOff>41148</xdr:colOff>
      <xdr:row>86</xdr:row>
      <xdr:rowOff>48387</xdr:rowOff>
    </xdr:to>
    <xdr:sp macro="" textlink="">
      <xdr:nvSpPr>
        <xdr:cNvPr id="17423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50292</xdr:rowOff>
    </xdr:to>
    <xdr:sp macro="" textlink="">
      <xdr:nvSpPr>
        <xdr:cNvPr id="17425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3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3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3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3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50292</xdr:rowOff>
    </xdr:to>
    <xdr:sp macro="" textlink="">
      <xdr:nvSpPr>
        <xdr:cNvPr id="17437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3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3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4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4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4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4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4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4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4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44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449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45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451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45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45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455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467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85</xdr:row>
      <xdr:rowOff>0</xdr:rowOff>
    </xdr:from>
    <xdr:to>
      <xdr:col>2</xdr:col>
      <xdr:colOff>259842</xdr:colOff>
      <xdr:row>86</xdr:row>
      <xdr:rowOff>49911</xdr:rowOff>
    </xdr:to>
    <xdr:sp macro="" textlink="">
      <xdr:nvSpPr>
        <xdr:cNvPr id="17479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85</xdr:row>
      <xdr:rowOff>0</xdr:rowOff>
    </xdr:from>
    <xdr:to>
      <xdr:col>2</xdr:col>
      <xdr:colOff>259842</xdr:colOff>
      <xdr:row>86</xdr:row>
      <xdr:rowOff>49911</xdr:rowOff>
    </xdr:to>
    <xdr:sp macro="" textlink="">
      <xdr:nvSpPr>
        <xdr:cNvPr id="17480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481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8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9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9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9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493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9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9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9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9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9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49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0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0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0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0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0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505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50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507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50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50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510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51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512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516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51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518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51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85</xdr:row>
      <xdr:rowOff>47625</xdr:rowOff>
    </xdr:from>
    <xdr:to>
      <xdr:col>2</xdr:col>
      <xdr:colOff>41148</xdr:colOff>
      <xdr:row>86</xdr:row>
      <xdr:rowOff>48387</xdr:rowOff>
    </xdr:to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50292</xdr:rowOff>
    </xdr:to>
    <xdr:sp macro="" textlink="">
      <xdr:nvSpPr>
        <xdr:cNvPr id="17522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3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50292</xdr:rowOff>
    </xdr:to>
    <xdr:sp macro="" textlink="">
      <xdr:nvSpPr>
        <xdr:cNvPr id="17534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3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3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3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3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3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4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4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4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4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4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54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546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54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54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550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55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552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564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85</xdr:row>
      <xdr:rowOff>0</xdr:rowOff>
    </xdr:from>
    <xdr:to>
      <xdr:col>2</xdr:col>
      <xdr:colOff>259842</xdr:colOff>
      <xdr:row>86</xdr:row>
      <xdr:rowOff>49911</xdr:rowOff>
    </xdr:to>
    <xdr:sp macro="" textlink="">
      <xdr:nvSpPr>
        <xdr:cNvPr id="17576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85</xdr:row>
      <xdr:rowOff>0</xdr:rowOff>
    </xdr:from>
    <xdr:to>
      <xdr:col>2</xdr:col>
      <xdr:colOff>259842</xdr:colOff>
      <xdr:row>86</xdr:row>
      <xdr:rowOff>49911</xdr:rowOff>
    </xdr:to>
    <xdr:sp macro="" textlink="">
      <xdr:nvSpPr>
        <xdr:cNvPr id="17577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578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8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590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9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9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9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9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9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9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9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9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59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60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60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0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0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0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0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0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0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1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1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1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1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1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1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1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1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1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1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2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2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2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2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2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62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9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9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9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9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9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9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69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70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70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70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70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70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70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70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70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70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70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7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7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85</xdr:row>
      <xdr:rowOff>0</xdr:rowOff>
    </xdr:from>
    <xdr:to>
      <xdr:col>2</xdr:col>
      <xdr:colOff>76200</xdr:colOff>
      <xdr:row>86</xdr:row>
      <xdr:rowOff>140493</xdr:rowOff>
    </xdr:to>
    <xdr:sp macro="" textlink="">
      <xdr:nvSpPr>
        <xdr:cNvPr id="177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714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71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716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71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71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719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72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721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723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72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725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72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727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85</xdr:row>
      <xdr:rowOff>47625</xdr:rowOff>
    </xdr:from>
    <xdr:to>
      <xdr:col>2</xdr:col>
      <xdr:colOff>41148</xdr:colOff>
      <xdr:row>86</xdr:row>
      <xdr:rowOff>48387</xdr:rowOff>
    </xdr:to>
    <xdr:sp macro="" textlink="">
      <xdr:nvSpPr>
        <xdr:cNvPr id="17729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73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50292</xdr:rowOff>
    </xdr:to>
    <xdr:sp macro="" textlink="">
      <xdr:nvSpPr>
        <xdr:cNvPr id="17731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3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3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3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3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3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3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3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4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4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4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50292</xdr:rowOff>
    </xdr:to>
    <xdr:sp macro="" textlink="">
      <xdr:nvSpPr>
        <xdr:cNvPr id="17743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4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4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4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4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4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4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5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5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5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5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75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755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75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757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75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759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76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761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773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85</xdr:row>
      <xdr:rowOff>0</xdr:rowOff>
    </xdr:from>
    <xdr:to>
      <xdr:col>2</xdr:col>
      <xdr:colOff>259842</xdr:colOff>
      <xdr:row>86</xdr:row>
      <xdr:rowOff>49911</xdr:rowOff>
    </xdr:to>
    <xdr:sp macro="" textlink="">
      <xdr:nvSpPr>
        <xdr:cNvPr id="17785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85</xdr:row>
      <xdr:rowOff>0</xdr:rowOff>
    </xdr:from>
    <xdr:to>
      <xdr:col>2</xdr:col>
      <xdr:colOff>259842</xdr:colOff>
      <xdr:row>86</xdr:row>
      <xdr:rowOff>49911</xdr:rowOff>
    </xdr:to>
    <xdr:sp macro="" textlink="">
      <xdr:nvSpPr>
        <xdr:cNvPr id="17786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787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8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9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9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9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9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9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9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9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9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79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799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0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0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0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0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0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0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0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0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0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1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811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81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813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81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81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816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81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818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81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820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822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82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85</xdr:row>
      <xdr:rowOff>0</xdr:rowOff>
    </xdr:from>
    <xdr:to>
      <xdr:col>1</xdr:col>
      <xdr:colOff>218694</xdr:colOff>
      <xdr:row>86</xdr:row>
      <xdr:rowOff>49911</xdr:rowOff>
    </xdr:to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82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85</xdr:row>
      <xdr:rowOff>47625</xdr:rowOff>
    </xdr:from>
    <xdr:to>
      <xdr:col>2</xdr:col>
      <xdr:colOff>41148</xdr:colOff>
      <xdr:row>86</xdr:row>
      <xdr:rowOff>48387</xdr:rowOff>
    </xdr:to>
    <xdr:sp macro="" textlink="">
      <xdr:nvSpPr>
        <xdr:cNvPr id="17826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49911</xdr:rowOff>
    </xdr:to>
    <xdr:sp macro="" textlink="">
      <xdr:nvSpPr>
        <xdr:cNvPr id="1782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50292</xdr:rowOff>
    </xdr:to>
    <xdr:sp macro="" textlink="">
      <xdr:nvSpPr>
        <xdr:cNvPr id="17828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3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3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3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3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3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3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3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50292</xdr:rowOff>
    </xdr:to>
    <xdr:sp macro="" textlink="">
      <xdr:nvSpPr>
        <xdr:cNvPr id="17840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4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4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4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4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4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4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4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4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4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5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50292</xdr:rowOff>
    </xdr:to>
    <xdr:sp macro="" textlink="">
      <xdr:nvSpPr>
        <xdr:cNvPr id="1785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852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85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854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85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85</xdr:row>
      <xdr:rowOff>0</xdr:rowOff>
    </xdr:from>
    <xdr:to>
      <xdr:col>2</xdr:col>
      <xdr:colOff>1586103</xdr:colOff>
      <xdr:row>86</xdr:row>
      <xdr:rowOff>49911</xdr:rowOff>
    </xdr:to>
    <xdr:sp macro="" textlink="">
      <xdr:nvSpPr>
        <xdr:cNvPr id="17856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85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858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870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85</xdr:row>
      <xdr:rowOff>0</xdr:rowOff>
    </xdr:from>
    <xdr:to>
      <xdr:col>2</xdr:col>
      <xdr:colOff>259842</xdr:colOff>
      <xdr:row>86</xdr:row>
      <xdr:rowOff>49911</xdr:rowOff>
    </xdr:to>
    <xdr:sp macro="" textlink="">
      <xdr:nvSpPr>
        <xdr:cNvPr id="17882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85</xdr:row>
      <xdr:rowOff>0</xdr:rowOff>
    </xdr:from>
    <xdr:to>
      <xdr:col>2</xdr:col>
      <xdr:colOff>259842</xdr:colOff>
      <xdr:row>86</xdr:row>
      <xdr:rowOff>49911</xdr:rowOff>
    </xdr:to>
    <xdr:sp macro="" textlink="">
      <xdr:nvSpPr>
        <xdr:cNvPr id="17883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884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8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9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9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9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9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9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9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85</xdr:row>
      <xdr:rowOff>0</xdr:rowOff>
    </xdr:from>
    <xdr:to>
      <xdr:col>1</xdr:col>
      <xdr:colOff>270891</xdr:colOff>
      <xdr:row>86</xdr:row>
      <xdr:rowOff>49530</xdr:rowOff>
    </xdr:to>
    <xdr:sp macro="" textlink="">
      <xdr:nvSpPr>
        <xdr:cNvPr id="17896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9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9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89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90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90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90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90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90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90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90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85</xdr:row>
      <xdr:rowOff>0</xdr:rowOff>
    </xdr:from>
    <xdr:to>
      <xdr:col>1</xdr:col>
      <xdr:colOff>259842</xdr:colOff>
      <xdr:row>86</xdr:row>
      <xdr:rowOff>49530</xdr:rowOff>
    </xdr:to>
    <xdr:sp macro="" textlink="">
      <xdr:nvSpPr>
        <xdr:cNvPr id="1790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0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0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1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1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1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1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1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1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1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1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1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1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2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2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2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2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2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2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2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2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2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2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3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0</xdr:rowOff>
    </xdr:from>
    <xdr:to>
      <xdr:col>2</xdr:col>
      <xdr:colOff>2152650</xdr:colOff>
      <xdr:row>86</xdr:row>
      <xdr:rowOff>49911</xdr:rowOff>
    </xdr:to>
    <xdr:sp macro="" textlink="">
      <xdr:nvSpPr>
        <xdr:cNvPr id="1793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85</xdr:row>
      <xdr:rowOff>0</xdr:rowOff>
    </xdr:from>
    <xdr:to>
      <xdr:col>5</xdr:col>
      <xdr:colOff>247650</xdr:colOff>
      <xdr:row>86</xdr:row>
      <xdr:rowOff>142873</xdr:rowOff>
    </xdr:to>
    <xdr:sp macro="" textlink="">
      <xdr:nvSpPr>
        <xdr:cNvPr id="17932" name="Text Box 2"/>
        <xdr:cNvSpPr txBox="1">
          <a:spLocks noChangeArrowheads="1"/>
        </xdr:cNvSpPr>
      </xdr:nvSpPr>
      <xdr:spPr bwMode="auto">
        <a:xfrm>
          <a:off x="5010150" y="25022175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85</xdr:row>
      <xdr:rowOff>0</xdr:rowOff>
    </xdr:from>
    <xdr:to>
      <xdr:col>5</xdr:col>
      <xdr:colOff>247650</xdr:colOff>
      <xdr:row>86</xdr:row>
      <xdr:rowOff>142873</xdr:rowOff>
    </xdr:to>
    <xdr:sp macro="" textlink="">
      <xdr:nvSpPr>
        <xdr:cNvPr id="17933" name="Text Box 2"/>
        <xdr:cNvSpPr txBox="1">
          <a:spLocks noChangeArrowheads="1"/>
        </xdr:cNvSpPr>
      </xdr:nvSpPr>
      <xdr:spPr bwMode="auto">
        <a:xfrm>
          <a:off x="5010150" y="25022175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3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3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3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3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3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3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4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4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4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4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4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4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4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4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4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4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5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5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5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5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5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5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5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5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5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5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6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6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6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6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6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6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6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6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6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7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7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7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7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7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7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7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7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7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7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8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8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8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8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8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8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8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8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8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8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9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9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9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9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9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9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9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9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9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799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0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0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0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0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0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0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0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0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0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0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1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1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1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1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1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1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1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1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1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1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2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2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2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2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2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2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2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2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2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2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3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3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3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3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3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3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3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3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3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3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4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4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4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4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4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4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4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4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4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4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5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5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5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5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5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5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5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5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5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5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6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6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6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6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6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6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6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6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6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6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7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7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7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7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7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7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7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7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7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7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8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8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8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8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8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8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8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8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8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8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9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9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9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9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9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9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9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9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9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09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0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0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0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0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0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0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0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0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0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0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1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1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1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1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1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1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1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1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1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1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2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2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2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2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2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2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2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2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2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2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3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3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3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3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3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3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3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3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3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3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4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4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4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4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4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4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4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4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4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4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5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5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5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5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5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5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5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5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5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5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6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6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6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6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6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6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6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6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6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6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7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7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7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7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7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7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7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7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7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7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8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8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8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8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8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8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8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8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8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8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9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9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9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9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9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9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9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19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198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19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200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01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02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129</xdr:row>
      <xdr:rowOff>47625</xdr:rowOff>
    </xdr:from>
    <xdr:to>
      <xdr:col>2</xdr:col>
      <xdr:colOff>41148</xdr:colOff>
      <xdr:row>130</xdr:row>
      <xdr:rowOff>48387</xdr:rowOff>
    </xdr:to>
    <xdr:sp macro="" textlink="">
      <xdr:nvSpPr>
        <xdr:cNvPr id="18203" name="Text Box 1"/>
        <xdr:cNvSpPr txBox="1">
          <a:spLocks noChangeArrowheads="1"/>
        </xdr:cNvSpPr>
      </xdr:nvSpPr>
      <xdr:spPr bwMode="auto">
        <a:xfrm>
          <a:off x="962025" y="196691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204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05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206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07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208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0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18210" name="Text Box 2"/>
        <xdr:cNvSpPr txBox="1">
          <a:spLocks noChangeArrowheads="1"/>
        </xdr:cNvSpPr>
      </xdr:nvSpPr>
      <xdr:spPr bwMode="auto">
        <a:xfrm>
          <a:off x="1200150" y="196215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18211" name="Text Box 2"/>
        <xdr:cNvSpPr txBox="1">
          <a:spLocks noChangeArrowheads="1"/>
        </xdr:cNvSpPr>
      </xdr:nvSpPr>
      <xdr:spPr bwMode="auto">
        <a:xfrm>
          <a:off x="1200150" y="196215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212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13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214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15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16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129</xdr:row>
      <xdr:rowOff>47625</xdr:rowOff>
    </xdr:from>
    <xdr:to>
      <xdr:col>2</xdr:col>
      <xdr:colOff>41148</xdr:colOff>
      <xdr:row>130</xdr:row>
      <xdr:rowOff>48387</xdr:rowOff>
    </xdr:to>
    <xdr:sp macro="" textlink="">
      <xdr:nvSpPr>
        <xdr:cNvPr id="18217" name="Text Box 1"/>
        <xdr:cNvSpPr txBox="1">
          <a:spLocks noChangeArrowheads="1"/>
        </xdr:cNvSpPr>
      </xdr:nvSpPr>
      <xdr:spPr bwMode="auto">
        <a:xfrm>
          <a:off x="962025" y="196691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218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1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220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21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222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23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18224" name="Text Box 2"/>
        <xdr:cNvSpPr txBox="1">
          <a:spLocks noChangeArrowheads="1"/>
        </xdr:cNvSpPr>
      </xdr:nvSpPr>
      <xdr:spPr bwMode="auto">
        <a:xfrm>
          <a:off x="1200150" y="196215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18225" name="Text Box 2"/>
        <xdr:cNvSpPr txBox="1">
          <a:spLocks noChangeArrowheads="1"/>
        </xdr:cNvSpPr>
      </xdr:nvSpPr>
      <xdr:spPr bwMode="auto">
        <a:xfrm>
          <a:off x="1200150" y="196215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26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27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28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2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30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31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32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33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34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35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36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37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38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3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40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41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42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44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45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46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47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48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24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5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5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5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5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5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5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5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5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5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5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6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6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6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6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6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6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6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6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6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6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7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7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7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7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7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7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7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7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7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7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8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8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8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8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8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8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8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8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8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8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9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9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9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9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9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9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9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9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9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29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0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0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0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0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0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0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0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0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0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0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1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1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1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1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1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1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1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1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1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1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2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2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2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2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2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2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2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2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2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3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3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3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3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3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3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3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3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338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3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340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41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42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129</xdr:row>
      <xdr:rowOff>47625</xdr:rowOff>
    </xdr:from>
    <xdr:to>
      <xdr:col>2</xdr:col>
      <xdr:colOff>41148</xdr:colOff>
      <xdr:row>130</xdr:row>
      <xdr:rowOff>48387</xdr:rowOff>
    </xdr:to>
    <xdr:sp macro="" textlink="">
      <xdr:nvSpPr>
        <xdr:cNvPr id="18343" name="Text Box 1"/>
        <xdr:cNvSpPr txBox="1">
          <a:spLocks noChangeArrowheads="1"/>
        </xdr:cNvSpPr>
      </xdr:nvSpPr>
      <xdr:spPr bwMode="auto">
        <a:xfrm>
          <a:off x="962025" y="196691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344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45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346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47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348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4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18350" name="Text Box 2"/>
        <xdr:cNvSpPr txBox="1">
          <a:spLocks noChangeArrowheads="1"/>
        </xdr:cNvSpPr>
      </xdr:nvSpPr>
      <xdr:spPr bwMode="auto">
        <a:xfrm>
          <a:off x="1200150" y="196215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18351" name="Text Box 2"/>
        <xdr:cNvSpPr txBox="1">
          <a:spLocks noChangeArrowheads="1"/>
        </xdr:cNvSpPr>
      </xdr:nvSpPr>
      <xdr:spPr bwMode="auto">
        <a:xfrm>
          <a:off x="1200150" y="196215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352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53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354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55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56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129</xdr:row>
      <xdr:rowOff>47625</xdr:rowOff>
    </xdr:from>
    <xdr:to>
      <xdr:col>2</xdr:col>
      <xdr:colOff>41148</xdr:colOff>
      <xdr:row>130</xdr:row>
      <xdr:rowOff>48387</xdr:rowOff>
    </xdr:to>
    <xdr:sp macro="" textlink="">
      <xdr:nvSpPr>
        <xdr:cNvPr id="18357" name="Text Box 1"/>
        <xdr:cNvSpPr txBox="1">
          <a:spLocks noChangeArrowheads="1"/>
        </xdr:cNvSpPr>
      </xdr:nvSpPr>
      <xdr:spPr bwMode="auto">
        <a:xfrm>
          <a:off x="962025" y="196691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358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5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360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61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362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18364" name="Text Box 2"/>
        <xdr:cNvSpPr txBox="1">
          <a:spLocks noChangeArrowheads="1"/>
        </xdr:cNvSpPr>
      </xdr:nvSpPr>
      <xdr:spPr bwMode="auto">
        <a:xfrm>
          <a:off x="1200150" y="196215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18365" name="Text Box 2"/>
        <xdr:cNvSpPr txBox="1">
          <a:spLocks noChangeArrowheads="1"/>
        </xdr:cNvSpPr>
      </xdr:nvSpPr>
      <xdr:spPr bwMode="auto">
        <a:xfrm>
          <a:off x="1200150" y="196215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66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67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68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6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70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71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72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73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74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75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76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77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78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7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80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81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82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83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84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85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86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87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88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38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9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9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9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9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9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9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9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9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9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39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0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0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0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0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0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0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0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0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0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1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1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1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1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1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1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1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1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1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1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2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2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2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2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2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2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2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2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2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2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3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3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3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3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3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3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3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3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3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3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4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4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4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4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4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4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4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4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4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4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5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5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5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5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5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5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5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5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5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5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6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6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6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6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6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6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6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6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6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6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7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7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7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7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7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7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7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47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478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47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480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481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482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129</xdr:row>
      <xdr:rowOff>47625</xdr:rowOff>
    </xdr:from>
    <xdr:to>
      <xdr:col>2</xdr:col>
      <xdr:colOff>41148</xdr:colOff>
      <xdr:row>130</xdr:row>
      <xdr:rowOff>48387</xdr:rowOff>
    </xdr:to>
    <xdr:sp macro="" textlink="">
      <xdr:nvSpPr>
        <xdr:cNvPr id="18483" name="Text Box 1"/>
        <xdr:cNvSpPr txBox="1">
          <a:spLocks noChangeArrowheads="1"/>
        </xdr:cNvSpPr>
      </xdr:nvSpPr>
      <xdr:spPr bwMode="auto">
        <a:xfrm>
          <a:off x="962025" y="196691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484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485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486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487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488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48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18490" name="Text Box 2"/>
        <xdr:cNvSpPr txBox="1">
          <a:spLocks noChangeArrowheads="1"/>
        </xdr:cNvSpPr>
      </xdr:nvSpPr>
      <xdr:spPr bwMode="auto">
        <a:xfrm>
          <a:off x="1200150" y="196215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18491" name="Text Box 2"/>
        <xdr:cNvSpPr txBox="1">
          <a:spLocks noChangeArrowheads="1"/>
        </xdr:cNvSpPr>
      </xdr:nvSpPr>
      <xdr:spPr bwMode="auto">
        <a:xfrm>
          <a:off x="1200150" y="196215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492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493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494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495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496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129</xdr:row>
      <xdr:rowOff>47625</xdr:rowOff>
    </xdr:from>
    <xdr:to>
      <xdr:col>2</xdr:col>
      <xdr:colOff>41148</xdr:colOff>
      <xdr:row>130</xdr:row>
      <xdr:rowOff>48387</xdr:rowOff>
    </xdr:to>
    <xdr:sp macro="" textlink="">
      <xdr:nvSpPr>
        <xdr:cNvPr id="18497" name="Text Box 1"/>
        <xdr:cNvSpPr txBox="1">
          <a:spLocks noChangeArrowheads="1"/>
        </xdr:cNvSpPr>
      </xdr:nvSpPr>
      <xdr:spPr bwMode="auto">
        <a:xfrm>
          <a:off x="962025" y="196691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498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49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500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01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502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03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18504" name="Text Box 2"/>
        <xdr:cNvSpPr txBox="1">
          <a:spLocks noChangeArrowheads="1"/>
        </xdr:cNvSpPr>
      </xdr:nvSpPr>
      <xdr:spPr bwMode="auto">
        <a:xfrm>
          <a:off x="1200150" y="196215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18505" name="Text Box 2"/>
        <xdr:cNvSpPr txBox="1">
          <a:spLocks noChangeArrowheads="1"/>
        </xdr:cNvSpPr>
      </xdr:nvSpPr>
      <xdr:spPr bwMode="auto">
        <a:xfrm>
          <a:off x="1200150" y="196215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06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07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08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0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10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11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12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13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14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15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16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17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18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1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20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21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22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23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24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25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26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27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28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52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3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3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3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3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3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3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3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3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3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3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4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4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4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4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4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4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4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4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4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4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5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5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5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5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5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5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5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5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5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5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6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6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6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6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6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6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6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6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6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6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7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7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7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7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7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7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7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7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7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7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8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8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8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8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8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8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8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8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8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8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9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9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9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9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9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9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9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9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9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59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0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0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0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0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0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0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0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0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08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09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10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11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12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13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14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15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16" name="Text Box 1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129</xdr:row>
      <xdr:rowOff>0</xdr:rowOff>
    </xdr:from>
    <xdr:to>
      <xdr:col>2</xdr:col>
      <xdr:colOff>76200</xdr:colOff>
      <xdr:row>130</xdr:row>
      <xdr:rowOff>140493</xdr:rowOff>
    </xdr:to>
    <xdr:sp macro="" textlink="">
      <xdr:nvSpPr>
        <xdr:cNvPr id="18617" name="Text Box 2"/>
        <xdr:cNvSpPr txBox="1">
          <a:spLocks noChangeArrowheads="1"/>
        </xdr:cNvSpPr>
      </xdr:nvSpPr>
      <xdr:spPr bwMode="auto">
        <a:xfrm>
          <a:off x="1028700" y="196215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618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1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620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21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22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129</xdr:row>
      <xdr:rowOff>47625</xdr:rowOff>
    </xdr:from>
    <xdr:to>
      <xdr:col>2</xdr:col>
      <xdr:colOff>41148</xdr:colOff>
      <xdr:row>130</xdr:row>
      <xdr:rowOff>48387</xdr:rowOff>
    </xdr:to>
    <xdr:sp macro="" textlink="">
      <xdr:nvSpPr>
        <xdr:cNvPr id="18623" name="Text Box 1"/>
        <xdr:cNvSpPr txBox="1">
          <a:spLocks noChangeArrowheads="1"/>
        </xdr:cNvSpPr>
      </xdr:nvSpPr>
      <xdr:spPr bwMode="auto">
        <a:xfrm>
          <a:off x="962025" y="196691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624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25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626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27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628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2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18630" name="Text Box 2"/>
        <xdr:cNvSpPr txBox="1">
          <a:spLocks noChangeArrowheads="1"/>
        </xdr:cNvSpPr>
      </xdr:nvSpPr>
      <xdr:spPr bwMode="auto">
        <a:xfrm>
          <a:off x="1200150" y="196215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18631" name="Text Box 2"/>
        <xdr:cNvSpPr txBox="1">
          <a:spLocks noChangeArrowheads="1"/>
        </xdr:cNvSpPr>
      </xdr:nvSpPr>
      <xdr:spPr bwMode="auto">
        <a:xfrm>
          <a:off x="1200150" y="196215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632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33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634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35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36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129</xdr:row>
      <xdr:rowOff>47625</xdr:rowOff>
    </xdr:from>
    <xdr:to>
      <xdr:col>2</xdr:col>
      <xdr:colOff>41148</xdr:colOff>
      <xdr:row>130</xdr:row>
      <xdr:rowOff>48387</xdr:rowOff>
    </xdr:to>
    <xdr:sp macro="" textlink="">
      <xdr:nvSpPr>
        <xdr:cNvPr id="18637" name="Text Box 1"/>
        <xdr:cNvSpPr txBox="1">
          <a:spLocks noChangeArrowheads="1"/>
        </xdr:cNvSpPr>
      </xdr:nvSpPr>
      <xdr:spPr bwMode="auto">
        <a:xfrm>
          <a:off x="962025" y="196691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638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3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640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41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129</xdr:row>
      <xdr:rowOff>0</xdr:rowOff>
    </xdr:from>
    <xdr:to>
      <xdr:col>2</xdr:col>
      <xdr:colOff>1586103</xdr:colOff>
      <xdr:row>130</xdr:row>
      <xdr:rowOff>49911</xdr:rowOff>
    </xdr:to>
    <xdr:sp macro="" textlink="">
      <xdr:nvSpPr>
        <xdr:cNvPr id="18642" name="Text Box 1"/>
        <xdr:cNvSpPr txBox="1">
          <a:spLocks noChangeArrowheads="1"/>
        </xdr:cNvSpPr>
      </xdr:nvSpPr>
      <xdr:spPr bwMode="auto">
        <a:xfrm>
          <a:off x="2505075" y="196215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43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18644" name="Text Box 2"/>
        <xdr:cNvSpPr txBox="1">
          <a:spLocks noChangeArrowheads="1"/>
        </xdr:cNvSpPr>
      </xdr:nvSpPr>
      <xdr:spPr bwMode="auto">
        <a:xfrm>
          <a:off x="1200150" y="196215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129</xdr:row>
      <xdr:rowOff>0</xdr:rowOff>
    </xdr:from>
    <xdr:to>
      <xdr:col>2</xdr:col>
      <xdr:colOff>259842</xdr:colOff>
      <xdr:row>130</xdr:row>
      <xdr:rowOff>49911</xdr:rowOff>
    </xdr:to>
    <xdr:sp macro="" textlink="">
      <xdr:nvSpPr>
        <xdr:cNvPr id="18645" name="Text Box 2"/>
        <xdr:cNvSpPr txBox="1">
          <a:spLocks noChangeArrowheads="1"/>
        </xdr:cNvSpPr>
      </xdr:nvSpPr>
      <xdr:spPr bwMode="auto">
        <a:xfrm>
          <a:off x="1200150" y="196215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46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47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48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4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50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51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52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53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54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55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56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57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58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5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60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61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62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63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64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65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66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67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68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129</xdr:row>
      <xdr:rowOff>0</xdr:rowOff>
    </xdr:from>
    <xdr:to>
      <xdr:col>2</xdr:col>
      <xdr:colOff>2152650</xdr:colOff>
      <xdr:row>130</xdr:row>
      <xdr:rowOff>49911</xdr:rowOff>
    </xdr:to>
    <xdr:sp macro="" textlink="">
      <xdr:nvSpPr>
        <xdr:cNvPr id="18669" name="Text Box 2"/>
        <xdr:cNvSpPr txBox="1">
          <a:spLocks noChangeArrowheads="1"/>
        </xdr:cNvSpPr>
      </xdr:nvSpPr>
      <xdr:spPr bwMode="auto">
        <a:xfrm>
          <a:off x="3124200" y="196215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7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7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7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7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7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7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7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7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7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7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8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8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8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8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8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8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8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8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8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8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9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9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9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9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9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9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9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9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9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69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0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0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0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0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0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0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0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0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0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0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1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1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1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1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1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1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1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1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1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1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2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2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2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2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2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2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2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2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2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2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3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3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3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3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3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3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3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3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3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3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4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4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4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4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4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4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4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4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48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49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50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51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52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53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54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55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56" name="Text Box 1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102</xdr:row>
      <xdr:rowOff>0</xdr:rowOff>
    </xdr:from>
    <xdr:to>
      <xdr:col>2</xdr:col>
      <xdr:colOff>76200</xdr:colOff>
      <xdr:row>103</xdr:row>
      <xdr:rowOff>169068</xdr:rowOff>
    </xdr:to>
    <xdr:sp macro="" textlink="">
      <xdr:nvSpPr>
        <xdr:cNvPr id="18757" name="Text Box 2"/>
        <xdr:cNvSpPr txBox="1">
          <a:spLocks noChangeArrowheads="1"/>
        </xdr:cNvSpPr>
      </xdr:nvSpPr>
      <xdr:spPr bwMode="auto">
        <a:xfrm>
          <a:off x="1028700" y="2820352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107</xdr:row>
      <xdr:rowOff>0</xdr:rowOff>
    </xdr:from>
    <xdr:to>
      <xdr:col>2</xdr:col>
      <xdr:colOff>1476375</xdr:colOff>
      <xdr:row>108</xdr:row>
      <xdr:rowOff>4761</xdr:rowOff>
    </xdr:to>
    <xdr:sp macro="" textlink="">
      <xdr:nvSpPr>
        <xdr:cNvPr id="18758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2105025</xdr:colOff>
      <xdr:row>108</xdr:row>
      <xdr:rowOff>4761</xdr:rowOff>
    </xdr:to>
    <xdr:sp macro="" textlink="">
      <xdr:nvSpPr>
        <xdr:cNvPr id="18759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107</xdr:row>
      <xdr:rowOff>0</xdr:rowOff>
    </xdr:from>
    <xdr:to>
      <xdr:col>2</xdr:col>
      <xdr:colOff>1476375</xdr:colOff>
      <xdr:row>108</xdr:row>
      <xdr:rowOff>4761</xdr:rowOff>
    </xdr:to>
    <xdr:sp macro="" textlink="">
      <xdr:nvSpPr>
        <xdr:cNvPr id="18760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2105025</xdr:colOff>
      <xdr:row>108</xdr:row>
      <xdr:rowOff>4761</xdr:rowOff>
    </xdr:to>
    <xdr:sp macro="" textlink="">
      <xdr:nvSpPr>
        <xdr:cNvPr id="18761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107</xdr:row>
      <xdr:rowOff>0</xdr:rowOff>
    </xdr:from>
    <xdr:to>
      <xdr:col>2</xdr:col>
      <xdr:colOff>1476375</xdr:colOff>
      <xdr:row>108</xdr:row>
      <xdr:rowOff>4761</xdr:rowOff>
    </xdr:to>
    <xdr:sp macro="" textlink="">
      <xdr:nvSpPr>
        <xdr:cNvPr id="18762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2105025</xdr:colOff>
      <xdr:row>108</xdr:row>
      <xdr:rowOff>4761</xdr:rowOff>
    </xdr:to>
    <xdr:sp macro="" textlink="">
      <xdr:nvSpPr>
        <xdr:cNvPr id="18763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107</xdr:row>
      <xdr:rowOff>0</xdr:rowOff>
    </xdr:from>
    <xdr:to>
      <xdr:col>2</xdr:col>
      <xdr:colOff>1476375</xdr:colOff>
      <xdr:row>108</xdr:row>
      <xdr:rowOff>4761</xdr:rowOff>
    </xdr:to>
    <xdr:sp macro="" textlink="">
      <xdr:nvSpPr>
        <xdr:cNvPr id="18764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2105025</xdr:colOff>
      <xdr:row>108</xdr:row>
      <xdr:rowOff>4761</xdr:rowOff>
    </xdr:to>
    <xdr:sp macro="" textlink="">
      <xdr:nvSpPr>
        <xdr:cNvPr id="18765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107</xdr:row>
      <xdr:rowOff>0</xdr:rowOff>
    </xdr:from>
    <xdr:to>
      <xdr:col>2</xdr:col>
      <xdr:colOff>1476375</xdr:colOff>
      <xdr:row>108</xdr:row>
      <xdr:rowOff>4761</xdr:rowOff>
    </xdr:to>
    <xdr:sp macro="" textlink="">
      <xdr:nvSpPr>
        <xdr:cNvPr id="18766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2105025</xdr:colOff>
      <xdr:row>108</xdr:row>
      <xdr:rowOff>4761</xdr:rowOff>
    </xdr:to>
    <xdr:sp macro="" textlink="">
      <xdr:nvSpPr>
        <xdr:cNvPr id="18767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107</xdr:row>
      <xdr:rowOff>0</xdr:rowOff>
    </xdr:from>
    <xdr:to>
      <xdr:col>2</xdr:col>
      <xdr:colOff>1476375</xdr:colOff>
      <xdr:row>108</xdr:row>
      <xdr:rowOff>4761</xdr:rowOff>
    </xdr:to>
    <xdr:sp macro="" textlink="">
      <xdr:nvSpPr>
        <xdr:cNvPr id="18768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2105025</xdr:colOff>
      <xdr:row>108</xdr:row>
      <xdr:rowOff>4761</xdr:rowOff>
    </xdr:to>
    <xdr:sp macro="" textlink="">
      <xdr:nvSpPr>
        <xdr:cNvPr id="18769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107</xdr:row>
      <xdr:rowOff>0</xdr:rowOff>
    </xdr:from>
    <xdr:to>
      <xdr:col>2</xdr:col>
      <xdr:colOff>1476375</xdr:colOff>
      <xdr:row>108</xdr:row>
      <xdr:rowOff>4761</xdr:rowOff>
    </xdr:to>
    <xdr:sp macro="" textlink="">
      <xdr:nvSpPr>
        <xdr:cNvPr id="18770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2105025</xdr:colOff>
      <xdr:row>108</xdr:row>
      <xdr:rowOff>4761</xdr:rowOff>
    </xdr:to>
    <xdr:sp macro="" textlink="">
      <xdr:nvSpPr>
        <xdr:cNvPr id="18771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107</xdr:row>
      <xdr:rowOff>0</xdr:rowOff>
    </xdr:from>
    <xdr:to>
      <xdr:col>2</xdr:col>
      <xdr:colOff>1476375</xdr:colOff>
      <xdr:row>108</xdr:row>
      <xdr:rowOff>4761</xdr:rowOff>
    </xdr:to>
    <xdr:sp macro="" textlink="">
      <xdr:nvSpPr>
        <xdr:cNvPr id="18772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2105025</xdr:colOff>
      <xdr:row>108</xdr:row>
      <xdr:rowOff>4761</xdr:rowOff>
    </xdr:to>
    <xdr:sp macro="" textlink="">
      <xdr:nvSpPr>
        <xdr:cNvPr id="18773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107</xdr:row>
      <xdr:rowOff>0</xdr:rowOff>
    </xdr:from>
    <xdr:to>
      <xdr:col>2</xdr:col>
      <xdr:colOff>1476375</xdr:colOff>
      <xdr:row>108</xdr:row>
      <xdr:rowOff>4761</xdr:rowOff>
    </xdr:to>
    <xdr:sp macro="" textlink="">
      <xdr:nvSpPr>
        <xdr:cNvPr id="18774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2105025</xdr:colOff>
      <xdr:row>108</xdr:row>
      <xdr:rowOff>4761</xdr:rowOff>
    </xdr:to>
    <xdr:sp macro="" textlink="">
      <xdr:nvSpPr>
        <xdr:cNvPr id="18775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107</xdr:row>
      <xdr:rowOff>0</xdr:rowOff>
    </xdr:from>
    <xdr:to>
      <xdr:col>2</xdr:col>
      <xdr:colOff>1476375</xdr:colOff>
      <xdr:row>108</xdr:row>
      <xdr:rowOff>4761</xdr:rowOff>
    </xdr:to>
    <xdr:sp macro="" textlink="">
      <xdr:nvSpPr>
        <xdr:cNvPr id="18776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2105025</xdr:colOff>
      <xdr:row>108</xdr:row>
      <xdr:rowOff>4761</xdr:rowOff>
    </xdr:to>
    <xdr:sp macro="" textlink="">
      <xdr:nvSpPr>
        <xdr:cNvPr id="18777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107</xdr:row>
      <xdr:rowOff>0</xdr:rowOff>
    </xdr:from>
    <xdr:to>
      <xdr:col>2</xdr:col>
      <xdr:colOff>1476375</xdr:colOff>
      <xdr:row>108</xdr:row>
      <xdr:rowOff>4761</xdr:rowOff>
    </xdr:to>
    <xdr:sp macro="" textlink="">
      <xdr:nvSpPr>
        <xdr:cNvPr id="18778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2105025</xdr:colOff>
      <xdr:row>108</xdr:row>
      <xdr:rowOff>4761</xdr:rowOff>
    </xdr:to>
    <xdr:sp macro="" textlink="">
      <xdr:nvSpPr>
        <xdr:cNvPr id="18779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107</xdr:row>
      <xdr:rowOff>0</xdr:rowOff>
    </xdr:from>
    <xdr:to>
      <xdr:col>2</xdr:col>
      <xdr:colOff>1476375</xdr:colOff>
      <xdr:row>108</xdr:row>
      <xdr:rowOff>4761</xdr:rowOff>
    </xdr:to>
    <xdr:sp macro="" textlink="">
      <xdr:nvSpPr>
        <xdr:cNvPr id="18780" name="Text Box 1"/>
        <xdr:cNvSpPr txBox="1">
          <a:spLocks noChangeArrowheads="1"/>
        </xdr:cNvSpPr>
      </xdr:nvSpPr>
      <xdr:spPr bwMode="auto">
        <a:xfrm>
          <a:off x="2505075" y="29089350"/>
          <a:ext cx="0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2105025</xdr:colOff>
      <xdr:row>108</xdr:row>
      <xdr:rowOff>4761</xdr:rowOff>
    </xdr:to>
    <xdr:sp macro="" textlink="">
      <xdr:nvSpPr>
        <xdr:cNvPr id="18781" name="Text Box 2"/>
        <xdr:cNvSpPr txBox="1">
          <a:spLocks noChangeArrowheads="1"/>
        </xdr:cNvSpPr>
      </xdr:nvSpPr>
      <xdr:spPr bwMode="auto">
        <a:xfrm>
          <a:off x="3124200" y="29089350"/>
          <a:ext cx="9525" cy="1762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37</xdr:row>
      <xdr:rowOff>0</xdr:rowOff>
    </xdr:from>
    <xdr:to>
      <xdr:col>7</xdr:col>
      <xdr:colOff>76200</xdr:colOff>
      <xdr:row>37</xdr:row>
      <xdr:rowOff>523874</xdr:rowOff>
    </xdr:to>
    <xdr:sp macro="" textlink="">
      <xdr:nvSpPr>
        <xdr:cNvPr id="2" name="Text Box 597"/>
        <xdr:cNvSpPr txBox="1">
          <a:spLocks noChangeArrowheads="1"/>
        </xdr:cNvSpPr>
      </xdr:nvSpPr>
      <xdr:spPr bwMode="auto">
        <a:xfrm>
          <a:off x="5991225" y="10963275"/>
          <a:ext cx="76200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37</xdr:row>
      <xdr:rowOff>0</xdr:rowOff>
    </xdr:from>
    <xdr:to>
      <xdr:col>7</xdr:col>
      <xdr:colOff>76202</xdr:colOff>
      <xdr:row>37</xdr:row>
      <xdr:rowOff>200025</xdr:rowOff>
    </xdr:to>
    <xdr:sp macro="" textlink="">
      <xdr:nvSpPr>
        <xdr:cNvPr id="3" name="Text Box 597"/>
        <xdr:cNvSpPr txBox="1">
          <a:spLocks noChangeArrowheads="1"/>
        </xdr:cNvSpPr>
      </xdr:nvSpPr>
      <xdr:spPr bwMode="auto">
        <a:xfrm>
          <a:off x="5991225" y="10963275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37</xdr:row>
      <xdr:rowOff>0</xdr:rowOff>
    </xdr:from>
    <xdr:to>
      <xdr:col>2</xdr:col>
      <xdr:colOff>276225</xdr:colOff>
      <xdr:row>37</xdr:row>
      <xdr:rowOff>276225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228725" y="109632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37</xdr:row>
      <xdr:rowOff>0</xdr:rowOff>
    </xdr:from>
    <xdr:to>
      <xdr:col>5</xdr:col>
      <xdr:colOff>247650</xdr:colOff>
      <xdr:row>37</xdr:row>
      <xdr:rowOff>295278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50101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37</xdr:row>
      <xdr:rowOff>0</xdr:rowOff>
    </xdr:from>
    <xdr:to>
      <xdr:col>5</xdr:col>
      <xdr:colOff>247650</xdr:colOff>
      <xdr:row>37</xdr:row>
      <xdr:rowOff>295278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50101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419099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505075" y="109632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145255</xdr:colOff>
      <xdr:row>37</xdr:row>
      <xdr:rowOff>419099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124200" y="10963275"/>
          <a:ext cx="64055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419099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505075" y="109632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145255</xdr:colOff>
      <xdr:row>37</xdr:row>
      <xdr:rowOff>419099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124200" y="10963275"/>
          <a:ext cx="64055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419099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505075" y="10963275"/>
          <a:ext cx="0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145255</xdr:colOff>
      <xdr:row>37</xdr:row>
      <xdr:rowOff>419099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124200" y="10963275"/>
          <a:ext cx="640555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342900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505075" y="109632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342900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505075" y="109632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14287</xdr:colOff>
      <xdr:row>37</xdr:row>
      <xdr:rowOff>342900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3124200" y="10963275"/>
          <a:ext cx="50958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342900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505075" y="10963275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14287</xdr:colOff>
      <xdr:row>37</xdr:row>
      <xdr:rowOff>342900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124200" y="10963275"/>
          <a:ext cx="50958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247650</xdr:colOff>
      <xdr:row>37</xdr:row>
      <xdr:rowOff>342900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2001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37</xdr:row>
      <xdr:rowOff>0</xdr:rowOff>
    </xdr:from>
    <xdr:to>
      <xdr:col>5</xdr:col>
      <xdr:colOff>247650</xdr:colOff>
      <xdr:row>37</xdr:row>
      <xdr:rowOff>342900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50101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37</xdr:row>
      <xdr:rowOff>0</xdr:rowOff>
    </xdr:from>
    <xdr:to>
      <xdr:col>5</xdr:col>
      <xdr:colOff>247650</xdr:colOff>
      <xdr:row>37</xdr:row>
      <xdr:rowOff>342900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50101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342898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505075" y="10963275"/>
          <a:ext cx="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14287</xdr:colOff>
      <xdr:row>37</xdr:row>
      <xdr:rowOff>342898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3124200" y="10963275"/>
          <a:ext cx="509587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342898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505075" y="10963275"/>
          <a:ext cx="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14287</xdr:colOff>
      <xdr:row>37</xdr:row>
      <xdr:rowOff>342898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3124200" y="10963275"/>
          <a:ext cx="509587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14287</xdr:colOff>
      <xdr:row>37</xdr:row>
      <xdr:rowOff>342898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3124200" y="10963275"/>
          <a:ext cx="509587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295278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590550" y="109632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37</xdr:row>
      <xdr:rowOff>0</xdr:rowOff>
    </xdr:from>
    <xdr:to>
      <xdr:col>2</xdr:col>
      <xdr:colOff>876300</xdr:colOff>
      <xdr:row>37</xdr:row>
      <xdr:rowOff>323853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828800" y="10963275"/>
          <a:ext cx="76200" cy="32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37</xdr:row>
      <xdr:rowOff>0</xdr:rowOff>
    </xdr:from>
    <xdr:to>
      <xdr:col>5</xdr:col>
      <xdr:colOff>247650</xdr:colOff>
      <xdr:row>37</xdr:row>
      <xdr:rowOff>428623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5010150" y="10963275"/>
          <a:ext cx="76200" cy="428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37</xdr:row>
      <xdr:rowOff>0</xdr:rowOff>
    </xdr:from>
    <xdr:to>
      <xdr:col>5</xdr:col>
      <xdr:colOff>247650</xdr:colOff>
      <xdr:row>37</xdr:row>
      <xdr:rowOff>428623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5010150" y="10963275"/>
          <a:ext cx="76200" cy="428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1495425</xdr:colOff>
      <xdr:row>37</xdr:row>
      <xdr:rowOff>0</xdr:rowOff>
    </xdr:from>
    <xdr:to>
      <xdr:col>2</xdr:col>
      <xdr:colOff>1495425</xdr:colOff>
      <xdr:row>37</xdr:row>
      <xdr:rowOff>512380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524125" y="10963275"/>
          <a:ext cx="0" cy="512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754" name="Text Box 597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755" name="Text Box 597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756" name="Text Box 597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757" name="Text Box 597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37</xdr:row>
      <xdr:rowOff>0</xdr:rowOff>
    </xdr:from>
    <xdr:to>
      <xdr:col>7</xdr:col>
      <xdr:colOff>69851</xdr:colOff>
      <xdr:row>37</xdr:row>
      <xdr:rowOff>200025</xdr:rowOff>
    </xdr:to>
    <xdr:sp macro="" textlink="">
      <xdr:nvSpPr>
        <xdr:cNvPr id="758" name="Text Box 597"/>
        <xdr:cNvSpPr txBox="1">
          <a:spLocks noChangeArrowheads="1"/>
        </xdr:cNvSpPr>
      </xdr:nvSpPr>
      <xdr:spPr bwMode="auto">
        <a:xfrm>
          <a:off x="5991225" y="1096327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37</xdr:row>
      <xdr:rowOff>0</xdr:rowOff>
    </xdr:from>
    <xdr:to>
      <xdr:col>2</xdr:col>
      <xdr:colOff>276225</xdr:colOff>
      <xdr:row>37</xdr:row>
      <xdr:rowOff>276225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228725" y="109632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283" name="Text Box 597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284" name="Text Box 597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285" name="Text Box 597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286" name="Text Box 597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37</xdr:row>
      <xdr:rowOff>0</xdr:rowOff>
    </xdr:from>
    <xdr:to>
      <xdr:col>7</xdr:col>
      <xdr:colOff>69851</xdr:colOff>
      <xdr:row>37</xdr:row>
      <xdr:rowOff>200025</xdr:rowOff>
    </xdr:to>
    <xdr:sp macro="" textlink="">
      <xdr:nvSpPr>
        <xdr:cNvPr id="1287" name="Text Box 597"/>
        <xdr:cNvSpPr txBox="1">
          <a:spLocks noChangeArrowheads="1"/>
        </xdr:cNvSpPr>
      </xdr:nvSpPr>
      <xdr:spPr bwMode="auto">
        <a:xfrm>
          <a:off x="5991225" y="1096327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247650</xdr:colOff>
      <xdr:row>37</xdr:row>
      <xdr:rowOff>342900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59055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37</xdr:row>
      <xdr:rowOff>0</xdr:rowOff>
    </xdr:from>
    <xdr:to>
      <xdr:col>2</xdr:col>
      <xdr:colOff>276225</xdr:colOff>
      <xdr:row>37</xdr:row>
      <xdr:rowOff>276225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228725" y="109632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69850</xdr:colOff>
      <xdr:row>37</xdr:row>
      <xdr:rowOff>342900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1028700" y="10963275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2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3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342900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028700" y="109632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37</xdr:row>
      <xdr:rowOff>0</xdr:rowOff>
    </xdr:from>
    <xdr:to>
      <xdr:col>7</xdr:col>
      <xdr:colOff>76202</xdr:colOff>
      <xdr:row>37</xdr:row>
      <xdr:rowOff>200025</xdr:rowOff>
    </xdr:to>
    <xdr:sp macro="" textlink="">
      <xdr:nvSpPr>
        <xdr:cNvPr id="1812" name="Text Box 597"/>
        <xdr:cNvSpPr txBox="1">
          <a:spLocks noChangeArrowheads="1"/>
        </xdr:cNvSpPr>
      </xdr:nvSpPr>
      <xdr:spPr bwMode="auto">
        <a:xfrm>
          <a:off x="5991225" y="10963275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37</xdr:row>
      <xdr:rowOff>0</xdr:rowOff>
    </xdr:from>
    <xdr:to>
      <xdr:col>7</xdr:col>
      <xdr:colOff>69851</xdr:colOff>
      <xdr:row>37</xdr:row>
      <xdr:rowOff>200025</xdr:rowOff>
    </xdr:to>
    <xdr:sp macro="" textlink="">
      <xdr:nvSpPr>
        <xdr:cNvPr id="1813" name="Text Box 597"/>
        <xdr:cNvSpPr txBox="1">
          <a:spLocks noChangeArrowheads="1"/>
        </xdr:cNvSpPr>
      </xdr:nvSpPr>
      <xdr:spPr bwMode="auto">
        <a:xfrm>
          <a:off x="5991225" y="1096327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37</xdr:row>
      <xdr:rowOff>0</xdr:rowOff>
    </xdr:from>
    <xdr:to>
      <xdr:col>7</xdr:col>
      <xdr:colOff>69851</xdr:colOff>
      <xdr:row>37</xdr:row>
      <xdr:rowOff>200025</xdr:rowOff>
    </xdr:to>
    <xdr:sp macro="" textlink="">
      <xdr:nvSpPr>
        <xdr:cNvPr id="1814" name="Text Box 597"/>
        <xdr:cNvSpPr txBox="1">
          <a:spLocks noChangeArrowheads="1"/>
        </xdr:cNvSpPr>
      </xdr:nvSpPr>
      <xdr:spPr bwMode="auto">
        <a:xfrm>
          <a:off x="5991225" y="1096327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505075" y="43434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3124200" y="43434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505075" y="43434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3124200" y="43434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505075" y="43434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3124200" y="43434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505075" y="43434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3124200" y="43434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505075" y="43434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3124200" y="43434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18</xdr:row>
      <xdr:rowOff>214311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505075" y="4343400"/>
          <a:ext cx="0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2</xdr:col>
      <xdr:colOff>2105025</xdr:colOff>
      <xdr:row>18</xdr:row>
      <xdr:rowOff>214311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3124200" y="4343400"/>
          <a:ext cx="9525" cy="214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52</xdr:row>
      <xdr:rowOff>0</xdr:rowOff>
    </xdr:from>
    <xdr:to>
      <xdr:col>2</xdr:col>
      <xdr:colOff>76200</xdr:colOff>
      <xdr:row>52</xdr:row>
      <xdr:rowOff>161923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1028700" y="15068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52</xdr:row>
      <xdr:rowOff>0</xdr:rowOff>
    </xdr:from>
    <xdr:to>
      <xdr:col>3</xdr:col>
      <xdr:colOff>2116</xdr:colOff>
      <xdr:row>52</xdr:row>
      <xdr:rowOff>161924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3124200" y="15068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34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40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56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66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43</xdr:row>
      <xdr:rowOff>0</xdr:rowOff>
    </xdr:from>
    <xdr:to>
      <xdr:col>2</xdr:col>
      <xdr:colOff>76200</xdr:colOff>
      <xdr:row>43</xdr:row>
      <xdr:rowOff>161923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1028700" y="131064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89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0</xdr:rowOff>
    </xdr:from>
    <xdr:to>
      <xdr:col>3</xdr:col>
      <xdr:colOff>2116</xdr:colOff>
      <xdr:row>43</xdr:row>
      <xdr:rowOff>161924</xdr:rowOff>
    </xdr:to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3124200" y="131064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54</xdr:row>
      <xdr:rowOff>0</xdr:rowOff>
    </xdr:from>
    <xdr:to>
      <xdr:col>2</xdr:col>
      <xdr:colOff>76200</xdr:colOff>
      <xdr:row>54</xdr:row>
      <xdr:rowOff>161923</xdr:rowOff>
    </xdr:to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1028700" y="154495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86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92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54</xdr:row>
      <xdr:rowOff>0</xdr:rowOff>
    </xdr:from>
    <xdr:to>
      <xdr:col>3</xdr:col>
      <xdr:colOff>2116</xdr:colOff>
      <xdr:row>54</xdr:row>
      <xdr:rowOff>161924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3124200" y="154495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3124200" y="101441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37</xdr:row>
      <xdr:rowOff>0</xdr:rowOff>
    </xdr:from>
    <xdr:ext cx="85344" cy="173736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736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37</xdr:row>
      <xdr:rowOff>0</xdr:rowOff>
    </xdr:from>
    <xdr:ext cx="85344" cy="173736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736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37</xdr:row>
      <xdr:rowOff>0</xdr:rowOff>
    </xdr:from>
    <xdr:ext cx="85344" cy="173736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736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37</xdr:row>
      <xdr:rowOff>0</xdr:rowOff>
    </xdr:from>
    <xdr:ext cx="85344" cy="173736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736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37</xdr:row>
      <xdr:rowOff>0</xdr:rowOff>
    </xdr:from>
    <xdr:ext cx="85344" cy="173736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736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37</xdr:row>
      <xdr:rowOff>0</xdr:rowOff>
    </xdr:from>
    <xdr:ext cx="107823" cy="124587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962025" y="101917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736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37</xdr:row>
      <xdr:rowOff>0</xdr:rowOff>
    </xdr:from>
    <xdr:ext cx="89916" cy="174117"/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600075" y="101441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37</xdr:row>
      <xdr:rowOff>0</xdr:rowOff>
    </xdr:from>
    <xdr:ext cx="89916" cy="174117"/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600075" y="101441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37</xdr:row>
      <xdr:rowOff>0</xdr:rowOff>
    </xdr:from>
    <xdr:ext cx="89916" cy="173355"/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600075" y="10144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37</xdr:row>
      <xdr:rowOff>0</xdr:rowOff>
    </xdr:from>
    <xdr:ext cx="89916" cy="173355"/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600075" y="10144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37</xdr:row>
      <xdr:rowOff>0</xdr:rowOff>
    </xdr:from>
    <xdr:ext cx="88392" cy="173736"/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12001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37</xdr:row>
      <xdr:rowOff>0</xdr:rowOff>
    </xdr:from>
    <xdr:ext cx="88392" cy="173736"/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12001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37</xdr:row>
      <xdr:rowOff>0</xdr:rowOff>
    </xdr:from>
    <xdr:ext cx="89916" cy="173355"/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600075" y="10144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37</xdr:row>
      <xdr:rowOff>0</xdr:rowOff>
    </xdr:from>
    <xdr:ext cx="89916" cy="173355"/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600075" y="10144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0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0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212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37</xdr:row>
      <xdr:rowOff>0</xdr:rowOff>
    </xdr:from>
    <xdr:ext cx="85344" cy="173736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736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37</xdr:row>
      <xdr:rowOff>0</xdr:rowOff>
    </xdr:from>
    <xdr:ext cx="85344" cy="173736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736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37</xdr:row>
      <xdr:rowOff>0</xdr:rowOff>
    </xdr:from>
    <xdr:ext cx="85344" cy="173736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736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37</xdr:row>
      <xdr:rowOff>0</xdr:rowOff>
    </xdr:from>
    <xdr:ext cx="85344" cy="173736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736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37</xdr:row>
      <xdr:rowOff>0</xdr:rowOff>
    </xdr:from>
    <xdr:ext cx="85344" cy="173736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552450" y="101441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736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37</xdr:row>
      <xdr:rowOff>0</xdr:rowOff>
    </xdr:from>
    <xdr:ext cx="107823" cy="124587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962025" y="101917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736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5905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37</xdr:row>
      <xdr:rowOff>0</xdr:rowOff>
    </xdr:from>
    <xdr:ext cx="89916" cy="174117"/>
    <xdr:sp macro="" textlink="">
      <xdr:nvSpPr>
        <xdr:cNvPr id="2226" name="Text Box 2"/>
        <xdr:cNvSpPr txBox="1">
          <a:spLocks noChangeArrowheads="1"/>
        </xdr:cNvSpPr>
      </xdr:nvSpPr>
      <xdr:spPr bwMode="auto">
        <a:xfrm>
          <a:off x="600075" y="101441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37</xdr:row>
      <xdr:rowOff>0</xdr:rowOff>
    </xdr:from>
    <xdr:ext cx="89916" cy="174117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600075" y="101441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44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4117"/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590550" y="101441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505075" y="101441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37</xdr:row>
      <xdr:rowOff>0</xdr:rowOff>
    </xdr:from>
    <xdr:ext cx="89916" cy="173355"/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600075" y="10144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37</xdr:row>
      <xdr:rowOff>0</xdr:rowOff>
    </xdr:from>
    <xdr:ext cx="89916" cy="173355"/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600075" y="10144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37</xdr:row>
      <xdr:rowOff>0</xdr:rowOff>
    </xdr:from>
    <xdr:ext cx="88392" cy="173736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12001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37</xdr:row>
      <xdr:rowOff>0</xdr:rowOff>
    </xdr:from>
    <xdr:ext cx="88392" cy="173736"/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1200150" y="101441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37</xdr:row>
      <xdr:rowOff>0</xdr:rowOff>
    </xdr:from>
    <xdr:ext cx="89916" cy="173355"/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600075" y="10144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84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8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9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37</xdr:row>
      <xdr:rowOff>0</xdr:rowOff>
    </xdr:from>
    <xdr:ext cx="89916" cy="173355"/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600075" y="101441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37</xdr:row>
      <xdr:rowOff>0</xdr:rowOff>
    </xdr:from>
    <xdr:ext cx="88392" cy="173355"/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590550" y="101441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3124200" y="101441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368300" cy="190501"/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3124200" y="10963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37</xdr:row>
      <xdr:rowOff>0</xdr:rowOff>
    </xdr:from>
    <xdr:ext cx="107823" cy="124587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962025" y="109632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37</xdr:row>
      <xdr:rowOff>0</xdr:rowOff>
    </xdr:from>
    <xdr:ext cx="88392" cy="173736"/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1200150" y="10963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37</xdr:row>
      <xdr:rowOff>0</xdr:rowOff>
    </xdr:from>
    <xdr:ext cx="88392" cy="173736"/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1200150" y="10963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37</xdr:row>
      <xdr:rowOff>0</xdr:rowOff>
    </xdr:from>
    <xdr:ext cx="107823" cy="124587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962025" y="109632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37</xdr:row>
      <xdr:rowOff>0</xdr:rowOff>
    </xdr:from>
    <xdr:ext cx="109728" cy="173736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505075" y="10963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37</xdr:row>
      <xdr:rowOff>0</xdr:rowOff>
    </xdr:from>
    <xdr:ext cx="88392" cy="173736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1200150" y="10963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37</xdr:row>
      <xdr:rowOff>0</xdr:rowOff>
    </xdr:from>
    <xdr:ext cx="88392" cy="173736"/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1200150" y="10963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88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89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91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92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37</xdr:row>
      <xdr:rowOff>0</xdr:rowOff>
    </xdr:from>
    <xdr:ext cx="57150" cy="173736"/>
    <xdr:sp macro="" textlink="">
      <xdr:nvSpPr>
        <xdr:cNvPr id="2399" name="Text Box 2"/>
        <xdr:cNvSpPr txBox="1">
          <a:spLocks noChangeArrowheads="1"/>
        </xdr:cNvSpPr>
      </xdr:nvSpPr>
      <xdr:spPr bwMode="auto">
        <a:xfrm>
          <a:off x="3124200" y="10963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24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28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161923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1028700" y="109632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2116</xdr:colOff>
      <xdr:row>37</xdr:row>
      <xdr:rowOff>161924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3124200" y="109632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2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3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4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4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4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8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9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37</xdr:row>
      <xdr:rowOff>0</xdr:rowOff>
    </xdr:from>
    <xdr:to>
      <xdr:col>2</xdr:col>
      <xdr:colOff>41148</xdr:colOff>
      <xdr:row>37</xdr:row>
      <xdr:rowOff>162687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962025" y="10782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2812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2824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2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37</xdr:row>
      <xdr:rowOff>0</xdr:rowOff>
    </xdr:from>
    <xdr:to>
      <xdr:col>2</xdr:col>
      <xdr:colOff>41148</xdr:colOff>
      <xdr:row>37</xdr:row>
      <xdr:rowOff>162687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962025" y="10782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7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2879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89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89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89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4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6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0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0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0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0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4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37</xdr:row>
      <xdr:rowOff>0</xdr:rowOff>
    </xdr:from>
    <xdr:to>
      <xdr:col>2</xdr:col>
      <xdr:colOff>41148</xdr:colOff>
      <xdr:row>37</xdr:row>
      <xdr:rowOff>162687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962025" y="10782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7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2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3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3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4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15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15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37</xdr:row>
      <xdr:rowOff>0</xdr:rowOff>
    </xdr:from>
    <xdr:to>
      <xdr:col>2</xdr:col>
      <xdr:colOff>41148</xdr:colOff>
      <xdr:row>37</xdr:row>
      <xdr:rowOff>162687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962025" y="10782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7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7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0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0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0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25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7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7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8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9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9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0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2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2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3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4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5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5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36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36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37</xdr:row>
      <xdr:rowOff>0</xdr:rowOff>
    </xdr:from>
    <xdr:to>
      <xdr:col>2</xdr:col>
      <xdr:colOff>41148</xdr:colOff>
      <xdr:row>37</xdr:row>
      <xdr:rowOff>162687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962025" y="10782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8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39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0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0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40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40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41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1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1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1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1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2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3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3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437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4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5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46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46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46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37</xdr:row>
      <xdr:rowOff>0</xdr:rowOff>
    </xdr:from>
    <xdr:to>
      <xdr:col>2</xdr:col>
      <xdr:colOff>41148</xdr:colOff>
      <xdr:row>37</xdr:row>
      <xdr:rowOff>162687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962025" y="10782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479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491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49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50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509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1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521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3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5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6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7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8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378618</xdr:rowOff>
    </xdr:to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1028700" y="10734675"/>
          <a:ext cx="76200" cy="378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67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37</xdr:row>
      <xdr:rowOff>0</xdr:rowOff>
    </xdr:from>
    <xdr:to>
      <xdr:col>2</xdr:col>
      <xdr:colOff>41148</xdr:colOff>
      <xdr:row>37</xdr:row>
      <xdr:rowOff>162687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962025" y="10782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8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0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71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71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71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1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2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3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4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743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4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6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6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37</xdr:row>
      <xdr:rowOff>0</xdr:rowOff>
    </xdr:from>
    <xdr:to>
      <xdr:col>1</xdr:col>
      <xdr:colOff>218694</xdr:colOff>
      <xdr:row>37</xdr:row>
      <xdr:rowOff>211836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552450" y="10734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37</xdr:row>
      <xdr:rowOff>0</xdr:rowOff>
    </xdr:from>
    <xdr:to>
      <xdr:col>2</xdr:col>
      <xdr:colOff>41148</xdr:colOff>
      <xdr:row>37</xdr:row>
      <xdr:rowOff>162687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962025" y="10782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211836</xdr:rowOff>
    </xdr:to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5905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785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8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212217</xdr:rowOff>
    </xdr:to>
    <xdr:sp macro="" textlink="">
      <xdr:nvSpPr>
        <xdr:cNvPr id="3797" name="Text Box 2"/>
        <xdr:cNvSpPr txBox="1">
          <a:spLocks noChangeArrowheads="1"/>
        </xdr:cNvSpPr>
      </xdr:nvSpPr>
      <xdr:spPr bwMode="auto">
        <a:xfrm>
          <a:off x="600075" y="10734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5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7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212217</xdr:rowOff>
    </xdr:to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590550" y="10734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1586103</xdr:colOff>
      <xdr:row>37</xdr:row>
      <xdr:rowOff>211836</xdr:rowOff>
    </xdr:to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505075" y="10734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1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1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3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259842</xdr:colOff>
      <xdr:row>37</xdr:row>
      <xdr:rowOff>211836</xdr:rowOff>
    </xdr:to>
    <xdr:sp macro="" textlink="">
      <xdr:nvSpPr>
        <xdr:cNvPr id="3840" name="Text Box 2"/>
        <xdr:cNvSpPr txBox="1">
          <a:spLocks noChangeArrowheads="1"/>
        </xdr:cNvSpPr>
      </xdr:nvSpPr>
      <xdr:spPr bwMode="auto">
        <a:xfrm>
          <a:off x="1200150" y="10734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4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37</xdr:row>
      <xdr:rowOff>0</xdr:rowOff>
    </xdr:from>
    <xdr:to>
      <xdr:col>1</xdr:col>
      <xdr:colOff>270891</xdr:colOff>
      <xdr:row>37</xdr:row>
      <xdr:rowOff>211455</xdr:rowOff>
    </xdr:to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600075" y="10734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5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7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61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37</xdr:row>
      <xdr:rowOff>0</xdr:rowOff>
    </xdr:from>
    <xdr:to>
      <xdr:col>1</xdr:col>
      <xdr:colOff>259842</xdr:colOff>
      <xdr:row>37</xdr:row>
      <xdr:rowOff>211455</xdr:rowOff>
    </xdr:to>
    <xdr:sp macro="" textlink="">
      <xdr:nvSpPr>
        <xdr:cNvPr id="3864" name="Text Box 2"/>
        <xdr:cNvSpPr txBox="1">
          <a:spLocks noChangeArrowheads="1"/>
        </xdr:cNvSpPr>
      </xdr:nvSpPr>
      <xdr:spPr bwMode="auto">
        <a:xfrm>
          <a:off x="590550" y="10734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6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2</xdr:col>
      <xdr:colOff>2152650</xdr:colOff>
      <xdr:row>37</xdr:row>
      <xdr:rowOff>211836</xdr:rowOff>
    </xdr:to>
    <xdr:sp macro="" textlink="">
      <xdr:nvSpPr>
        <xdr:cNvPr id="3888" name="Text Box 2"/>
        <xdr:cNvSpPr txBox="1">
          <a:spLocks noChangeArrowheads="1"/>
        </xdr:cNvSpPr>
      </xdr:nvSpPr>
      <xdr:spPr bwMode="auto">
        <a:xfrm>
          <a:off x="3124200" y="10734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3896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3900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0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1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20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2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30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3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3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304800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1028700" y="10963275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3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3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4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328084</xdr:rowOff>
    </xdr:to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1028700" y="10963275"/>
          <a:ext cx="76200" cy="328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305857</xdr:rowOff>
    </xdr:to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305857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305857</xdr:rowOff>
    </xdr:to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305857</xdr:rowOff>
    </xdr:to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305857</xdr:rowOff>
    </xdr:to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305857</xdr:rowOff>
    </xdr:to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305857</xdr:rowOff>
    </xdr:to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305857</xdr:rowOff>
    </xdr:to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305857</xdr:rowOff>
    </xdr:to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305857</xdr:rowOff>
    </xdr:to>
    <xdr:sp macro="" textlink="">
      <xdr:nvSpPr>
        <xdr:cNvPr id="4174" name="Text Box 2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305857</xdr:rowOff>
    </xdr:to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305857</xdr:rowOff>
    </xdr:to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305857</xdr:rowOff>
    </xdr:to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305857</xdr:rowOff>
    </xdr:to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37</xdr:row>
      <xdr:rowOff>0</xdr:rowOff>
    </xdr:from>
    <xdr:to>
      <xdr:col>2</xdr:col>
      <xdr:colOff>76200</xdr:colOff>
      <xdr:row>37</xdr:row>
      <xdr:rowOff>305857</xdr:rowOff>
    </xdr:to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37</xdr:row>
      <xdr:rowOff>0</xdr:rowOff>
    </xdr:from>
    <xdr:to>
      <xdr:col>2</xdr:col>
      <xdr:colOff>76200</xdr:colOff>
      <xdr:row>37</xdr:row>
      <xdr:rowOff>305857</xdr:rowOff>
    </xdr:to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1028700" y="10963275"/>
          <a:ext cx="76200" cy="305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323850</xdr:rowOff>
    </xdr:to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323850</xdr:rowOff>
    </xdr:to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4185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323850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4187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323850</xdr:rowOff>
    </xdr:to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4189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323850</xdr:rowOff>
    </xdr:to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247650</xdr:colOff>
      <xdr:row>37</xdr:row>
      <xdr:rowOff>323850</xdr:rowOff>
    </xdr:to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1200150" y="109632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247650</xdr:colOff>
      <xdr:row>37</xdr:row>
      <xdr:rowOff>323850</xdr:rowOff>
    </xdr:to>
    <xdr:sp macro="" textlink="">
      <xdr:nvSpPr>
        <xdr:cNvPr id="4193" name="Text Box 2"/>
        <xdr:cNvSpPr txBox="1">
          <a:spLocks noChangeArrowheads="1"/>
        </xdr:cNvSpPr>
      </xdr:nvSpPr>
      <xdr:spPr bwMode="auto">
        <a:xfrm>
          <a:off x="1200150" y="109632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323850</xdr:rowOff>
    </xdr:to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323850</xdr:rowOff>
    </xdr:to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4197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323850</xdr:rowOff>
    </xdr:to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323850</xdr:rowOff>
    </xdr:to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37</xdr:row>
      <xdr:rowOff>0</xdr:rowOff>
    </xdr:from>
    <xdr:to>
      <xdr:col>2</xdr:col>
      <xdr:colOff>1476375</xdr:colOff>
      <xdr:row>37</xdr:row>
      <xdr:rowOff>323850</xdr:rowOff>
    </xdr:to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505075" y="10963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323850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3124200" y="10963275"/>
          <a:ext cx="5048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247650</xdr:colOff>
      <xdr:row>37</xdr:row>
      <xdr:rowOff>323850</xdr:rowOff>
    </xdr:to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1200150" y="109632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37</xdr:row>
      <xdr:rowOff>0</xdr:rowOff>
    </xdr:from>
    <xdr:to>
      <xdr:col>2</xdr:col>
      <xdr:colOff>247650</xdr:colOff>
      <xdr:row>37</xdr:row>
      <xdr:rowOff>323850</xdr:rowOff>
    </xdr:to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1200150" y="10963275"/>
          <a:ext cx="76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09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13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23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25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29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32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33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35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37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39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47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51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53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37</xdr:row>
      <xdr:rowOff>219075</xdr:rowOff>
    </xdr:to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3124200" y="10963275"/>
          <a:ext cx="504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57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67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69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71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73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77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37</xdr:row>
      <xdr:rowOff>0</xdr:rowOff>
    </xdr:from>
    <xdr:to>
      <xdr:col>3</xdr:col>
      <xdr:colOff>9525</xdr:colOff>
      <xdr:row>38</xdr:row>
      <xdr:rowOff>28575</xdr:rowOff>
    </xdr:to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3124200" y="10963275"/>
          <a:ext cx="5048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25</xdr:row>
      <xdr:rowOff>0</xdr:rowOff>
    </xdr:from>
    <xdr:to>
      <xdr:col>7</xdr:col>
      <xdr:colOff>76202</xdr:colOff>
      <xdr:row>25</xdr:row>
      <xdr:rowOff>171450</xdr:rowOff>
    </xdr:to>
    <xdr:sp macro="" textlink="">
      <xdr:nvSpPr>
        <xdr:cNvPr id="4279" name="Text Box 597"/>
        <xdr:cNvSpPr txBox="1">
          <a:spLocks noChangeArrowheads="1"/>
        </xdr:cNvSpPr>
      </xdr:nvSpPr>
      <xdr:spPr bwMode="auto">
        <a:xfrm>
          <a:off x="5991225" y="7029450"/>
          <a:ext cx="7620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25</xdr:row>
      <xdr:rowOff>0</xdr:rowOff>
    </xdr:from>
    <xdr:to>
      <xdr:col>5</xdr:col>
      <xdr:colOff>247650</xdr:colOff>
      <xdr:row>25</xdr:row>
      <xdr:rowOff>171450</xdr:rowOff>
    </xdr:to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5010150" y="7029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25</xdr:row>
      <xdr:rowOff>0</xdr:rowOff>
    </xdr:from>
    <xdr:to>
      <xdr:col>5</xdr:col>
      <xdr:colOff>247650</xdr:colOff>
      <xdr:row>25</xdr:row>
      <xdr:rowOff>171450</xdr:rowOff>
    </xdr:to>
    <xdr:sp macro="" textlink="">
      <xdr:nvSpPr>
        <xdr:cNvPr id="4281" name="Text Box 2"/>
        <xdr:cNvSpPr txBox="1">
          <a:spLocks noChangeArrowheads="1"/>
        </xdr:cNvSpPr>
      </xdr:nvSpPr>
      <xdr:spPr bwMode="auto">
        <a:xfrm>
          <a:off x="5010150" y="70294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25</xdr:row>
      <xdr:rowOff>0</xdr:rowOff>
    </xdr:from>
    <xdr:to>
      <xdr:col>7</xdr:col>
      <xdr:colOff>69851</xdr:colOff>
      <xdr:row>25</xdr:row>
      <xdr:rowOff>171450</xdr:rowOff>
    </xdr:to>
    <xdr:sp macro="" textlink="">
      <xdr:nvSpPr>
        <xdr:cNvPr id="4282" name="Text Box 597"/>
        <xdr:cNvSpPr txBox="1">
          <a:spLocks noChangeArrowheads="1"/>
        </xdr:cNvSpPr>
      </xdr:nvSpPr>
      <xdr:spPr bwMode="auto">
        <a:xfrm>
          <a:off x="5991225" y="7029450"/>
          <a:ext cx="6985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25</xdr:row>
      <xdr:rowOff>0</xdr:rowOff>
    </xdr:from>
    <xdr:to>
      <xdr:col>7</xdr:col>
      <xdr:colOff>69851</xdr:colOff>
      <xdr:row>25</xdr:row>
      <xdr:rowOff>171450</xdr:rowOff>
    </xdr:to>
    <xdr:sp macro="" textlink="">
      <xdr:nvSpPr>
        <xdr:cNvPr id="4283" name="Text Box 597"/>
        <xdr:cNvSpPr txBox="1">
          <a:spLocks noChangeArrowheads="1"/>
        </xdr:cNvSpPr>
      </xdr:nvSpPr>
      <xdr:spPr bwMode="auto">
        <a:xfrm>
          <a:off x="5991225" y="7029450"/>
          <a:ext cx="6985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25</xdr:row>
      <xdr:rowOff>0</xdr:rowOff>
    </xdr:from>
    <xdr:to>
      <xdr:col>7</xdr:col>
      <xdr:colOff>76202</xdr:colOff>
      <xdr:row>25</xdr:row>
      <xdr:rowOff>171450</xdr:rowOff>
    </xdr:to>
    <xdr:sp macro="" textlink="">
      <xdr:nvSpPr>
        <xdr:cNvPr id="4284" name="Text Box 597"/>
        <xdr:cNvSpPr txBox="1">
          <a:spLocks noChangeArrowheads="1"/>
        </xdr:cNvSpPr>
      </xdr:nvSpPr>
      <xdr:spPr bwMode="auto">
        <a:xfrm>
          <a:off x="5991225" y="7029450"/>
          <a:ext cx="7620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25</xdr:row>
      <xdr:rowOff>0</xdr:rowOff>
    </xdr:from>
    <xdr:to>
      <xdr:col>7</xdr:col>
      <xdr:colOff>69851</xdr:colOff>
      <xdr:row>25</xdr:row>
      <xdr:rowOff>171450</xdr:rowOff>
    </xdr:to>
    <xdr:sp macro="" textlink="">
      <xdr:nvSpPr>
        <xdr:cNvPr id="4285" name="Text Box 597"/>
        <xdr:cNvSpPr txBox="1">
          <a:spLocks noChangeArrowheads="1"/>
        </xdr:cNvSpPr>
      </xdr:nvSpPr>
      <xdr:spPr bwMode="auto">
        <a:xfrm>
          <a:off x="5991225" y="7029450"/>
          <a:ext cx="6985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25</xdr:row>
      <xdr:rowOff>0</xdr:rowOff>
    </xdr:from>
    <xdr:to>
      <xdr:col>7</xdr:col>
      <xdr:colOff>69851</xdr:colOff>
      <xdr:row>25</xdr:row>
      <xdr:rowOff>171450</xdr:rowOff>
    </xdr:to>
    <xdr:sp macro="" textlink="">
      <xdr:nvSpPr>
        <xdr:cNvPr id="4286" name="Text Box 597"/>
        <xdr:cNvSpPr txBox="1">
          <a:spLocks noChangeArrowheads="1"/>
        </xdr:cNvSpPr>
      </xdr:nvSpPr>
      <xdr:spPr bwMode="auto">
        <a:xfrm>
          <a:off x="5991225" y="7029450"/>
          <a:ext cx="6985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30</xdr:row>
      <xdr:rowOff>0</xdr:rowOff>
    </xdr:from>
    <xdr:to>
      <xdr:col>5</xdr:col>
      <xdr:colOff>247650</xdr:colOff>
      <xdr:row>31</xdr:row>
      <xdr:rowOff>171448</xdr:rowOff>
    </xdr:to>
    <xdr:sp macro="" textlink="">
      <xdr:nvSpPr>
        <xdr:cNvPr id="4287" name="Text Box 2"/>
        <xdr:cNvSpPr txBox="1">
          <a:spLocks noChangeArrowheads="1"/>
        </xdr:cNvSpPr>
      </xdr:nvSpPr>
      <xdr:spPr bwMode="auto">
        <a:xfrm>
          <a:off x="5010150" y="77724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30</xdr:row>
      <xdr:rowOff>0</xdr:rowOff>
    </xdr:from>
    <xdr:to>
      <xdr:col>5</xdr:col>
      <xdr:colOff>247650</xdr:colOff>
      <xdr:row>31</xdr:row>
      <xdr:rowOff>171448</xdr:rowOff>
    </xdr:to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5010150" y="77724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30</xdr:row>
      <xdr:rowOff>0</xdr:rowOff>
    </xdr:from>
    <xdr:to>
      <xdr:col>5</xdr:col>
      <xdr:colOff>247650</xdr:colOff>
      <xdr:row>31</xdr:row>
      <xdr:rowOff>171448</xdr:rowOff>
    </xdr:to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5010150" y="77724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30</xdr:row>
      <xdr:rowOff>0</xdr:rowOff>
    </xdr:from>
    <xdr:to>
      <xdr:col>5</xdr:col>
      <xdr:colOff>247650</xdr:colOff>
      <xdr:row>31</xdr:row>
      <xdr:rowOff>171448</xdr:rowOff>
    </xdr:to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5010150" y="7772400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7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3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4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55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30</xdr:row>
      <xdr:rowOff>47625</xdr:rowOff>
    </xdr:from>
    <xdr:to>
      <xdr:col>2</xdr:col>
      <xdr:colOff>41148</xdr:colOff>
      <xdr:row>31</xdr:row>
      <xdr:rowOff>48387</xdr:rowOff>
    </xdr:to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962025" y="78200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50292</xdr:rowOff>
    </xdr:to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7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7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7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7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8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50292</xdr:rowOff>
    </xdr:to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59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1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2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30</xdr:row>
      <xdr:rowOff>0</xdr:rowOff>
    </xdr:from>
    <xdr:to>
      <xdr:col>2</xdr:col>
      <xdr:colOff>259842</xdr:colOff>
      <xdr:row>31</xdr:row>
      <xdr:rowOff>49911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30</xdr:row>
      <xdr:rowOff>0</xdr:rowOff>
    </xdr:from>
    <xdr:to>
      <xdr:col>2</xdr:col>
      <xdr:colOff>259842</xdr:colOff>
      <xdr:row>31</xdr:row>
      <xdr:rowOff>49911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2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3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4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65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65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65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30</xdr:row>
      <xdr:rowOff>47625</xdr:rowOff>
    </xdr:from>
    <xdr:to>
      <xdr:col>2</xdr:col>
      <xdr:colOff>41148</xdr:colOff>
      <xdr:row>31</xdr:row>
      <xdr:rowOff>48387</xdr:rowOff>
    </xdr:to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962025" y="78200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50292</xdr:rowOff>
    </xdr:to>
    <xdr:sp macro="" textlink="">
      <xdr:nvSpPr>
        <xdr:cNvPr id="4669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7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7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7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7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7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50292</xdr:rowOff>
    </xdr:to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8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8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8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9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4699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0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0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0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0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4711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1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1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1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1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2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30</xdr:row>
      <xdr:rowOff>0</xdr:rowOff>
    </xdr:from>
    <xdr:to>
      <xdr:col>2</xdr:col>
      <xdr:colOff>259842</xdr:colOff>
      <xdr:row>31</xdr:row>
      <xdr:rowOff>49911</xdr:rowOff>
    </xdr:to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30</xdr:row>
      <xdr:rowOff>0</xdr:rowOff>
    </xdr:from>
    <xdr:to>
      <xdr:col>2</xdr:col>
      <xdr:colOff>259842</xdr:colOff>
      <xdr:row>31</xdr:row>
      <xdr:rowOff>49911</xdr:rowOff>
    </xdr:to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4725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3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3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4737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3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4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4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4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4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74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4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5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5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5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5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6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6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6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6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86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30</xdr:row>
      <xdr:rowOff>47625</xdr:rowOff>
    </xdr:from>
    <xdr:to>
      <xdr:col>2</xdr:col>
      <xdr:colOff>41148</xdr:colOff>
      <xdr:row>31</xdr:row>
      <xdr:rowOff>48387</xdr:rowOff>
    </xdr:to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962025" y="78200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50292</xdr:rowOff>
    </xdr:to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8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50292</xdr:rowOff>
    </xdr:to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9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90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0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1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1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1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2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2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2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2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30</xdr:row>
      <xdr:rowOff>0</xdr:rowOff>
    </xdr:from>
    <xdr:to>
      <xdr:col>2</xdr:col>
      <xdr:colOff>259842</xdr:colOff>
      <xdr:row>31</xdr:row>
      <xdr:rowOff>49911</xdr:rowOff>
    </xdr:to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30</xdr:row>
      <xdr:rowOff>0</xdr:rowOff>
    </xdr:from>
    <xdr:to>
      <xdr:col>2</xdr:col>
      <xdr:colOff>259842</xdr:colOff>
      <xdr:row>31</xdr:row>
      <xdr:rowOff>49911</xdr:rowOff>
    </xdr:to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3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3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3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4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4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4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5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95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30</xdr:row>
      <xdr:rowOff>47625</xdr:rowOff>
    </xdr:from>
    <xdr:to>
      <xdr:col>2</xdr:col>
      <xdr:colOff>41148</xdr:colOff>
      <xdr:row>31</xdr:row>
      <xdr:rowOff>48387</xdr:rowOff>
    </xdr:to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962025" y="78200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50292</xdr:rowOff>
    </xdr:to>
    <xdr:sp macro="" textlink="">
      <xdr:nvSpPr>
        <xdr:cNvPr id="4975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8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50292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8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9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9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0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1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1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1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2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2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30</xdr:row>
      <xdr:rowOff>0</xdr:rowOff>
    </xdr:from>
    <xdr:to>
      <xdr:col>2</xdr:col>
      <xdr:colOff>259842</xdr:colOff>
      <xdr:row>31</xdr:row>
      <xdr:rowOff>49911</xdr:rowOff>
    </xdr:to>
    <xdr:sp macro="" textlink="">
      <xdr:nvSpPr>
        <xdr:cNvPr id="5029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30</xdr:row>
      <xdr:rowOff>0</xdr:rowOff>
    </xdr:from>
    <xdr:to>
      <xdr:col>2</xdr:col>
      <xdr:colOff>259842</xdr:colOff>
      <xdr:row>31</xdr:row>
      <xdr:rowOff>49911</xdr:rowOff>
    </xdr:to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031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3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3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4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4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4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5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5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5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5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6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6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6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7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7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7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7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2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3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3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30</xdr:row>
      <xdr:rowOff>47625</xdr:rowOff>
    </xdr:from>
    <xdr:to>
      <xdr:col>2</xdr:col>
      <xdr:colOff>41148</xdr:colOff>
      <xdr:row>31</xdr:row>
      <xdr:rowOff>48387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962025" y="78200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50292</xdr:rowOff>
    </xdr:to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18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18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18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18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19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19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50292</xdr:rowOff>
    </xdr:to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19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20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21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21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1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1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1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1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2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2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2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3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3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30</xdr:row>
      <xdr:rowOff>0</xdr:rowOff>
    </xdr:from>
    <xdr:to>
      <xdr:col>2</xdr:col>
      <xdr:colOff>259842</xdr:colOff>
      <xdr:row>31</xdr:row>
      <xdr:rowOff>49911</xdr:rowOff>
    </xdr:to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30</xdr:row>
      <xdr:rowOff>0</xdr:rowOff>
    </xdr:from>
    <xdr:to>
      <xdr:col>2</xdr:col>
      <xdr:colOff>259842</xdr:colOff>
      <xdr:row>31</xdr:row>
      <xdr:rowOff>49911</xdr:rowOff>
    </xdr:to>
    <xdr:sp macro="" textlink="">
      <xdr:nvSpPr>
        <xdr:cNvPr id="5239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4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5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5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5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6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6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26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30</xdr:row>
      <xdr:rowOff>47625</xdr:rowOff>
    </xdr:from>
    <xdr:to>
      <xdr:col>2</xdr:col>
      <xdr:colOff>41148</xdr:colOff>
      <xdr:row>31</xdr:row>
      <xdr:rowOff>48387</xdr:rowOff>
    </xdr:to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962025" y="78200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50292</xdr:rowOff>
    </xdr:to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8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9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9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9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50292</xdr:rowOff>
    </xdr:to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9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9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30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30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311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1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1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2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2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3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3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3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30</xdr:row>
      <xdr:rowOff>0</xdr:rowOff>
    </xdr:from>
    <xdr:to>
      <xdr:col>2</xdr:col>
      <xdr:colOff>259842</xdr:colOff>
      <xdr:row>31</xdr:row>
      <xdr:rowOff>49911</xdr:rowOff>
    </xdr:to>
    <xdr:sp macro="" textlink="">
      <xdr:nvSpPr>
        <xdr:cNvPr id="5335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30</xdr:row>
      <xdr:rowOff>0</xdr:rowOff>
    </xdr:from>
    <xdr:to>
      <xdr:col>2</xdr:col>
      <xdr:colOff>259842</xdr:colOff>
      <xdr:row>31</xdr:row>
      <xdr:rowOff>49911</xdr:rowOff>
    </xdr:to>
    <xdr:sp macro="" textlink="">
      <xdr:nvSpPr>
        <xdr:cNvPr id="5336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337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4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4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4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4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5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5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5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6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6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6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6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6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7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7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7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7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8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8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8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38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39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39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2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2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2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3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4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30</xdr:row>
      <xdr:rowOff>0</xdr:rowOff>
    </xdr:from>
    <xdr:to>
      <xdr:col>2</xdr:col>
      <xdr:colOff>76200</xdr:colOff>
      <xdr:row>31</xdr:row>
      <xdr:rowOff>140493</xdr:rowOff>
    </xdr:to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1028700" y="7772400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47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30</xdr:row>
      <xdr:rowOff>47625</xdr:rowOff>
    </xdr:from>
    <xdr:to>
      <xdr:col>2</xdr:col>
      <xdr:colOff>41148</xdr:colOff>
      <xdr:row>31</xdr:row>
      <xdr:rowOff>48387</xdr:rowOff>
    </xdr:to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962025" y="78200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50292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49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49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49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49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49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50292</xdr:rowOff>
    </xdr:to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0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0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0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1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1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51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2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2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2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3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3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3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3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4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4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30</xdr:row>
      <xdr:rowOff>0</xdr:rowOff>
    </xdr:from>
    <xdr:to>
      <xdr:col>2</xdr:col>
      <xdr:colOff>259842</xdr:colOff>
      <xdr:row>31</xdr:row>
      <xdr:rowOff>49911</xdr:rowOff>
    </xdr:to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30</xdr:row>
      <xdr:rowOff>0</xdr:rowOff>
    </xdr:from>
    <xdr:to>
      <xdr:col>2</xdr:col>
      <xdr:colOff>259842</xdr:colOff>
      <xdr:row>31</xdr:row>
      <xdr:rowOff>49911</xdr:rowOff>
    </xdr:to>
    <xdr:sp macro="" textlink="">
      <xdr:nvSpPr>
        <xdr:cNvPr id="5545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4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4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5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5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5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6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6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6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56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57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30</xdr:row>
      <xdr:rowOff>0</xdr:rowOff>
    </xdr:from>
    <xdr:to>
      <xdr:col>1</xdr:col>
      <xdr:colOff>218694</xdr:colOff>
      <xdr:row>31</xdr:row>
      <xdr:rowOff>49911</xdr:rowOff>
    </xdr:to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552450" y="7772400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30</xdr:row>
      <xdr:rowOff>47625</xdr:rowOff>
    </xdr:from>
    <xdr:to>
      <xdr:col>2</xdr:col>
      <xdr:colOff>41148</xdr:colOff>
      <xdr:row>31</xdr:row>
      <xdr:rowOff>48387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962025" y="7820025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49911</xdr:rowOff>
    </xdr:to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5905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50292</xdr:rowOff>
    </xdr:to>
    <xdr:sp macro="" textlink="">
      <xdr:nvSpPr>
        <xdr:cNvPr id="5587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8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9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9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9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9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50292</xdr:rowOff>
    </xdr:to>
    <xdr:sp macro="" textlink="">
      <xdr:nvSpPr>
        <xdr:cNvPr id="5599" name="Text Box 2"/>
        <xdr:cNvSpPr txBox="1">
          <a:spLocks noChangeArrowheads="1"/>
        </xdr:cNvSpPr>
      </xdr:nvSpPr>
      <xdr:spPr bwMode="auto">
        <a:xfrm>
          <a:off x="600075" y="7772400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601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605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607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50292</xdr:rowOff>
    </xdr:to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590550" y="7772400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30</xdr:row>
      <xdr:rowOff>0</xdr:rowOff>
    </xdr:from>
    <xdr:to>
      <xdr:col>2</xdr:col>
      <xdr:colOff>1586103</xdr:colOff>
      <xdr:row>31</xdr:row>
      <xdr:rowOff>49911</xdr:rowOff>
    </xdr:to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505075" y="7772400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617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2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2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2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629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3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3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3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3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30</xdr:row>
      <xdr:rowOff>0</xdr:rowOff>
    </xdr:from>
    <xdr:to>
      <xdr:col>2</xdr:col>
      <xdr:colOff>259842</xdr:colOff>
      <xdr:row>31</xdr:row>
      <xdr:rowOff>49911</xdr:rowOff>
    </xdr:to>
    <xdr:sp macro="" textlink="">
      <xdr:nvSpPr>
        <xdr:cNvPr id="5641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30</xdr:row>
      <xdr:rowOff>0</xdr:rowOff>
    </xdr:from>
    <xdr:to>
      <xdr:col>2</xdr:col>
      <xdr:colOff>259842</xdr:colOff>
      <xdr:row>31</xdr:row>
      <xdr:rowOff>49911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1200150" y="7772400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4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5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5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30</xdr:row>
      <xdr:rowOff>0</xdr:rowOff>
    </xdr:from>
    <xdr:to>
      <xdr:col>1</xdr:col>
      <xdr:colOff>270891</xdr:colOff>
      <xdr:row>31</xdr:row>
      <xdr:rowOff>49530</xdr:rowOff>
    </xdr:to>
    <xdr:sp macro="" textlink="">
      <xdr:nvSpPr>
        <xdr:cNvPr id="5655" name="Text Box 2"/>
        <xdr:cNvSpPr txBox="1">
          <a:spLocks noChangeArrowheads="1"/>
        </xdr:cNvSpPr>
      </xdr:nvSpPr>
      <xdr:spPr bwMode="auto">
        <a:xfrm>
          <a:off x="600075" y="7772400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5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57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59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65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30</xdr:row>
      <xdr:rowOff>0</xdr:rowOff>
    </xdr:from>
    <xdr:to>
      <xdr:col>1</xdr:col>
      <xdr:colOff>259842</xdr:colOff>
      <xdr:row>31</xdr:row>
      <xdr:rowOff>49530</xdr:rowOff>
    </xdr:to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590550" y="7772400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6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6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7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7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7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7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85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87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88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89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30</xdr:row>
      <xdr:rowOff>0</xdr:rowOff>
    </xdr:from>
    <xdr:to>
      <xdr:col>2</xdr:col>
      <xdr:colOff>2152650</xdr:colOff>
      <xdr:row>31</xdr:row>
      <xdr:rowOff>49911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3124200" y="7772400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30</xdr:row>
      <xdr:rowOff>0</xdr:rowOff>
    </xdr:from>
    <xdr:to>
      <xdr:col>5</xdr:col>
      <xdr:colOff>247650</xdr:colOff>
      <xdr:row>31</xdr:row>
      <xdr:rowOff>142873</xdr:rowOff>
    </xdr:to>
    <xdr:sp macro="" textlink="">
      <xdr:nvSpPr>
        <xdr:cNvPr id="5691" name="Text Box 2"/>
        <xdr:cNvSpPr txBox="1">
          <a:spLocks noChangeArrowheads="1"/>
        </xdr:cNvSpPr>
      </xdr:nvSpPr>
      <xdr:spPr bwMode="auto">
        <a:xfrm>
          <a:off x="5010150" y="7772400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30</xdr:row>
      <xdr:rowOff>0</xdr:rowOff>
    </xdr:from>
    <xdr:to>
      <xdr:col>5</xdr:col>
      <xdr:colOff>247650</xdr:colOff>
      <xdr:row>31</xdr:row>
      <xdr:rowOff>142873</xdr:rowOff>
    </xdr:to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5010150" y="7772400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693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695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696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697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699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701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703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707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709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368300" cy="190501"/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3124200" y="129254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505075" y="1292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505075" y="1292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15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35</xdr:row>
      <xdr:rowOff>47625</xdr:rowOff>
    </xdr:from>
    <xdr:ext cx="107823" cy="124587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962025" y="129730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505075" y="1292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505075" y="1292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505075" y="1292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35</xdr:row>
      <xdr:rowOff>0</xdr:rowOff>
    </xdr:from>
    <xdr:ext cx="88392" cy="173736"/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1200150" y="1292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35</xdr:row>
      <xdr:rowOff>0</xdr:rowOff>
    </xdr:from>
    <xdr:ext cx="88392" cy="173736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1200150" y="1292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505075" y="1292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505075" y="1292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28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29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35</xdr:row>
      <xdr:rowOff>47625</xdr:rowOff>
    </xdr:from>
    <xdr:ext cx="107823" cy="124587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962025" y="129730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505075" y="1292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505075" y="1292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35</xdr:row>
      <xdr:rowOff>0</xdr:rowOff>
    </xdr:from>
    <xdr:ext cx="109728" cy="173736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505075" y="129254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35</xdr:row>
      <xdr:rowOff>0</xdr:rowOff>
    </xdr:from>
    <xdr:ext cx="88392" cy="173736"/>
    <xdr:sp macro="" textlink="">
      <xdr:nvSpPr>
        <xdr:cNvPr id="5737" name="Text Box 2"/>
        <xdr:cNvSpPr txBox="1">
          <a:spLocks noChangeArrowheads="1"/>
        </xdr:cNvSpPr>
      </xdr:nvSpPr>
      <xdr:spPr bwMode="auto">
        <a:xfrm>
          <a:off x="1200150" y="1292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35</xdr:row>
      <xdr:rowOff>0</xdr:rowOff>
    </xdr:from>
    <xdr:ext cx="88392" cy="173736"/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1200150" y="129254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39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40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41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43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45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47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49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51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53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55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57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59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61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35</xdr:row>
      <xdr:rowOff>0</xdr:rowOff>
    </xdr:from>
    <xdr:ext cx="57150" cy="173736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3124200" y="129254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65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67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69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73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77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79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81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783" name="Text Box 2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785" name="Text Box 2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787" name="Text Box 2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791" name="Text Box 2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793" name="Text Box 2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795" name="Text Box 2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797" name="Text Box 2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799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01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05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09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11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13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15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36</xdr:row>
      <xdr:rowOff>161923</xdr:rowOff>
    </xdr:to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1028700" y="131254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33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35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37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39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41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43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45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47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49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50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36</xdr:row>
      <xdr:rowOff>0</xdr:rowOff>
    </xdr:from>
    <xdr:to>
      <xdr:col>3</xdr:col>
      <xdr:colOff>2116</xdr:colOff>
      <xdr:row>36</xdr:row>
      <xdr:rowOff>161924</xdr:rowOff>
    </xdr:to>
    <xdr:sp macro="" textlink="">
      <xdr:nvSpPr>
        <xdr:cNvPr id="5851" name="Text Box 2"/>
        <xdr:cNvSpPr txBox="1">
          <a:spLocks noChangeArrowheads="1"/>
        </xdr:cNvSpPr>
      </xdr:nvSpPr>
      <xdr:spPr bwMode="auto">
        <a:xfrm>
          <a:off x="3124200" y="131254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53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55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57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59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61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63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65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67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69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71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73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75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77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81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85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87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89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91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93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95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899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01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03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05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07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09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11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13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17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19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21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25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27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29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31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33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35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37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340518</xdr:rowOff>
    </xdr:to>
    <xdr:sp macro="" textlink="">
      <xdr:nvSpPr>
        <xdr:cNvPr id="5939" name="Text Box 2"/>
        <xdr:cNvSpPr txBox="1">
          <a:spLocks noChangeArrowheads="1"/>
        </xdr:cNvSpPr>
      </xdr:nvSpPr>
      <xdr:spPr bwMode="auto">
        <a:xfrm>
          <a:off x="1028700" y="131254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4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4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4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4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4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5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5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5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6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6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6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7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7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7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7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7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8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8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8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8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8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9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9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9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9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599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0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0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0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1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1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1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1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1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2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36</xdr:row>
      <xdr:rowOff>0</xdr:rowOff>
    </xdr:from>
    <xdr:to>
      <xdr:col>2</xdr:col>
      <xdr:colOff>76200</xdr:colOff>
      <xdr:row>37</xdr:row>
      <xdr:rowOff>188118</xdr:rowOff>
    </xdr:to>
    <xdr:sp macro="" textlink="">
      <xdr:nvSpPr>
        <xdr:cNvPr id="602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18</xdr:row>
      <xdr:rowOff>0</xdr:rowOff>
    </xdr:from>
    <xdr:to>
      <xdr:col>2</xdr:col>
      <xdr:colOff>272034</xdr:colOff>
      <xdr:row>18</xdr:row>
      <xdr:rowOff>82295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00150" y="28289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</xdr:row>
      <xdr:rowOff>0</xdr:rowOff>
    </xdr:from>
    <xdr:to>
      <xdr:col>2</xdr:col>
      <xdr:colOff>272034</xdr:colOff>
      <xdr:row>18</xdr:row>
      <xdr:rowOff>82295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00150" y="28289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18</xdr:row>
      <xdr:rowOff>0</xdr:rowOff>
    </xdr:from>
    <xdr:to>
      <xdr:col>1</xdr:col>
      <xdr:colOff>480441</xdr:colOff>
      <xdr:row>18</xdr:row>
      <xdr:rowOff>82297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71525" y="2828925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82297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600075" y="28289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82297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600075" y="28289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505075" y="2828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505075" y="2828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505075" y="2828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52450" y="28289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82297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600075" y="28289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82297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600075" y="28289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590550" y="28289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21337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590550" y="335280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505075" y="2828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505075" y="2828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505075" y="28289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3124200" y="28289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3124200" y="28289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3124200" y="28289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24200" y="28289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3124200" y="28289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3124200" y="28289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3124200" y="28289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3124200" y="28289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3124200" y="28289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3124200" y="28289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3124200" y="28289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3124200" y="28289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3124200" y="28289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3124200" y="28289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3124200" y="28289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3124200" y="48768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30480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3124200" y="48768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30480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3124200" y="48768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30481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3124200" y="4705350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18</xdr:row>
      <xdr:rowOff>0</xdr:rowOff>
    </xdr:from>
    <xdr:to>
      <xdr:col>1</xdr:col>
      <xdr:colOff>480441</xdr:colOff>
      <xdr:row>18</xdr:row>
      <xdr:rowOff>8764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771525" y="6591300"/>
          <a:ext cx="128016" cy="8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31624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600075" y="643890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31624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600075" y="643890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31624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552450" y="64389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31624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600075" y="643890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31624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600075" y="643890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31624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590550" y="64389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18</xdr:row>
      <xdr:rowOff>0</xdr:rowOff>
    </xdr:from>
    <xdr:to>
      <xdr:col>1</xdr:col>
      <xdr:colOff>251079</xdr:colOff>
      <xdr:row>18</xdr:row>
      <xdr:rowOff>3048</xdr:rowOff>
    </xdr:to>
    <xdr:sp macro="" textlink="">
      <xdr:nvSpPr>
        <xdr:cNvPr id="237" name="Text Box 4134"/>
        <xdr:cNvSpPr txBox="1">
          <a:spLocks noChangeArrowheads="1"/>
        </xdr:cNvSpPr>
      </xdr:nvSpPr>
      <xdr:spPr bwMode="auto">
        <a:xfrm>
          <a:off x="561975" y="431482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18</xdr:row>
      <xdr:rowOff>0</xdr:rowOff>
    </xdr:from>
    <xdr:to>
      <xdr:col>1</xdr:col>
      <xdr:colOff>251079</xdr:colOff>
      <xdr:row>18</xdr:row>
      <xdr:rowOff>3048</xdr:rowOff>
    </xdr:to>
    <xdr:sp macro="" textlink="">
      <xdr:nvSpPr>
        <xdr:cNvPr id="238" name="Text Box 4134"/>
        <xdr:cNvSpPr txBox="1">
          <a:spLocks noChangeArrowheads="1"/>
        </xdr:cNvSpPr>
      </xdr:nvSpPr>
      <xdr:spPr bwMode="auto">
        <a:xfrm>
          <a:off x="561975" y="431482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18</xdr:row>
      <xdr:rowOff>0</xdr:rowOff>
    </xdr:from>
    <xdr:to>
      <xdr:col>1</xdr:col>
      <xdr:colOff>251079</xdr:colOff>
      <xdr:row>18</xdr:row>
      <xdr:rowOff>3048</xdr:rowOff>
    </xdr:to>
    <xdr:sp macro="" textlink="">
      <xdr:nvSpPr>
        <xdr:cNvPr id="239" name="Text Box 4134"/>
        <xdr:cNvSpPr txBox="1">
          <a:spLocks noChangeArrowheads="1"/>
        </xdr:cNvSpPr>
      </xdr:nvSpPr>
      <xdr:spPr bwMode="auto">
        <a:xfrm>
          <a:off x="561975" y="431482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298323</xdr:colOff>
      <xdr:row>18</xdr:row>
      <xdr:rowOff>32004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600075" y="4200525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18</xdr:row>
      <xdr:rowOff>0</xdr:rowOff>
    </xdr:from>
    <xdr:to>
      <xdr:col>1</xdr:col>
      <xdr:colOff>506349</xdr:colOff>
      <xdr:row>18</xdr:row>
      <xdr:rowOff>32004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771525" y="4200525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18</xdr:row>
      <xdr:rowOff>0</xdr:rowOff>
    </xdr:from>
    <xdr:to>
      <xdr:col>1</xdr:col>
      <xdr:colOff>496824</xdr:colOff>
      <xdr:row>18</xdr:row>
      <xdr:rowOff>32004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762000" y="4200525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18</xdr:row>
      <xdr:rowOff>0</xdr:rowOff>
    </xdr:from>
    <xdr:to>
      <xdr:col>1</xdr:col>
      <xdr:colOff>577215</xdr:colOff>
      <xdr:row>18</xdr:row>
      <xdr:rowOff>32004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828675" y="4200525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298323</xdr:colOff>
      <xdr:row>18</xdr:row>
      <xdr:rowOff>32004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600075" y="4200525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18</xdr:row>
      <xdr:rowOff>0</xdr:rowOff>
    </xdr:from>
    <xdr:to>
      <xdr:col>1</xdr:col>
      <xdr:colOff>506349</xdr:colOff>
      <xdr:row>18</xdr:row>
      <xdr:rowOff>32004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771525" y="4200525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18</xdr:row>
      <xdr:rowOff>0</xdr:rowOff>
    </xdr:from>
    <xdr:to>
      <xdr:col>1</xdr:col>
      <xdr:colOff>496824</xdr:colOff>
      <xdr:row>18</xdr:row>
      <xdr:rowOff>32004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762000" y="4200525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18</xdr:row>
      <xdr:rowOff>0</xdr:rowOff>
    </xdr:from>
    <xdr:to>
      <xdr:col>1</xdr:col>
      <xdr:colOff>355092</xdr:colOff>
      <xdr:row>18</xdr:row>
      <xdr:rowOff>32004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647700" y="420052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18</xdr:row>
      <xdr:rowOff>0</xdr:rowOff>
    </xdr:from>
    <xdr:to>
      <xdr:col>1</xdr:col>
      <xdr:colOff>435483</xdr:colOff>
      <xdr:row>18</xdr:row>
      <xdr:rowOff>32004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714375" y="420052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284226</xdr:colOff>
      <xdr:row>18</xdr:row>
      <xdr:rowOff>32004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90550" y="420052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18</xdr:row>
      <xdr:rowOff>0</xdr:rowOff>
    </xdr:from>
    <xdr:to>
      <xdr:col>1</xdr:col>
      <xdr:colOff>577215</xdr:colOff>
      <xdr:row>18</xdr:row>
      <xdr:rowOff>32004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828675" y="4200525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18</xdr:row>
      <xdr:rowOff>0</xdr:rowOff>
    </xdr:from>
    <xdr:to>
      <xdr:col>1</xdr:col>
      <xdr:colOff>251079</xdr:colOff>
      <xdr:row>18</xdr:row>
      <xdr:rowOff>3048</xdr:rowOff>
    </xdr:to>
    <xdr:sp macro="" textlink="">
      <xdr:nvSpPr>
        <xdr:cNvPr id="306" name="Text Box 4134"/>
        <xdr:cNvSpPr txBox="1">
          <a:spLocks noChangeArrowheads="1"/>
        </xdr:cNvSpPr>
      </xdr:nvSpPr>
      <xdr:spPr bwMode="auto">
        <a:xfrm>
          <a:off x="561975" y="431482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18</xdr:row>
      <xdr:rowOff>0</xdr:rowOff>
    </xdr:from>
    <xdr:to>
      <xdr:col>1</xdr:col>
      <xdr:colOff>251079</xdr:colOff>
      <xdr:row>18</xdr:row>
      <xdr:rowOff>3048</xdr:rowOff>
    </xdr:to>
    <xdr:sp macro="" textlink="">
      <xdr:nvSpPr>
        <xdr:cNvPr id="307" name="Text Box 4134"/>
        <xdr:cNvSpPr txBox="1">
          <a:spLocks noChangeArrowheads="1"/>
        </xdr:cNvSpPr>
      </xdr:nvSpPr>
      <xdr:spPr bwMode="auto">
        <a:xfrm>
          <a:off x="561975" y="431482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18</xdr:row>
      <xdr:rowOff>0</xdr:rowOff>
    </xdr:from>
    <xdr:to>
      <xdr:col>1</xdr:col>
      <xdr:colOff>251079</xdr:colOff>
      <xdr:row>18</xdr:row>
      <xdr:rowOff>3048</xdr:rowOff>
    </xdr:to>
    <xdr:sp macro="" textlink="">
      <xdr:nvSpPr>
        <xdr:cNvPr id="308" name="Text Box 4134"/>
        <xdr:cNvSpPr txBox="1">
          <a:spLocks noChangeArrowheads="1"/>
        </xdr:cNvSpPr>
      </xdr:nvSpPr>
      <xdr:spPr bwMode="auto">
        <a:xfrm>
          <a:off x="561975" y="431482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18</xdr:row>
      <xdr:rowOff>0</xdr:rowOff>
    </xdr:from>
    <xdr:to>
      <xdr:col>1</xdr:col>
      <xdr:colOff>340995</xdr:colOff>
      <xdr:row>18</xdr:row>
      <xdr:rowOff>30480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628650" y="453390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18</xdr:row>
      <xdr:rowOff>0</xdr:rowOff>
    </xdr:from>
    <xdr:to>
      <xdr:col>1</xdr:col>
      <xdr:colOff>340995</xdr:colOff>
      <xdr:row>18</xdr:row>
      <xdr:rowOff>30480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628650" y="453390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18</xdr:row>
      <xdr:rowOff>0</xdr:rowOff>
    </xdr:from>
    <xdr:to>
      <xdr:col>1</xdr:col>
      <xdr:colOff>340995</xdr:colOff>
      <xdr:row>18</xdr:row>
      <xdr:rowOff>30861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628650" y="453390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18</xdr:row>
      <xdr:rowOff>0</xdr:rowOff>
    </xdr:from>
    <xdr:to>
      <xdr:col>1</xdr:col>
      <xdr:colOff>340995</xdr:colOff>
      <xdr:row>18</xdr:row>
      <xdr:rowOff>30861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628650" y="453390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18</xdr:row>
      <xdr:rowOff>0</xdr:rowOff>
    </xdr:from>
    <xdr:to>
      <xdr:col>1</xdr:col>
      <xdr:colOff>340995</xdr:colOff>
      <xdr:row>18</xdr:row>
      <xdr:rowOff>30480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628650" y="453390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18</xdr:row>
      <xdr:rowOff>0</xdr:rowOff>
    </xdr:from>
    <xdr:to>
      <xdr:col>1</xdr:col>
      <xdr:colOff>340995</xdr:colOff>
      <xdr:row>18</xdr:row>
      <xdr:rowOff>30480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628650" y="453390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18</xdr:row>
      <xdr:rowOff>0</xdr:rowOff>
    </xdr:from>
    <xdr:to>
      <xdr:col>1</xdr:col>
      <xdr:colOff>340995</xdr:colOff>
      <xdr:row>18</xdr:row>
      <xdr:rowOff>30861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628650" y="453390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18</xdr:row>
      <xdr:rowOff>0</xdr:rowOff>
    </xdr:from>
    <xdr:to>
      <xdr:col>1</xdr:col>
      <xdr:colOff>340995</xdr:colOff>
      <xdr:row>18</xdr:row>
      <xdr:rowOff>30861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628650" y="453390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</xdr:row>
      <xdr:rowOff>0</xdr:rowOff>
    </xdr:from>
    <xdr:to>
      <xdr:col>2</xdr:col>
      <xdr:colOff>272034</xdr:colOff>
      <xdr:row>18</xdr:row>
      <xdr:rowOff>82295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1200150" y="129635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</xdr:row>
      <xdr:rowOff>0</xdr:rowOff>
    </xdr:from>
    <xdr:to>
      <xdr:col>2</xdr:col>
      <xdr:colOff>272034</xdr:colOff>
      <xdr:row>18</xdr:row>
      <xdr:rowOff>82295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1200150" y="129635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18</xdr:row>
      <xdr:rowOff>0</xdr:rowOff>
    </xdr:from>
    <xdr:to>
      <xdr:col>1</xdr:col>
      <xdr:colOff>480441</xdr:colOff>
      <xdr:row>18</xdr:row>
      <xdr:rowOff>82297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771525" y="12963525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82297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600075" y="129635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82297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600075" y="129635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05075" y="129635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505075" y="129635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505075" y="129635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18</xdr:row>
      <xdr:rowOff>0</xdr:rowOff>
    </xdr:from>
    <xdr:to>
      <xdr:col>1</xdr:col>
      <xdr:colOff>227838</xdr:colOff>
      <xdr:row>18</xdr:row>
      <xdr:rowOff>82297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552450" y="129635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82297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600075" y="129635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18</xdr:row>
      <xdr:rowOff>0</xdr:rowOff>
    </xdr:from>
    <xdr:to>
      <xdr:col>1</xdr:col>
      <xdr:colOff>284607</xdr:colOff>
      <xdr:row>18</xdr:row>
      <xdr:rowOff>82297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600075" y="129635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82297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590550" y="129635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18</xdr:row>
      <xdr:rowOff>0</xdr:rowOff>
    </xdr:from>
    <xdr:to>
      <xdr:col>1</xdr:col>
      <xdr:colOff>272034</xdr:colOff>
      <xdr:row>18</xdr:row>
      <xdr:rowOff>21337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590550" y="1350645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505075" y="129635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505075" y="129635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1772031</xdr:colOff>
      <xdr:row>18</xdr:row>
      <xdr:rowOff>82297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505075" y="129635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124200" y="129635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3124200" y="129635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124200" y="129635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3124200" y="129635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124200" y="129635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24200" y="129635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124200" y="129635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124200" y="129635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124200" y="129635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24200" y="129635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124200" y="129635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3124200" y="129635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124200" y="129635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124200" y="129635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124200" y="129635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124200" y="113728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3124200" y="113728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124200" y="113728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3124200" y="113728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124200" y="113728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124200" y="113728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3124200" y="113728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3124200" y="113728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3124200" y="113728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3124200" y="113728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3124200" y="113728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3124200" y="113728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3124200" y="113728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3124200" y="113728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3124200" y="113728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76202</xdr:colOff>
      <xdr:row>19</xdr:row>
      <xdr:rowOff>38100</xdr:rowOff>
    </xdr:to>
    <xdr:sp macro="" textlink="">
      <xdr:nvSpPr>
        <xdr:cNvPr id="638" name="Text Box 597"/>
        <xdr:cNvSpPr txBox="1">
          <a:spLocks noChangeArrowheads="1"/>
        </xdr:cNvSpPr>
      </xdr:nvSpPr>
      <xdr:spPr bwMode="auto">
        <a:xfrm>
          <a:off x="5991225" y="6772275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18</xdr:row>
      <xdr:rowOff>0</xdr:rowOff>
    </xdr:from>
    <xdr:to>
      <xdr:col>2</xdr:col>
      <xdr:colOff>276225</xdr:colOff>
      <xdr:row>19</xdr:row>
      <xdr:rowOff>114300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228725" y="6696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180975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505075" y="662940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180975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05075" y="662940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14287</xdr:colOff>
      <xdr:row>19</xdr:row>
      <xdr:rowOff>180975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3124200" y="6629400"/>
          <a:ext cx="50958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180975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505075" y="6629400"/>
          <a:ext cx="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14287</xdr:colOff>
      <xdr:row>19</xdr:row>
      <xdr:rowOff>180975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3124200" y="6629400"/>
          <a:ext cx="509587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18</xdr:row>
      <xdr:rowOff>0</xdr:rowOff>
    </xdr:from>
    <xdr:to>
      <xdr:col>2</xdr:col>
      <xdr:colOff>247650</xdr:colOff>
      <xdr:row>19</xdr:row>
      <xdr:rowOff>180975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120015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18</xdr:row>
      <xdr:rowOff>0</xdr:rowOff>
    </xdr:from>
    <xdr:to>
      <xdr:col>5</xdr:col>
      <xdr:colOff>247650</xdr:colOff>
      <xdr:row>19</xdr:row>
      <xdr:rowOff>180975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501015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18</xdr:row>
      <xdr:rowOff>0</xdr:rowOff>
    </xdr:from>
    <xdr:to>
      <xdr:col>5</xdr:col>
      <xdr:colOff>247650</xdr:colOff>
      <xdr:row>19</xdr:row>
      <xdr:rowOff>180975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501015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180973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505075" y="6629400"/>
          <a:ext cx="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14287</xdr:colOff>
      <xdr:row>19</xdr:row>
      <xdr:rowOff>180973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3124200" y="6629400"/>
          <a:ext cx="509587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1476375</xdr:colOff>
      <xdr:row>19</xdr:row>
      <xdr:rowOff>180973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505075" y="6629400"/>
          <a:ext cx="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14287</xdr:colOff>
      <xdr:row>19</xdr:row>
      <xdr:rowOff>180973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3124200" y="6629400"/>
          <a:ext cx="509587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14287</xdr:colOff>
      <xdr:row>19</xdr:row>
      <xdr:rowOff>180973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3124200" y="6629400"/>
          <a:ext cx="509587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18</xdr:row>
      <xdr:rowOff>0</xdr:rowOff>
    </xdr:from>
    <xdr:to>
      <xdr:col>2</xdr:col>
      <xdr:colOff>876300</xdr:colOff>
      <xdr:row>20</xdr:row>
      <xdr:rowOff>142878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828800" y="6553200"/>
          <a:ext cx="76200" cy="323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18</xdr:row>
      <xdr:rowOff>0</xdr:rowOff>
    </xdr:from>
    <xdr:to>
      <xdr:col>5</xdr:col>
      <xdr:colOff>247650</xdr:colOff>
      <xdr:row>21</xdr:row>
      <xdr:rowOff>57148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5010150" y="6457950"/>
          <a:ext cx="76200" cy="428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18</xdr:row>
      <xdr:rowOff>0</xdr:rowOff>
    </xdr:from>
    <xdr:to>
      <xdr:col>5</xdr:col>
      <xdr:colOff>247650</xdr:colOff>
      <xdr:row>21</xdr:row>
      <xdr:rowOff>57148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5010150" y="6457950"/>
          <a:ext cx="76200" cy="428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1495425</xdr:colOff>
      <xdr:row>18</xdr:row>
      <xdr:rowOff>0</xdr:rowOff>
    </xdr:from>
    <xdr:to>
      <xdr:col>2</xdr:col>
      <xdr:colOff>1495425</xdr:colOff>
      <xdr:row>21</xdr:row>
      <xdr:rowOff>169480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524125" y="6457950"/>
          <a:ext cx="0" cy="540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69851</xdr:colOff>
      <xdr:row>19</xdr:row>
      <xdr:rowOff>38100</xdr:rowOff>
    </xdr:to>
    <xdr:sp macro="" textlink="">
      <xdr:nvSpPr>
        <xdr:cNvPr id="745" name="Text Box 597"/>
        <xdr:cNvSpPr txBox="1">
          <a:spLocks noChangeArrowheads="1"/>
        </xdr:cNvSpPr>
      </xdr:nvSpPr>
      <xdr:spPr bwMode="auto">
        <a:xfrm>
          <a:off x="5991225" y="677227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18</xdr:row>
      <xdr:rowOff>0</xdr:rowOff>
    </xdr:from>
    <xdr:to>
      <xdr:col>2</xdr:col>
      <xdr:colOff>276225</xdr:colOff>
      <xdr:row>19</xdr:row>
      <xdr:rowOff>114300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228725" y="6696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69851</xdr:colOff>
      <xdr:row>19</xdr:row>
      <xdr:rowOff>38100</xdr:rowOff>
    </xdr:to>
    <xdr:sp macro="" textlink="">
      <xdr:nvSpPr>
        <xdr:cNvPr id="1131" name="Text Box 597"/>
        <xdr:cNvSpPr txBox="1">
          <a:spLocks noChangeArrowheads="1"/>
        </xdr:cNvSpPr>
      </xdr:nvSpPr>
      <xdr:spPr bwMode="auto">
        <a:xfrm>
          <a:off x="5991225" y="677227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18</xdr:row>
      <xdr:rowOff>0</xdr:rowOff>
    </xdr:from>
    <xdr:to>
      <xdr:col>2</xdr:col>
      <xdr:colOff>276225</xdr:colOff>
      <xdr:row>19</xdr:row>
      <xdr:rowOff>114300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228725" y="6696075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19</xdr:row>
      <xdr:rowOff>180975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1028700" y="6629400"/>
          <a:ext cx="69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76200</xdr:colOff>
      <xdr:row>19</xdr:row>
      <xdr:rowOff>180975</xdr:rowOff>
    </xdr:to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1028700" y="6629400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76202</xdr:colOff>
      <xdr:row>19</xdr:row>
      <xdr:rowOff>38100</xdr:rowOff>
    </xdr:to>
    <xdr:sp macro="" textlink="">
      <xdr:nvSpPr>
        <xdr:cNvPr id="1517" name="Text Box 597"/>
        <xdr:cNvSpPr txBox="1">
          <a:spLocks noChangeArrowheads="1"/>
        </xdr:cNvSpPr>
      </xdr:nvSpPr>
      <xdr:spPr bwMode="auto">
        <a:xfrm>
          <a:off x="5991225" y="6772275"/>
          <a:ext cx="76202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69851</xdr:colOff>
      <xdr:row>19</xdr:row>
      <xdr:rowOff>38100</xdr:rowOff>
    </xdr:to>
    <xdr:sp macro="" textlink="">
      <xdr:nvSpPr>
        <xdr:cNvPr id="1518" name="Text Box 597"/>
        <xdr:cNvSpPr txBox="1">
          <a:spLocks noChangeArrowheads="1"/>
        </xdr:cNvSpPr>
      </xdr:nvSpPr>
      <xdr:spPr bwMode="auto">
        <a:xfrm>
          <a:off x="5991225" y="677227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18</xdr:row>
      <xdr:rowOff>0</xdr:rowOff>
    </xdr:from>
    <xdr:to>
      <xdr:col>7</xdr:col>
      <xdr:colOff>69851</xdr:colOff>
      <xdr:row>19</xdr:row>
      <xdr:rowOff>38100</xdr:rowOff>
    </xdr:to>
    <xdr:sp macro="" textlink="">
      <xdr:nvSpPr>
        <xdr:cNvPr id="1519" name="Text Box 597"/>
        <xdr:cNvSpPr txBox="1">
          <a:spLocks noChangeArrowheads="1"/>
        </xdr:cNvSpPr>
      </xdr:nvSpPr>
      <xdr:spPr bwMode="auto">
        <a:xfrm>
          <a:off x="5991225" y="6772275"/>
          <a:ext cx="6985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82297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3124200" y="1259205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82296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3124200" y="1259205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81916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3124200" y="1259205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81534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3124200" y="1259205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158046</xdr:colOff>
      <xdr:row>18</xdr:row>
      <xdr:rowOff>82678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3124200" y="1259205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272034</xdr:colOff>
      <xdr:row>9</xdr:row>
      <xdr:rowOff>82295</xdr:rowOff>
    </xdr:to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1200150" y="262890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272034</xdr:colOff>
      <xdr:row>9</xdr:row>
      <xdr:rowOff>82295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1200150" y="262890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</xdr:row>
      <xdr:rowOff>0</xdr:rowOff>
    </xdr:from>
    <xdr:to>
      <xdr:col>1</xdr:col>
      <xdr:colOff>480441</xdr:colOff>
      <xdr:row>9</xdr:row>
      <xdr:rowOff>82297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771525" y="2628900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</xdr:row>
      <xdr:rowOff>0</xdr:rowOff>
    </xdr:from>
    <xdr:to>
      <xdr:col>1</xdr:col>
      <xdr:colOff>284607</xdr:colOff>
      <xdr:row>9</xdr:row>
      <xdr:rowOff>82297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600075" y="26289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</xdr:row>
      <xdr:rowOff>0</xdr:rowOff>
    </xdr:from>
    <xdr:to>
      <xdr:col>1</xdr:col>
      <xdr:colOff>284607</xdr:colOff>
      <xdr:row>9</xdr:row>
      <xdr:rowOff>82297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600075" y="26289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2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7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1772031</xdr:colOff>
      <xdr:row>9</xdr:row>
      <xdr:rowOff>82297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1772031</xdr:colOff>
      <xdr:row>9</xdr:row>
      <xdr:rowOff>82297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1772031</xdr:colOff>
      <xdr:row>9</xdr:row>
      <xdr:rowOff>82297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24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9</xdr:row>
      <xdr:rowOff>0</xdr:rowOff>
    </xdr:from>
    <xdr:to>
      <xdr:col>1</xdr:col>
      <xdr:colOff>227838</xdr:colOff>
      <xdr:row>9</xdr:row>
      <xdr:rowOff>82297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552450" y="26289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</xdr:row>
      <xdr:rowOff>0</xdr:rowOff>
    </xdr:from>
    <xdr:to>
      <xdr:col>1</xdr:col>
      <xdr:colOff>284607</xdr:colOff>
      <xdr:row>9</xdr:row>
      <xdr:rowOff>82297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600075" y="26289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</xdr:row>
      <xdr:rowOff>0</xdr:rowOff>
    </xdr:from>
    <xdr:to>
      <xdr:col>1</xdr:col>
      <xdr:colOff>284607</xdr:colOff>
      <xdr:row>9</xdr:row>
      <xdr:rowOff>82297</xdr:rowOff>
    </xdr:to>
    <xdr:sp macro="" textlink="">
      <xdr:nvSpPr>
        <xdr:cNvPr id="1649" name="Text Box 2"/>
        <xdr:cNvSpPr txBox="1">
          <a:spLocks noChangeArrowheads="1"/>
        </xdr:cNvSpPr>
      </xdr:nvSpPr>
      <xdr:spPr bwMode="auto">
        <a:xfrm>
          <a:off x="600075" y="26289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82297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590550" y="26289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272034</xdr:colOff>
      <xdr:row>9</xdr:row>
      <xdr:rowOff>21337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590550" y="262890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1772031</xdr:colOff>
      <xdr:row>9</xdr:row>
      <xdr:rowOff>82297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1772031</xdr:colOff>
      <xdr:row>9</xdr:row>
      <xdr:rowOff>82297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1772031</xdr:colOff>
      <xdr:row>9</xdr:row>
      <xdr:rowOff>82297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505075" y="26289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69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81534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81534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81534</xdr:rowOff>
    </xdr:to>
    <xdr:sp macro="" textlink="">
      <xdr:nvSpPr>
        <xdr:cNvPr id="1675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82297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3124200" y="26289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87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3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82296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3124200" y="26289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81916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3124200" y="26289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81534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81534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81534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3124200" y="26289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82678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82678</xdr:rowOff>
    </xdr:to>
    <xdr:sp macro="" textlink="">
      <xdr:nvSpPr>
        <xdr:cNvPr id="1716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82678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82678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82678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158046</xdr:colOff>
      <xdr:row>9</xdr:row>
      <xdr:rowOff>82678</xdr:rowOff>
    </xdr:to>
    <xdr:sp macro="" textlink="">
      <xdr:nvSpPr>
        <xdr:cNvPr id="1720" name="Text Box 2"/>
        <xdr:cNvSpPr txBox="1">
          <a:spLocks noChangeArrowheads="1"/>
        </xdr:cNvSpPr>
      </xdr:nvSpPr>
      <xdr:spPr bwMode="auto">
        <a:xfrm>
          <a:off x="3124200" y="26289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3</xdr:col>
      <xdr:colOff>158046</xdr:colOff>
      <xdr:row>12</xdr:row>
      <xdr:rowOff>30480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3124200" y="35052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3</xdr:col>
      <xdr:colOff>158046</xdr:colOff>
      <xdr:row>12</xdr:row>
      <xdr:rowOff>30480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3124200" y="35052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</xdr:row>
      <xdr:rowOff>0</xdr:rowOff>
    </xdr:from>
    <xdr:to>
      <xdr:col>3</xdr:col>
      <xdr:colOff>158046</xdr:colOff>
      <xdr:row>12</xdr:row>
      <xdr:rowOff>30480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3124200" y="35052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</xdr:row>
      <xdr:rowOff>0</xdr:rowOff>
    </xdr:from>
    <xdr:to>
      <xdr:col>3</xdr:col>
      <xdr:colOff>158046</xdr:colOff>
      <xdr:row>11</xdr:row>
      <xdr:rowOff>30481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3124200" y="3305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17</xdr:row>
      <xdr:rowOff>152400</xdr:rowOff>
    </xdr:from>
    <xdr:to>
      <xdr:col>1</xdr:col>
      <xdr:colOff>480441</xdr:colOff>
      <xdr:row>17</xdr:row>
      <xdr:rowOff>161164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771525" y="4657725"/>
          <a:ext cx="128016" cy="8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284607</xdr:colOff>
      <xdr:row>17</xdr:row>
      <xdr:rowOff>31624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600075" y="45053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284607</xdr:colOff>
      <xdr:row>17</xdr:row>
      <xdr:rowOff>31624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600075" y="45053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17</xdr:row>
      <xdr:rowOff>0</xdr:rowOff>
    </xdr:from>
    <xdr:to>
      <xdr:col>1</xdr:col>
      <xdr:colOff>227838</xdr:colOff>
      <xdr:row>17</xdr:row>
      <xdr:rowOff>31624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552450" y="45053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284607</xdr:colOff>
      <xdr:row>17</xdr:row>
      <xdr:rowOff>31624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600075" y="45053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17</xdr:row>
      <xdr:rowOff>0</xdr:rowOff>
    </xdr:from>
    <xdr:to>
      <xdr:col>1</xdr:col>
      <xdr:colOff>284607</xdr:colOff>
      <xdr:row>17</xdr:row>
      <xdr:rowOff>31624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600075" y="45053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8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10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17</xdr:row>
      <xdr:rowOff>0</xdr:rowOff>
    </xdr:from>
    <xdr:to>
      <xdr:col>1</xdr:col>
      <xdr:colOff>272034</xdr:colOff>
      <xdr:row>17</xdr:row>
      <xdr:rowOff>31624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590550" y="45053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</xdr:row>
      <xdr:rowOff>114300</xdr:rowOff>
    </xdr:from>
    <xdr:to>
      <xdr:col>1</xdr:col>
      <xdr:colOff>251079</xdr:colOff>
      <xdr:row>9</xdr:row>
      <xdr:rowOff>117348</xdr:rowOff>
    </xdr:to>
    <xdr:sp macro="" textlink="">
      <xdr:nvSpPr>
        <xdr:cNvPr id="1815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</xdr:row>
      <xdr:rowOff>114300</xdr:rowOff>
    </xdr:from>
    <xdr:to>
      <xdr:col>1</xdr:col>
      <xdr:colOff>251079</xdr:colOff>
      <xdr:row>9</xdr:row>
      <xdr:rowOff>117348</xdr:rowOff>
    </xdr:to>
    <xdr:sp macro="" textlink="">
      <xdr:nvSpPr>
        <xdr:cNvPr id="1816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</xdr:row>
      <xdr:rowOff>114300</xdr:rowOff>
    </xdr:from>
    <xdr:to>
      <xdr:col>1</xdr:col>
      <xdr:colOff>251079</xdr:colOff>
      <xdr:row>9</xdr:row>
      <xdr:rowOff>117348</xdr:rowOff>
    </xdr:to>
    <xdr:sp macro="" textlink="">
      <xdr:nvSpPr>
        <xdr:cNvPr id="1817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</xdr:row>
      <xdr:rowOff>0</xdr:rowOff>
    </xdr:from>
    <xdr:to>
      <xdr:col>1</xdr:col>
      <xdr:colOff>298323</xdr:colOff>
      <xdr:row>9</xdr:row>
      <xdr:rowOff>32004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600075" y="2628900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</xdr:row>
      <xdr:rowOff>0</xdr:rowOff>
    </xdr:from>
    <xdr:to>
      <xdr:col>1</xdr:col>
      <xdr:colOff>506349</xdr:colOff>
      <xdr:row>9</xdr:row>
      <xdr:rowOff>32004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771525" y="26289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9</xdr:row>
      <xdr:rowOff>0</xdr:rowOff>
    </xdr:from>
    <xdr:to>
      <xdr:col>1</xdr:col>
      <xdr:colOff>496824</xdr:colOff>
      <xdr:row>9</xdr:row>
      <xdr:rowOff>32004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762000" y="26289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</xdr:row>
      <xdr:rowOff>0</xdr:rowOff>
    </xdr:from>
    <xdr:to>
      <xdr:col>1</xdr:col>
      <xdr:colOff>577215</xdr:colOff>
      <xdr:row>9</xdr:row>
      <xdr:rowOff>32004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828675" y="2628900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9</xdr:row>
      <xdr:rowOff>0</xdr:rowOff>
    </xdr:from>
    <xdr:to>
      <xdr:col>1</xdr:col>
      <xdr:colOff>298323</xdr:colOff>
      <xdr:row>9</xdr:row>
      <xdr:rowOff>32004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600075" y="2628900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9</xdr:row>
      <xdr:rowOff>0</xdr:rowOff>
    </xdr:from>
    <xdr:to>
      <xdr:col>1</xdr:col>
      <xdr:colOff>506349</xdr:colOff>
      <xdr:row>9</xdr:row>
      <xdr:rowOff>32004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771525" y="26289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9</xdr:row>
      <xdr:rowOff>0</xdr:rowOff>
    </xdr:from>
    <xdr:to>
      <xdr:col>1</xdr:col>
      <xdr:colOff>496824</xdr:colOff>
      <xdr:row>9</xdr:row>
      <xdr:rowOff>32004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762000" y="26289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355092</xdr:colOff>
      <xdr:row>9</xdr:row>
      <xdr:rowOff>32004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647700" y="26289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9</xdr:row>
      <xdr:rowOff>0</xdr:rowOff>
    </xdr:from>
    <xdr:to>
      <xdr:col>1</xdr:col>
      <xdr:colOff>435483</xdr:colOff>
      <xdr:row>9</xdr:row>
      <xdr:rowOff>32004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714375" y="26289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9</xdr:row>
      <xdr:rowOff>0</xdr:rowOff>
    </xdr:from>
    <xdr:to>
      <xdr:col>1</xdr:col>
      <xdr:colOff>284226</xdr:colOff>
      <xdr:row>9</xdr:row>
      <xdr:rowOff>32004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590550" y="26289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9</xdr:row>
      <xdr:rowOff>0</xdr:rowOff>
    </xdr:from>
    <xdr:to>
      <xdr:col>1</xdr:col>
      <xdr:colOff>577215</xdr:colOff>
      <xdr:row>9</xdr:row>
      <xdr:rowOff>32004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828675" y="2628900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</xdr:row>
      <xdr:rowOff>114300</xdr:rowOff>
    </xdr:from>
    <xdr:to>
      <xdr:col>1</xdr:col>
      <xdr:colOff>251079</xdr:colOff>
      <xdr:row>9</xdr:row>
      <xdr:rowOff>117348</xdr:rowOff>
    </xdr:to>
    <xdr:sp macro="" textlink="">
      <xdr:nvSpPr>
        <xdr:cNvPr id="1884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</xdr:row>
      <xdr:rowOff>114300</xdr:rowOff>
    </xdr:from>
    <xdr:to>
      <xdr:col>1</xdr:col>
      <xdr:colOff>251079</xdr:colOff>
      <xdr:row>9</xdr:row>
      <xdr:rowOff>117348</xdr:rowOff>
    </xdr:to>
    <xdr:sp macro="" textlink="">
      <xdr:nvSpPr>
        <xdr:cNvPr id="1885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9</xdr:row>
      <xdr:rowOff>114300</xdr:rowOff>
    </xdr:from>
    <xdr:to>
      <xdr:col>1</xdr:col>
      <xdr:colOff>251079</xdr:colOff>
      <xdr:row>9</xdr:row>
      <xdr:rowOff>117348</xdr:rowOff>
    </xdr:to>
    <xdr:sp macro="" textlink="">
      <xdr:nvSpPr>
        <xdr:cNvPr id="1886" name="Text Box 4134"/>
        <xdr:cNvSpPr txBox="1">
          <a:spLocks noChangeArrowheads="1"/>
        </xdr:cNvSpPr>
      </xdr:nvSpPr>
      <xdr:spPr bwMode="auto">
        <a:xfrm>
          <a:off x="561975" y="27432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838200</xdr:rowOff>
    </xdr:from>
    <xdr:to>
      <xdr:col>1</xdr:col>
      <xdr:colOff>340995</xdr:colOff>
      <xdr:row>10</xdr:row>
      <xdr:rowOff>30480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628650" y="31051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838200</xdr:rowOff>
    </xdr:from>
    <xdr:to>
      <xdr:col>1</xdr:col>
      <xdr:colOff>340995</xdr:colOff>
      <xdr:row>10</xdr:row>
      <xdr:rowOff>30480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628650" y="31051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838200</xdr:rowOff>
    </xdr:from>
    <xdr:to>
      <xdr:col>1</xdr:col>
      <xdr:colOff>340995</xdr:colOff>
      <xdr:row>10</xdr:row>
      <xdr:rowOff>30861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628650" y="31051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838200</xdr:rowOff>
    </xdr:from>
    <xdr:to>
      <xdr:col>1</xdr:col>
      <xdr:colOff>340995</xdr:colOff>
      <xdr:row>10</xdr:row>
      <xdr:rowOff>30861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628650" y="31051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838200</xdr:rowOff>
    </xdr:from>
    <xdr:to>
      <xdr:col>1</xdr:col>
      <xdr:colOff>340995</xdr:colOff>
      <xdr:row>10</xdr:row>
      <xdr:rowOff>30480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628650" y="31051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838200</xdr:rowOff>
    </xdr:from>
    <xdr:to>
      <xdr:col>1</xdr:col>
      <xdr:colOff>340995</xdr:colOff>
      <xdr:row>10</xdr:row>
      <xdr:rowOff>30480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628650" y="31051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838200</xdr:rowOff>
    </xdr:from>
    <xdr:to>
      <xdr:col>1</xdr:col>
      <xdr:colOff>340995</xdr:colOff>
      <xdr:row>10</xdr:row>
      <xdr:rowOff>30861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628650" y="31051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9</xdr:row>
      <xdr:rowOff>838200</xdr:rowOff>
    </xdr:from>
    <xdr:to>
      <xdr:col>1</xdr:col>
      <xdr:colOff>340995</xdr:colOff>
      <xdr:row>10</xdr:row>
      <xdr:rowOff>30861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628650" y="31051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20</xdr:row>
      <xdr:rowOff>42861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20</xdr:row>
      <xdr:rowOff>42861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3</xdr:col>
      <xdr:colOff>38100</xdr:colOff>
      <xdr:row>65</xdr:row>
      <xdr:rowOff>152400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124200" y="961072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3</xdr:col>
      <xdr:colOff>38100</xdr:colOff>
      <xdr:row>65</xdr:row>
      <xdr:rowOff>152400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124200" y="961072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3</xdr:col>
      <xdr:colOff>38100</xdr:colOff>
      <xdr:row>65</xdr:row>
      <xdr:rowOff>152400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24200" y="961072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79</xdr:row>
      <xdr:rowOff>0</xdr:rowOff>
    </xdr:from>
    <xdr:to>
      <xdr:col>2</xdr:col>
      <xdr:colOff>76200</xdr:colOff>
      <xdr:row>79</xdr:row>
      <xdr:rowOff>161923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028700" y="112871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79</xdr:row>
      <xdr:rowOff>0</xdr:rowOff>
    </xdr:from>
    <xdr:to>
      <xdr:col>3</xdr:col>
      <xdr:colOff>2116</xdr:colOff>
      <xdr:row>79</xdr:row>
      <xdr:rowOff>161924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24200" y="112871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368300" cy="190501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124200" y="113442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65</xdr:row>
      <xdr:rowOff>0</xdr:rowOff>
    </xdr:from>
    <xdr:ext cx="107823" cy="124587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962025" y="113919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4117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600075" y="113442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4117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600075" y="113442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3355"/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600075" y="113442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3355"/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600075" y="113442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65</xdr:row>
      <xdr:rowOff>0</xdr:rowOff>
    </xdr:from>
    <xdr:ext cx="88392" cy="173736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12001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65</xdr:row>
      <xdr:rowOff>0</xdr:rowOff>
    </xdr:from>
    <xdr:ext cx="88392" cy="173736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12001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3355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600075" y="113442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3355"/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600075" y="113442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65</xdr:row>
      <xdr:rowOff>0</xdr:rowOff>
    </xdr:from>
    <xdr:ext cx="85344" cy="173736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52450" y="1134427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65</xdr:row>
      <xdr:rowOff>0</xdr:rowOff>
    </xdr:from>
    <xdr:ext cx="107823" cy="124587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962025" y="113919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736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905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4117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600075" y="113442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4117"/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600075" y="1134427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4117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590550" y="1134427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65</xdr:row>
      <xdr:rowOff>0</xdr:rowOff>
    </xdr:from>
    <xdr:ext cx="109728" cy="173736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05075" y="113442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3355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600075" y="113442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3355"/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600075" y="113442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65</xdr:row>
      <xdr:rowOff>0</xdr:rowOff>
    </xdr:from>
    <xdr:ext cx="88392" cy="173736"/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12001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65</xdr:row>
      <xdr:rowOff>0</xdr:rowOff>
    </xdr:from>
    <xdr:ext cx="88392" cy="173736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200150" y="113442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3355"/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600075" y="113442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65</xdr:row>
      <xdr:rowOff>0</xdr:rowOff>
    </xdr:from>
    <xdr:ext cx="89916" cy="173355"/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600075" y="1134427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65</xdr:row>
      <xdr:rowOff>0</xdr:rowOff>
    </xdr:from>
    <xdr:ext cx="88392" cy="173355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590550" y="113442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65</xdr:row>
      <xdr:rowOff>0</xdr:rowOff>
    </xdr:from>
    <xdr:ext cx="57150" cy="173736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3124200" y="113442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809625</xdr:colOff>
      <xdr:row>65</xdr:row>
      <xdr:rowOff>0</xdr:rowOff>
    </xdr:from>
    <xdr:to>
      <xdr:col>7</xdr:col>
      <xdr:colOff>69850</xdr:colOff>
      <xdr:row>65</xdr:row>
      <xdr:rowOff>202142</xdr:rowOff>
    </xdr:to>
    <xdr:sp macro="" textlink="">
      <xdr:nvSpPr>
        <xdr:cNvPr id="342" name="Text Box 597"/>
        <xdr:cNvSpPr txBox="1">
          <a:spLocks noChangeArrowheads="1"/>
        </xdr:cNvSpPr>
      </xdr:nvSpPr>
      <xdr:spPr bwMode="auto">
        <a:xfrm>
          <a:off x="5991225" y="14859000"/>
          <a:ext cx="6985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276225</xdr:colOff>
      <xdr:row>66</xdr:row>
      <xdr:rowOff>40217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228725" y="14782800"/>
          <a:ext cx="76200" cy="44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65</xdr:row>
      <xdr:rowOff>229394</xdr:rowOff>
    </xdr:to>
    <xdr:sp macro="" textlink="">
      <xdr:nvSpPr>
        <xdr:cNvPr id="344" name="Text Box 4134"/>
        <xdr:cNvSpPr txBox="1">
          <a:spLocks noChangeArrowheads="1"/>
        </xdr:cNvSpPr>
      </xdr:nvSpPr>
      <xdr:spPr bwMode="auto">
        <a:xfrm>
          <a:off x="561975" y="1483042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65</xdr:row>
      <xdr:rowOff>229394</xdr:rowOff>
    </xdr:to>
    <xdr:sp macro="" textlink="">
      <xdr:nvSpPr>
        <xdr:cNvPr id="345" name="Text Box 4134"/>
        <xdr:cNvSpPr txBox="1">
          <a:spLocks noChangeArrowheads="1"/>
        </xdr:cNvSpPr>
      </xdr:nvSpPr>
      <xdr:spPr bwMode="auto">
        <a:xfrm>
          <a:off x="561975" y="1483042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65</xdr:row>
      <xdr:rowOff>229394</xdr:rowOff>
    </xdr:to>
    <xdr:sp macro="" textlink="">
      <xdr:nvSpPr>
        <xdr:cNvPr id="346" name="Text Box 4134"/>
        <xdr:cNvSpPr txBox="1">
          <a:spLocks noChangeArrowheads="1"/>
        </xdr:cNvSpPr>
      </xdr:nvSpPr>
      <xdr:spPr bwMode="auto">
        <a:xfrm>
          <a:off x="561975" y="1483042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65</xdr:row>
      <xdr:rowOff>0</xdr:rowOff>
    </xdr:from>
    <xdr:to>
      <xdr:col>7</xdr:col>
      <xdr:colOff>69850</xdr:colOff>
      <xdr:row>65</xdr:row>
      <xdr:rowOff>202142</xdr:rowOff>
    </xdr:to>
    <xdr:sp macro="" textlink="">
      <xdr:nvSpPr>
        <xdr:cNvPr id="347" name="Text Box 597"/>
        <xdr:cNvSpPr txBox="1">
          <a:spLocks noChangeArrowheads="1"/>
        </xdr:cNvSpPr>
      </xdr:nvSpPr>
      <xdr:spPr bwMode="auto">
        <a:xfrm>
          <a:off x="5991225" y="14859000"/>
          <a:ext cx="6985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276225</xdr:colOff>
      <xdr:row>66</xdr:row>
      <xdr:rowOff>40217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228725" y="14782800"/>
          <a:ext cx="76200" cy="44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105569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600075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105569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771525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105569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7620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105569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828675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105569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600075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105569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771525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105569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7620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105569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828675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65</xdr:row>
      <xdr:rowOff>0</xdr:rowOff>
    </xdr:from>
    <xdr:to>
      <xdr:col>7</xdr:col>
      <xdr:colOff>69850</xdr:colOff>
      <xdr:row>66</xdr:row>
      <xdr:rowOff>2117</xdr:rowOff>
    </xdr:to>
    <xdr:sp macro="" textlink="">
      <xdr:nvSpPr>
        <xdr:cNvPr id="415" name="Text Box 597"/>
        <xdr:cNvSpPr txBox="1">
          <a:spLocks noChangeArrowheads="1"/>
        </xdr:cNvSpPr>
      </xdr:nvSpPr>
      <xdr:spPr bwMode="auto">
        <a:xfrm>
          <a:off x="5991225" y="14859000"/>
          <a:ext cx="6985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276225</xdr:colOff>
      <xdr:row>66</xdr:row>
      <xdr:rowOff>78317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228725" y="14782800"/>
          <a:ext cx="76200" cy="44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65</xdr:row>
      <xdr:rowOff>0</xdr:rowOff>
    </xdr:from>
    <xdr:to>
      <xdr:col>7</xdr:col>
      <xdr:colOff>69852</xdr:colOff>
      <xdr:row>65</xdr:row>
      <xdr:rowOff>66676</xdr:rowOff>
    </xdr:to>
    <xdr:sp macro="" textlink="">
      <xdr:nvSpPr>
        <xdr:cNvPr id="417" name="Text Box 597"/>
        <xdr:cNvSpPr txBox="1">
          <a:spLocks noChangeArrowheads="1"/>
        </xdr:cNvSpPr>
      </xdr:nvSpPr>
      <xdr:spPr bwMode="auto">
        <a:xfrm>
          <a:off x="5991225" y="14887575"/>
          <a:ext cx="69852" cy="6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276225</xdr:colOff>
      <xdr:row>65</xdr:row>
      <xdr:rowOff>133351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228725" y="14887575"/>
          <a:ext cx="76200" cy="133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028700" y="1488757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61914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124200" y="148875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61914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24200" y="148875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61914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124200" y="148875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61914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124200" y="148875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61914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124200" y="148875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61914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24200" y="148875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61914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124200" y="148875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61914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3124200" y="14887575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145257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124200" y="148875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145257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124200" y="148875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145257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124200" y="148875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145257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3124200" y="148875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145257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124200" y="148875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145257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24200" y="148875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145257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3124200" y="148875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145257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24200" y="14887575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50007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124200" y="14887575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59532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24200" y="1488757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50007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124200" y="14887575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59532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124200" y="1488757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59532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124200" y="1488757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69057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124200" y="14887575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59532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124200" y="1488757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65</xdr:row>
      <xdr:rowOff>0</xdr:rowOff>
    </xdr:from>
    <xdr:to>
      <xdr:col>2</xdr:col>
      <xdr:colOff>2097881</xdr:colOff>
      <xdr:row>65</xdr:row>
      <xdr:rowOff>69057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124200" y="14887575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66</xdr:row>
      <xdr:rowOff>29369</xdr:rowOff>
    </xdr:to>
    <xdr:sp macro="" textlink="">
      <xdr:nvSpPr>
        <xdr:cNvPr id="531" name="Text Box 4134"/>
        <xdr:cNvSpPr txBox="1">
          <a:spLocks noChangeArrowheads="1"/>
        </xdr:cNvSpPr>
      </xdr:nvSpPr>
      <xdr:spPr bwMode="auto">
        <a:xfrm>
          <a:off x="561975" y="1483042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66</xdr:row>
      <xdr:rowOff>29369</xdr:rowOff>
    </xdr:to>
    <xdr:sp macro="" textlink="">
      <xdr:nvSpPr>
        <xdr:cNvPr id="532" name="Text Box 4134"/>
        <xdr:cNvSpPr txBox="1">
          <a:spLocks noChangeArrowheads="1"/>
        </xdr:cNvSpPr>
      </xdr:nvSpPr>
      <xdr:spPr bwMode="auto">
        <a:xfrm>
          <a:off x="561975" y="1483042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66</xdr:row>
      <xdr:rowOff>29369</xdr:rowOff>
    </xdr:to>
    <xdr:sp macro="" textlink="">
      <xdr:nvSpPr>
        <xdr:cNvPr id="533" name="Text Box 4134"/>
        <xdr:cNvSpPr txBox="1">
          <a:spLocks noChangeArrowheads="1"/>
        </xdr:cNvSpPr>
      </xdr:nvSpPr>
      <xdr:spPr bwMode="auto">
        <a:xfrm>
          <a:off x="561975" y="14830425"/>
          <a:ext cx="76200" cy="5056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65</xdr:row>
      <xdr:rowOff>0</xdr:rowOff>
    </xdr:from>
    <xdr:to>
      <xdr:col>7</xdr:col>
      <xdr:colOff>69850</xdr:colOff>
      <xdr:row>66</xdr:row>
      <xdr:rowOff>2117</xdr:rowOff>
    </xdr:to>
    <xdr:sp macro="" textlink="">
      <xdr:nvSpPr>
        <xdr:cNvPr id="534" name="Text Box 597"/>
        <xdr:cNvSpPr txBox="1">
          <a:spLocks noChangeArrowheads="1"/>
        </xdr:cNvSpPr>
      </xdr:nvSpPr>
      <xdr:spPr bwMode="auto">
        <a:xfrm>
          <a:off x="5991225" y="14859000"/>
          <a:ext cx="69850" cy="373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276225</xdr:colOff>
      <xdr:row>66</xdr:row>
      <xdr:rowOff>78317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228725" y="14782800"/>
          <a:ext cx="76200" cy="449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143669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600075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143669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771525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143669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7620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143669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828675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143669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600075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143669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771525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143669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7620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647700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714375" y="14716125"/>
          <a:ext cx="76200" cy="543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590550" y="14716125"/>
          <a:ext cx="76200" cy="610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143669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828675" y="14716125"/>
          <a:ext cx="76200" cy="553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65</xdr:row>
      <xdr:rowOff>59531</xdr:rowOff>
    </xdr:to>
    <xdr:sp macro="" textlink="">
      <xdr:nvSpPr>
        <xdr:cNvPr id="602" name="Text Box 4134"/>
        <xdr:cNvSpPr txBox="1">
          <a:spLocks noChangeArrowheads="1"/>
        </xdr:cNvSpPr>
      </xdr:nvSpPr>
      <xdr:spPr bwMode="auto">
        <a:xfrm>
          <a:off x="561975" y="14887575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65</xdr:row>
      <xdr:rowOff>59531</xdr:rowOff>
    </xdr:to>
    <xdr:sp macro="" textlink="">
      <xdr:nvSpPr>
        <xdr:cNvPr id="603" name="Text Box 4134"/>
        <xdr:cNvSpPr txBox="1">
          <a:spLocks noChangeArrowheads="1"/>
        </xdr:cNvSpPr>
      </xdr:nvSpPr>
      <xdr:spPr bwMode="auto">
        <a:xfrm>
          <a:off x="561975" y="14887575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65</xdr:row>
      <xdr:rowOff>59531</xdr:rowOff>
    </xdr:to>
    <xdr:sp macro="" textlink="">
      <xdr:nvSpPr>
        <xdr:cNvPr id="604" name="Text Box 4134"/>
        <xdr:cNvSpPr txBox="1">
          <a:spLocks noChangeArrowheads="1"/>
        </xdr:cNvSpPr>
      </xdr:nvSpPr>
      <xdr:spPr bwMode="auto">
        <a:xfrm>
          <a:off x="561975" y="14887575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146050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6000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146050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77152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146050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7620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146050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8286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146050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6000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146050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77152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146050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7620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647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7143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59055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146050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828675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1028700" y="14716125"/>
          <a:ext cx="76200" cy="631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173831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028700" y="14887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173831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1028700" y="14887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173831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028700" y="14887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173831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1028700" y="14887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173831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028700" y="14887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173831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1028700" y="14887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173831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028700" y="14887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173831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1028700" y="14887575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65</xdr:row>
      <xdr:rowOff>0</xdr:rowOff>
    </xdr:from>
    <xdr:to>
      <xdr:col>5</xdr:col>
      <xdr:colOff>247650</xdr:colOff>
      <xdr:row>65</xdr:row>
      <xdr:rowOff>190500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5010150" y="148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65</xdr:row>
      <xdr:rowOff>0</xdr:rowOff>
    </xdr:from>
    <xdr:to>
      <xdr:col>5</xdr:col>
      <xdr:colOff>247650</xdr:colOff>
      <xdr:row>65</xdr:row>
      <xdr:rowOff>190500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5010150" y="14887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65</xdr:row>
      <xdr:rowOff>0</xdr:rowOff>
    </xdr:from>
    <xdr:to>
      <xdr:col>7</xdr:col>
      <xdr:colOff>69850</xdr:colOff>
      <xdr:row>65</xdr:row>
      <xdr:rowOff>28575</xdr:rowOff>
    </xdr:to>
    <xdr:sp macro="" textlink="">
      <xdr:nvSpPr>
        <xdr:cNvPr id="697" name="Text Box 597"/>
        <xdr:cNvSpPr txBox="1">
          <a:spLocks noChangeArrowheads="1"/>
        </xdr:cNvSpPr>
      </xdr:nvSpPr>
      <xdr:spPr bwMode="auto">
        <a:xfrm>
          <a:off x="5991225" y="14887575"/>
          <a:ext cx="698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65</xdr:row>
      <xdr:rowOff>190503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028700" y="1488757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3124200" y="49149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30480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3124200" y="49149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30480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3124200" y="49149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30481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3124200" y="47148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75</xdr:row>
      <xdr:rowOff>0</xdr:rowOff>
    </xdr:from>
    <xdr:to>
      <xdr:col>1</xdr:col>
      <xdr:colOff>480441</xdr:colOff>
      <xdr:row>75</xdr:row>
      <xdr:rowOff>8764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771525" y="6267450"/>
          <a:ext cx="128016" cy="8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284607</xdr:colOff>
      <xdr:row>75</xdr:row>
      <xdr:rowOff>31624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600075" y="611505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284607</xdr:colOff>
      <xdr:row>75</xdr:row>
      <xdr:rowOff>31624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600075" y="611505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31624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552450" y="611505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284607</xdr:colOff>
      <xdr:row>75</xdr:row>
      <xdr:rowOff>31624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600075" y="611505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284607</xdr:colOff>
      <xdr:row>75</xdr:row>
      <xdr:rowOff>31624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600075" y="611505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31624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590550" y="611505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75</xdr:row>
      <xdr:rowOff>0</xdr:rowOff>
    </xdr:from>
    <xdr:to>
      <xdr:col>1</xdr:col>
      <xdr:colOff>251079</xdr:colOff>
      <xdr:row>75</xdr:row>
      <xdr:rowOff>3048</xdr:rowOff>
    </xdr:to>
    <xdr:sp macro="" textlink="">
      <xdr:nvSpPr>
        <xdr:cNvPr id="880" name="Text Box 4134"/>
        <xdr:cNvSpPr txBox="1">
          <a:spLocks noChangeArrowheads="1"/>
        </xdr:cNvSpPr>
      </xdr:nvSpPr>
      <xdr:spPr bwMode="auto">
        <a:xfrm>
          <a:off x="561975" y="428625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75</xdr:row>
      <xdr:rowOff>0</xdr:rowOff>
    </xdr:from>
    <xdr:to>
      <xdr:col>1</xdr:col>
      <xdr:colOff>251079</xdr:colOff>
      <xdr:row>75</xdr:row>
      <xdr:rowOff>3048</xdr:rowOff>
    </xdr:to>
    <xdr:sp macro="" textlink="">
      <xdr:nvSpPr>
        <xdr:cNvPr id="881" name="Text Box 4134"/>
        <xdr:cNvSpPr txBox="1">
          <a:spLocks noChangeArrowheads="1"/>
        </xdr:cNvSpPr>
      </xdr:nvSpPr>
      <xdr:spPr bwMode="auto">
        <a:xfrm>
          <a:off x="561975" y="428625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75</xdr:row>
      <xdr:rowOff>0</xdr:rowOff>
    </xdr:from>
    <xdr:to>
      <xdr:col>1</xdr:col>
      <xdr:colOff>251079</xdr:colOff>
      <xdr:row>75</xdr:row>
      <xdr:rowOff>3048</xdr:rowOff>
    </xdr:to>
    <xdr:sp macro="" textlink="">
      <xdr:nvSpPr>
        <xdr:cNvPr id="882" name="Text Box 4134"/>
        <xdr:cNvSpPr txBox="1">
          <a:spLocks noChangeArrowheads="1"/>
        </xdr:cNvSpPr>
      </xdr:nvSpPr>
      <xdr:spPr bwMode="auto">
        <a:xfrm>
          <a:off x="561975" y="428625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298323</xdr:colOff>
      <xdr:row>75</xdr:row>
      <xdr:rowOff>32004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600075" y="4171950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75</xdr:row>
      <xdr:rowOff>0</xdr:rowOff>
    </xdr:from>
    <xdr:to>
      <xdr:col>1</xdr:col>
      <xdr:colOff>506349</xdr:colOff>
      <xdr:row>75</xdr:row>
      <xdr:rowOff>32004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771525" y="417195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75</xdr:row>
      <xdr:rowOff>0</xdr:rowOff>
    </xdr:from>
    <xdr:to>
      <xdr:col>1</xdr:col>
      <xdr:colOff>496824</xdr:colOff>
      <xdr:row>75</xdr:row>
      <xdr:rowOff>32004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762000" y="417195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75</xdr:row>
      <xdr:rowOff>0</xdr:rowOff>
    </xdr:from>
    <xdr:to>
      <xdr:col>1</xdr:col>
      <xdr:colOff>577215</xdr:colOff>
      <xdr:row>75</xdr:row>
      <xdr:rowOff>32004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828675" y="4171950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298323</xdr:colOff>
      <xdr:row>75</xdr:row>
      <xdr:rowOff>32004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600075" y="4171950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75</xdr:row>
      <xdr:rowOff>0</xdr:rowOff>
    </xdr:from>
    <xdr:to>
      <xdr:col>1</xdr:col>
      <xdr:colOff>506349</xdr:colOff>
      <xdr:row>75</xdr:row>
      <xdr:rowOff>32004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771525" y="417195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75</xdr:row>
      <xdr:rowOff>0</xdr:rowOff>
    </xdr:from>
    <xdr:to>
      <xdr:col>1</xdr:col>
      <xdr:colOff>496824</xdr:colOff>
      <xdr:row>75</xdr:row>
      <xdr:rowOff>32004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762000" y="417195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75</xdr:row>
      <xdr:rowOff>0</xdr:rowOff>
    </xdr:from>
    <xdr:to>
      <xdr:col>1</xdr:col>
      <xdr:colOff>355092</xdr:colOff>
      <xdr:row>75</xdr:row>
      <xdr:rowOff>32004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647700" y="417195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75</xdr:row>
      <xdr:rowOff>0</xdr:rowOff>
    </xdr:from>
    <xdr:to>
      <xdr:col>1</xdr:col>
      <xdr:colOff>435483</xdr:colOff>
      <xdr:row>75</xdr:row>
      <xdr:rowOff>32004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714375" y="417195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284226</xdr:colOff>
      <xdr:row>75</xdr:row>
      <xdr:rowOff>32004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590550" y="417195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75</xdr:row>
      <xdr:rowOff>0</xdr:rowOff>
    </xdr:from>
    <xdr:to>
      <xdr:col>1</xdr:col>
      <xdr:colOff>577215</xdr:colOff>
      <xdr:row>75</xdr:row>
      <xdr:rowOff>32004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828675" y="4171950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75</xdr:row>
      <xdr:rowOff>0</xdr:rowOff>
    </xdr:from>
    <xdr:to>
      <xdr:col>1</xdr:col>
      <xdr:colOff>251079</xdr:colOff>
      <xdr:row>75</xdr:row>
      <xdr:rowOff>3048</xdr:rowOff>
    </xdr:to>
    <xdr:sp macro="" textlink="">
      <xdr:nvSpPr>
        <xdr:cNvPr id="949" name="Text Box 4134"/>
        <xdr:cNvSpPr txBox="1">
          <a:spLocks noChangeArrowheads="1"/>
        </xdr:cNvSpPr>
      </xdr:nvSpPr>
      <xdr:spPr bwMode="auto">
        <a:xfrm>
          <a:off x="561975" y="428625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75</xdr:row>
      <xdr:rowOff>0</xdr:rowOff>
    </xdr:from>
    <xdr:to>
      <xdr:col>1</xdr:col>
      <xdr:colOff>251079</xdr:colOff>
      <xdr:row>75</xdr:row>
      <xdr:rowOff>3048</xdr:rowOff>
    </xdr:to>
    <xdr:sp macro="" textlink="">
      <xdr:nvSpPr>
        <xdr:cNvPr id="950" name="Text Box 4134"/>
        <xdr:cNvSpPr txBox="1">
          <a:spLocks noChangeArrowheads="1"/>
        </xdr:cNvSpPr>
      </xdr:nvSpPr>
      <xdr:spPr bwMode="auto">
        <a:xfrm>
          <a:off x="561975" y="428625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75</xdr:row>
      <xdr:rowOff>0</xdr:rowOff>
    </xdr:from>
    <xdr:to>
      <xdr:col>1</xdr:col>
      <xdr:colOff>251079</xdr:colOff>
      <xdr:row>75</xdr:row>
      <xdr:rowOff>3048</xdr:rowOff>
    </xdr:to>
    <xdr:sp macro="" textlink="">
      <xdr:nvSpPr>
        <xdr:cNvPr id="951" name="Text Box 4134"/>
        <xdr:cNvSpPr txBox="1">
          <a:spLocks noChangeArrowheads="1"/>
        </xdr:cNvSpPr>
      </xdr:nvSpPr>
      <xdr:spPr bwMode="auto">
        <a:xfrm>
          <a:off x="561975" y="428625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75</xdr:row>
      <xdr:rowOff>0</xdr:rowOff>
    </xdr:from>
    <xdr:to>
      <xdr:col>1</xdr:col>
      <xdr:colOff>340995</xdr:colOff>
      <xdr:row>75</xdr:row>
      <xdr:rowOff>26246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628650" y="45148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75</xdr:row>
      <xdr:rowOff>0</xdr:rowOff>
    </xdr:from>
    <xdr:to>
      <xdr:col>1</xdr:col>
      <xdr:colOff>340995</xdr:colOff>
      <xdr:row>75</xdr:row>
      <xdr:rowOff>26246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628650" y="45148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75</xdr:row>
      <xdr:rowOff>0</xdr:rowOff>
    </xdr:from>
    <xdr:to>
      <xdr:col>1</xdr:col>
      <xdr:colOff>340995</xdr:colOff>
      <xdr:row>75</xdr:row>
      <xdr:rowOff>26627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628650" y="45148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75</xdr:row>
      <xdr:rowOff>0</xdr:rowOff>
    </xdr:from>
    <xdr:to>
      <xdr:col>1</xdr:col>
      <xdr:colOff>340995</xdr:colOff>
      <xdr:row>75</xdr:row>
      <xdr:rowOff>26627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628650" y="45148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75</xdr:row>
      <xdr:rowOff>0</xdr:rowOff>
    </xdr:from>
    <xdr:to>
      <xdr:col>1</xdr:col>
      <xdr:colOff>340995</xdr:colOff>
      <xdr:row>75</xdr:row>
      <xdr:rowOff>26246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628650" y="45148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75</xdr:row>
      <xdr:rowOff>0</xdr:rowOff>
    </xdr:from>
    <xdr:to>
      <xdr:col>1</xdr:col>
      <xdr:colOff>340995</xdr:colOff>
      <xdr:row>75</xdr:row>
      <xdr:rowOff>26246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628650" y="45148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75</xdr:row>
      <xdr:rowOff>0</xdr:rowOff>
    </xdr:from>
    <xdr:to>
      <xdr:col>1</xdr:col>
      <xdr:colOff>340995</xdr:colOff>
      <xdr:row>75</xdr:row>
      <xdr:rowOff>26627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628650" y="45148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75</xdr:row>
      <xdr:rowOff>0</xdr:rowOff>
    </xdr:from>
    <xdr:to>
      <xdr:col>1</xdr:col>
      <xdr:colOff>340995</xdr:colOff>
      <xdr:row>75</xdr:row>
      <xdr:rowOff>26627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628650" y="45148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75</xdr:row>
      <xdr:rowOff>0</xdr:rowOff>
    </xdr:from>
    <xdr:to>
      <xdr:col>2</xdr:col>
      <xdr:colOff>272034</xdr:colOff>
      <xdr:row>75</xdr:row>
      <xdr:rowOff>82295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1200150" y="123920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75</xdr:row>
      <xdr:rowOff>0</xdr:rowOff>
    </xdr:from>
    <xdr:to>
      <xdr:col>2</xdr:col>
      <xdr:colOff>272034</xdr:colOff>
      <xdr:row>75</xdr:row>
      <xdr:rowOff>82295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1200150" y="123920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75</xdr:row>
      <xdr:rowOff>0</xdr:rowOff>
    </xdr:from>
    <xdr:to>
      <xdr:col>1</xdr:col>
      <xdr:colOff>480441</xdr:colOff>
      <xdr:row>75</xdr:row>
      <xdr:rowOff>82297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771525" y="12392025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284607</xdr:colOff>
      <xdr:row>75</xdr:row>
      <xdr:rowOff>82297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600075" y="123920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284607</xdr:colOff>
      <xdr:row>75</xdr:row>
      <xdr:rowOff>82297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600075" y="123920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75</xdr:row>
      <xdr:rowOff>0</xdr:rowOff>
    </xdr:from>
    <xdr:to>
      <xdr:col>2</xdr:col>
      <xdr:colOff>1772031</xdr:colOff>
      <xdr:row>75</xdr:row>
      <xdr:rowOff>82297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05075" y="123920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75</xdr:row>
      <xdr:rowOff>0</xdr:rowOff>
    </xdr:from>
    <xdr:to>
      <xdr:col>2</xdr:col>
      <xdr:colOff>1772031</xdr:colOff>
      <xdr:row>75</xdr:row>
      <xdr:rowOff>82297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05075" y="123920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75</xdr:row>
      <xdr:rowOff>0</xdr:rowOff>
    </xdr:from>
    <xdr:to>
      <xdr:col>2</xdr:col>
      <xdr:colOff>1772031</xdr:colOff>
      <xdr:row>75</xdr:row>
      <xdr:rowOff>82297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505075" y="123920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75</xdr:row>
      <xdr:rowOff>0</xdr:rowOff>
    </xdr:from>
    <xdr:to>
      <xdr:col>1</xdr:col>
      <xdr:colOff>227838</xdr:colOff>
      <xdr:row>75</xdr:row>
      <xdr:rowOff>82297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552450" y="123920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284607</xdr:colOff>
      <xdr:row>75</xdr:row>
      <xdr:rowOff>82297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600075" y="123920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284607</xdr:colOff>
      <xdr:row>75</xdr:row>
      <xdr:rowOff>82297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600075" y="123920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82297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590550" y="123920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75</xdr:row>
      <xdr:rowOff>0</xdr:rowOff>
    </xdr:from>
    <xdr:to>
      <xdr:col>1</xdr:col>
      <xdr:colOff>272034</xdr:colOff>
      <xdr:row>75</xdr:row>
      <xdr:rowOff>21337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590550" y="12963525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75</xdr:row>
      <xdr:rowOff>0</xdr:rowOff>
    </xdr:from>
    <xdr:to>
      <xdr:col>2</xdr:col>
      <xdr:colOff>1772031</xdr:colOff>
      <xdr:row>75</xdr:row>
      <xdr:rowOff>82297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505075" y="123920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75</xdr:row>
      <xdr:rowOff>0</xdr:rowOff>
    </xdr:from>
    <xdr:to>
      <xdr:col>2</xdr:col>
      <xdr:colOff>1772031</xdr:colOff>
      <xdr:row>75</xdr:row>
      <xdr:rowOff>82297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505075" y="123920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75</xdr:row>
      <xdr:rowOff>0</xdr:rowOff>
    </xdr:from>
    <xdr:to>
      <xdr:col>2</xdr:col>
      <xdr:colOff>1772031</xdr:colOff>
      <xdr:row>75</xdr:row>
      <xdr:rowOff>82297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05075" y="123920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81534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3124200" y="123920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81534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3124200" y="123920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81534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3124200" y="123920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82297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3124200" y="123920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82296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3124200" y="123920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81916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3124200" y="123920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81534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3124200" y="123920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81534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3124200" y="123920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81534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3124200" y="123920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82678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3124200" y="123920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82678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3124200" y="123920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82678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3124200" y="123920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82678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3124200" y="123920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82678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3124200" y="123920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75</xdr:row>
      <xdr:rowOff>0</xdr:rowOff>
    </xdr:from>
    <xdr:to>
      <xdr:col>3</xdr:col>
      <xdr:colOff>158046</xdr:colOff>
      <xdr:row>75</xdr:row>
      <xdr:rowOff>82678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3124200" y="123920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19</xdr:row>
      <xdr:rowOff>0</xdr:rowOff>
    </xdr:from>
    <xdr:to>
      <xdr:col>2</xdr:col>
      <xdr:colOff>1476375</xdr:colOff>
      <xdr:row>19</xdr:row>
      <xdr:rowOff>242886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505075" y="47720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19</xdr:row>
      <xdr:rowOff>0</xdr:rowOff>
    </xdr:from>
    <xdr:to>
      <xdr:col>2</xdr:col>
      <xdr:colOff>2105025</xdr:colOff>
      <xdr:row>19</xdr:row>
      <xdr:rowOff>242886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3124200" y="47720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066800" y="971550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066800" y="971550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066800" y="971550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1066800" y="971550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9</xdr:row>
      <xdr:rowOff>0</xdr:rowOff>
    </xdr:from>
    <xdr:to>
      <xdr:col>2</xdr:col>
      <xdr:colOff>649817</xdr:colOff>
      <xdr:row>10</xdr:row>
      <xdr:rowOff>305857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468967" y="974725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1066800" y="971550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1066800" y="971550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066800" y="971550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371725" y="971550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2990850" y="971550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1066800" y="1102995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066800" y="1102995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1066800" y="1102995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066800" y="1102995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9</xdr:row>
      <xdr:rowOff>0</xdr:rowOff>
    </xdr:from>
    <xdr:to>
      <xdr:col>2</xdr:col>
      <xdr:colOff>649817</xdr:colOff>
      <xdr:row>10</xdr:row>
      <xdr:rowOff>305857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1468967" y="1106170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1066800" y="1102995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1066800" y="1102995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1066800" y="11029950"/>
          <a:ext cx="762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371725" y="11029950"/>
          <a:ext cx="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2990850" y="11029950"/>
          <a:ext cx="1524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9</xdr:row>
      <xdr:rowOff>0</xdr:rowOff>
    </xdr:from>
    <xdr:to>
      <xdr:col>2</xdr:col>
      <xdr:colOff>649817</xdr:colOff>
      <xdr:row>10</xdr:row>
      <xdr:rowOff>305857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1602317" y="1218565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10</xdr:row>
      <xdr:rowOff>305857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1476375</xdr:colOff>
      <xdr:row>10</xdr:row>
      <xdr:rowOff>305857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2247900</xdr:colOff>
      <xdr:row>10</xdr:row>
      <xdr:rowOff>305857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152398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5010150" y="25022175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152398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5010150" y="25022175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368300" cy="190501"/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3124200" y="269748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44</xdr:row>
      <xdr:rowOff>0</xdr:rowOff>
    </xdr:from>
    <xdr:ext cx="107823" cy="124587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962025" y="269748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4117"/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600075" y="269748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4117"/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600075" y="269748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3355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3355"/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44</xdr:row>
      <xdr:rowOff>0</xdr:rowOff>
    </xdr:from>
    <xdr:ext cx="88392" cy="173736"/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12001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44</xdr:row>
      <xdr:rowOff>0</xdr:rowOff>
    </xdr:from>
    <xdr:ext cx="88392" cy="173736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12001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3355"/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3355"/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44</xdr:row>
      <xdr:rowOff>0</xdr:rowOff>
    </xdr:from>
    <xdr:ext cx="85344" cy="173736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552450" y="269748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44</xdr:row>
      <xdr:rowOff>0</xdr:rowOff>
    </xdr:from>
    <xdr:ext cx="107823" cy="124587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962025" y="269748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736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5905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4117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600075" y="269748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4117"/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600075" y="269748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4117"/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590550" y="269748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44</xdr:row>
      <xdr:rowOff>0</xdr:rowOff>
    </xdr:from>
    <xdr:ext cx="109728" cy="173736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505075" y="269748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3355"/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3355"/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44</xdr:row>
      <xdr:rowOff>0</xdr:rowOff>
    </xdr:from>
    <xdr:ext cx="88392" cy="173736"/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12001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44</xdr:row>
      <xdr:rowOff>0</xdr:rowOff>
    </xdr:from>
    <xdr:ext cx="88392" cy="173736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200150" y="269748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3355"/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44</xdr:row>
      <xdr:rowOff>0</xdr:rowOff>
    </xdr:from>
    <xdr:ext cx="89916" cy="173355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600075" y="269748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44</xdr:row>
      <xdr:rowOff>0</xdr:rowOff>
    </xdr:from>
    <xdr:ext cx="88392" cy="173355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590550" y="269748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44</xdr:row>
      <xdr:rowOff>0</xdr:rowOff>
    </xdr:from>
    <xdr:ext cx="57150" cy="173736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3124200" y="269748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82296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82296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82296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82296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82296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82296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82296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82296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82296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82296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82296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505075" y="269748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82296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3124200" y="269748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81534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505075" y="269748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81534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3124200" y="269748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137160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137160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137160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137160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137160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137160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137160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137160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137160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137160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44</xdr:row>
      <xdr:rowOff>137160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505075" y="269748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44</xdr:row>
      <xdr:rowOff>137160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3124200" y="269748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45</xdr:row>
      <xdr:rowOff>9526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45</xdr:row>
      <xdr:rowOff>9526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45</xdr:row>
      <xdr:rowOff>9526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45</xdr:row>
      <xdr:rowOff>9526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45</xdr:row>
      <xdr:rowOff>9526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45</xdr:row>
      <xdr:rowOff>9526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45</xdr:row>
      <xdr:rowOff>9526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45</xdr:row>
      <xdr:rowOff>9526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45</xdr:row>
      <xdr:rowOff>9526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45</xdr:row>
      <xdr:rowOff>9526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3</xdr:col>
      <xdr:colOff>762</xdr:colOff>
      <xdr:row>45</xdr:row>
      <xdr:rowOff>9526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505075" y="26974800"/>
          <a:ext cx="111518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3</xdr:col>
      <xdr:colOff>6350</xdr:colOff>
      <xdr:row>45</xdr:row>
      <xdr:rowOff>9526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3124200" y="26974800"/>
          <a:ext cx="501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152398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5010150" y="25022175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152398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5010150" y="25022175"/>
          <a:ext cx="76200" cy="342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45</xdr:row>
      <xdr:rowOff>0</xdr:rowOff>
    </xdr:from>
    <xdr:to>
      <xdr:col>5</xdr:col>
      <xdr:colOff>247650</xdr:colOff>
      <xdr:row>46</xdr:row>
      <xdr:rowOff>85728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50101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45</xdr:row>
      <xdr:rowOff>0</xdr:rowOff>
    </xdr:from>
    <xdr:to>
      <xdr:col>5</xdr:col>
      <xdr:colOff>247650</xdr:colOff>
      <xdr:row>46</xdr:row>
      <xdr:rowOff>85728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50101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590550" y="27146250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2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7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34</xdr:row>
      <xdr:rowOff>0</xdr:rowOff>
    </xdr:from>
    <xdr:to>
      <xdr:col>2</xdr:col>
      <xdr:colOff>76200</xdr:colOff>
      <xdr:row>35</xdr:row>
      <xdr:rowOff>121443</xdr:rowOff>
    </xdr:to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1028700" y="25022175"/>
          <a:ext cx="76200" cy="311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969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2983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8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9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34</xdr:row>
      <xdr:rowOff>0</xdr:rowOff>
    </xdr:from>
    <xdr:to>
      <xdr:col>1</xdr:col>
      <xdr:colOff>218694</xdr:colOff>
      <xdr:row>35</xdr:row>
      <xdr:rowOff>30861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552450" y="25022175"/>
          <a:ext cx="85344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34</xdr:row>
      <xdr:rowOff>47625</xdr:rowOff>
    </xdr:from>
    <xdr:to>
      <xdr:col>2</xdr:col>
      <xdr:colOff>41148</xdr:colOff>
      <xdr:row>35</xdr:row>
      <xdr:rowOff>29337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962025" y="25069800"/>
          <a:ext cx="107823" cy="17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30861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5905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31242</xdr:rowOff>
    </xdr:to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600075" y="25022175"/>
          <a:ext cx="89916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31242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590550" y="25022175"/>
          <a:ext cx="88392" cy="221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3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2</xdr:col>
      <xdr:colOff>1586103</xdr:colOff>
      <xdr:row>35</xdr:row>
      <xdr:rowOff>30861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505075" y="25022175"/>
          <a:ext cx="109728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34</xdr:row>
      <xdr:rowOff>0</xdr:rowOff>
    </xdr:from>
    <xdr:to>
      <xdr:col>2</xdr:col>
      <xdr:colOff>259842</xdr:colOff>
      <xdr:row>35</xdr:row>
      <xdr:rowOff>30861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1200150" y="25022175"/>
          <a:ext cx="88392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34</xdr:row>
      <xdr:rowOff>0</xdr:rowOff>
    </xdr:from>
    <xdr:to>
      <xdr:col>1</xdr:col>
      <xdr:colOff>270891</xdr:colOff>
      <xdr:row>35</xdr:row>
      <xdr:rowOff>30480</xdr:rowOff>
    </xdr:to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600075" y="25022175"/>
          <a:ext cx="89916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5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34</xdr:row>
      <xdr:rowOff>0</xdr:rowOff>
    </xdr:from>
    <xdr:to>
      <xdr:col>1</xdr:col>
      <xdr:colOff>259842</xdr:colOff>
      <xdr:row>35</xdr:row>
      <xdr:rowOff>30480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590550" y="25022175"/>
          <a:ext cx="88392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34</xdr:row>
      <xdr:rowOff>0</xdr:rowOff>
    </xdr:from>
    <xdr:to>
      <xdr:col>2</xdr:col>
      <xdr:colOff>2152650</xdr:colOff>
      <xdr:row>35</xdr:row>
      <xdr:rowOff>30861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3124200" y="25022175"/>
          <a:ext cx="57150" cy="221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40</xdr:row>
      <xdr:rowOff>142875</xdr:rowOff>
    </xdr:from>
    <xdr:to>
      <xdr:col>7</xdr:col>
      <xdr:colOff>69850</xdr:colOff>
      <xdr:row>42</xdr:row>
      <xdr:rowOff>183092</xdr:rowOff>
    </xdr:to>
    <xdr:sp macro="" textlink="">
      <xdr:nvSpPr>
        <xdr:cNvPr id="3116" name="Text Box 597"/>
        <xdr:cNvSpPr txBox="1">
          <a:spLocks noChangeArrowheads="1"/>
        </xdr:cNvSpPr>
      </xdr:nvSpPr>
      <xdr:spPr bwMode="auto">
        <a:xfrm>
          <a:off x="5991225" y="26431875"/>
          <a:ext cx="69850" cy="268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40</xdr:row>
      <xdr:rowOff>66675</xdr:rowOff>
    </xdr:from>
    <xdr:to>
      <xdr:col>2</xdr:col>
      <xdr:colOff>276225</xdr:colOff>
      <xdr:row>42</xdr:row>
      <xdr:rowOff>183092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1228725" y="26355675"/>
          <a:ext cx="76200" cy="345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44</xdr:row>
      <xdr:rowOff>0</xdr:rowOff>
    </xdr:from>
    <xdr:to>
      <xdr:col>7</xdr:col>
      <xdr:colOff>69852</xdr:colOff>
      <xdr:row>44</xdr:row>
      <xdr:rowOff>66676</xdr:rowOff>
    </xdr:to>
    <xdr:sp macro="" textlink="">
      <xdr:nvSpPr>
        <xdr:cNvPr id="3118" name="Text Box 597"/>
        <xdr:cNvSpPr txBox="1">
          <a:spLocks noChangeArrowheads="1"/>
        </xdr:cNvSpPr>
      </xdr:nvSpPr>
      <xdr:spPr bwMode="auto">
        <a:xfrm>
          <a:off x="5991225" y="26974800"/>
          <a:ext cx="69852" cy="6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44</xdr:row>
      <xdr:rowOff>0</xdr:rowOff>
    </xdr:from>
    <xdr:to>
      <xdr:col>2</xdr:col>
      <xdr:colOff>276225</xdr:colOff>
      <xdr:row>44</xdr:row>
      <xdr:rowOff>133351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1228725" y="26974800"/>
          <a:ext cx="76200" cy="133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44</xdr:row>
      <xdr:rowOff>190503</xdr:rowOff>
    </xdr:to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1028700" y="26974800"/>
          <a:ext cx="76200" cy="171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200025</xdr:rowOff>
    </xdr:from>
    <xdr:to>
      <xdr:col>2</xdr:col>
      <xdr:colOff>2097881</xdr:colOff>
      <xdr:row>43</xdr:row>
      <xdr:rowOff>52389</xdr:rowOff>
    </xdr:to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200025</xdr:rowOff>
    </xdr:from>
    <xdr:to>
      <xdr:col>2</xdr:col>
      <xdr:colOff>2097881</xdr:colOff>
      <xdr:row>43</xdr:row>
      <xdr:rowOff>52389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200025</xdr:rowOff>
    </xdr:from>
    <xdr:to>
      <xdr:col>2</xdr:col>
      <xdr:colOff>2097881</xdr:colOff>
      <xdr:row>43</xdr:row>
      <xdr:rowOff>52389</xdr:rowOff>
    </xdr:to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200025</xdr:rowOff>
    </xdr:from>
    <xdr:to>
      <xdr:col>2</xdr:col>
      <xdr:colOff>2097881</xdr:colOff>
      <xdr:row>43</xdr:row>
      <xdr:rowOff>52389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200025</xdr:rowOff>
    </xdr:from>
    <xdr:to>
      <xdr:col>2</xdr:col>
      <xdr:colOff>2097881</xdr:colOff>
      <xdr:row>43</xdr:row>
      <xdr:rowOff>52389</xdr:rowOff>
    </xdr:to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200025</xdr:rowOff>
    </xdr:from>
    <xdr:to>
      <xdr:col>2</xdr:col>
      <xdr:colOff>2097881</xdr:colOff>
      <xdr:row>43</xdr:row>
      <xdr:rowOff>52389</xdr:rowOff>
    </xdr:to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200025</xdr:rowOff>
    </xdr:from>
    <xdr:to>
      <xdr:col>2</xdr:col>
      <xdr:colOff>2097881</xdr:colOff>
      <xdr:row>43</xdr:row>
      <xdr:rowOff>52389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42</xdr:row>
      <xdr:rowOff>200025</xdr:rowOff>
    </xdr:from>
    <xdr:to>
      <xdr:col>2</xdr:col>
      <xdr:colOff>2097881</xdr:colOff>
      <xdr:row>43</xdr:row>
      <xdr:rowOff>52389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3124200" y="268033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200025</xdr:rowOff>
    </xdr:from>
    <xdr:to>
      <xdr:col>2</xdr:col>
      <xdr:colOff>2097881</xdr:colOff>
      <xdr:row>44</xdr:row>
      <xdr:rowOff>135731</xdr:rowOff>
    </xdr:to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200025</xdr:rowOff>
    </xdr:from>
    <xdr:to>
      <xdr:col>2</xdr:col>
      <xdr:colOff>2097881</xdr:colOff>
      <xdr:row>44</xdr:row>
      <xdr:rowOff>135731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200025</xdr:rowOff>
    </xdr:from>
    <xdr:to>
      <xdr:col>2</xdr:col>
      <xdr:colOff>2097881</xdr:colOff>
      <xdr:row>44</xdr:row>
      <xdr:rowOff>135731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200025</xdr:rowOff>
    </xdr:from>
    <xdr:to>
      <xdr:col>2</xdr:col>
      <xdr:colOff>2097881</xdr:colOff>
      <xdr:row>44</xdr:row>
      <xdr:rowOff>135731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200025</xdr:rowOff>
    </xdr:from>
    <xdr:to>
      <xdr:col>2</xdr:col>
      <xdr:colOff>2097881</xdr:colOff>
      <xdr:row>44</xdr:row>
      <xdr:rowOff>135731</xdr:rowOff>
    </xdr:to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200025</xdr:rowOff>
    </xdr:from>
    <xdr:to>
      <xdr:col>2</xdr:col>
      <xdr:colOff>2097881</xdr:colOff>
      <xdr:row>44</xdr:row>
      <xdr:rowOff>135731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200025</xdr:rowOff>
    </xdr:from>
    <xdr:to>
      <xdr:col>2</xdr:col>
      <xdr:colOff>2097881</xdr:colOff>
      <xdr:row>44</xdr:row>
      <xdr:rowOff>135731</xdr:rowOff>
    </xdr:to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43</xdr:row>
      <xdr:rowOff>200025</xdr:rowOff>
    </xdr:from>
    <xdr:to>
      <xdr:col>2</xdr:col>
      <xdr:colOff>2097881</xdr:colOff>
      <xdr:row>44</xdr:row>
      <xdr:rowOff>135731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3124200" y="269748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2097881</xdr:colOff>
      <xdr:row>44</xdr:row>
      <xdr:rowOff>50007</xdr:rowOff>
    </xdr:to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3124200" y="26974800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2097881</xdr:colOff>
      <xdr:row>44</xdr:row>
      <xdr:rowOff>59532</xdr:rowOff>
    </xdr:to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3124200" y="2697480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2097881</xdr:colOff>
      <xdr:row>44</xdr:row>
      <xdr:rowOff>50007</xdr:rowOff>
    </xdr:to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3124200" y="26974800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2097881</xdr:colOff>
      <xdr:row>44</xdr:row>
      <xdr:rowOff>59532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3124200" y="2697480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2097881</xdr:colOff>
      <xdr:row>44</xdr:row>
      <xdr:rowOff>59532</xdr:rowOff>
    </xdr:to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3124200" y="2697480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2097881</xdr:colOff>
      <xdr:row>44</xdr:row>
      <xdr:rowOff>69057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3124200" y="26974800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2097881</xdr:colOff>
      <xdr:row>44</xdr:row>
      <xdr:rowOff>59532</xdr:rowOff>
    </xdr:to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3124200" y="2697480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2097881</xdr:colOff>
      <xdr:row>44</xdr:row>
      <xdr:rowOff>69057</xdr:rowOff>
    </xdr:to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3124200" y="26974800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40</xdr:row>
      <xdr:rowOff>114300</xdr:rowOff>
    </xdr:from>
    <xdr:to>
      <xdr:col>1</xdr:col>
      <xdr:colOff>219075</xdr:colOff>
      <xdr:row>43</xdr:row>
      <xdr:rowOff>48419</xdr:rowOff>
    </xdr:to>
    <xdr:sp macro="" textlink="">
      <xdr:nvSpPr>
        <xdr:cNvPr id="3232" name="Text Box 4134"/>
        <xdr:cNvSpPr txBox="1">
          <a:spLocks noChangeArrowheads="1"/>
        </xdr:cNvSpPr>
      </xdr:nvSpPr>
      <xdr:spPr bwMode="auto">
        <a:xfrm>
          <a:off x="561975" y="26403300"/>
          <a:ext cx="76200" cy="37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40</xdr:row>
      <xdr:rowOff>114300</xdr:rowOff>
    </xdr:from>
    <xdr:to>
      <xdr:col>1</xdr:col>
      <xdr:colOff>219075</xdr:colOff>
      <xdr:row>43</xdr:row>
      <xdr:rowOff>48419</xdr:rowOff>
    </xdr:to>
    <xdr:sp macro="" textlink="">
      <xdr:nvSpPr>
        <xdr:cNvPr id="3233" name="Text Box 4134"/>
        <xdr:cNvSpPr txBox="1">
          <a:spLocks noChangeArrowheads="1"/>
        </xdr:cNvSpPr>
      </xdr:nvSpPr>
      <xdr:spPr bwMode="auto">
        <a:xfrm>
          <a:off x="561975" y="26403300"/>
          <a:ext cx="76200" cy="37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40</xdr:row>
      <xdr:rowOff>114300</xdr:rowOff>
    </xdr:from>
    <xdr:to>
      <xdr:col>1</xdr:col>
      <xdr:colOff>219075</xdr:colOff>
      <xdr:row>43</xdr:row>
      <xdr:rowOff>48419</xdr:rowOff>
    </xdr:to>
    <xdr:sp macro="" textlink="">
      <xdr:nvSpPr>
        <xdr:cNvPr id="3234" name="Text Box 4134"/>
        <xdr:cNvSpPr txBox="1">
          <a:spLocks noChangeArrowheads="1"/>
        </xdr:cNvSpPr>
      </xdr:nvSpPr>
      <xdr:spPr bwMode="auto">
        <a:xfrm>
          <a:off x="561975" y="26403300"/>
          <a:ext cx="76200" cy="372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40</xdr:row>
      <xdr:rowOff>142875</xdr:rowOff>
    </xdr:from>
    <xdr:to>
      <xdr:col>7</xdr:col>
      <xdr:colOff>69850</xdr:colOff>
      <xdr:row>42</xdr:row>
      <xdr:rowOff>183092</xdr:rowOff>
    </xdr:to>
    <xdr:sp macro="" textlink="">
      <xdr:nvSpPr>
        <xdr:cNvPr id="3235" name="Text Box 597"/>
        <xdr:cNvSpPr txBox="1">
          <a:spLocks noChangeArrowheads="1"/>
        </xdr:cNvSpPr>
      </xdr:nvSpPr>
      <xdr:spPr bwMode="auto">
        <a:xfrm>
          <a:off x="5991225" y="26431875"/>
          <a:ext cx="69850" cy="268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40</xdr:row>
      <xdr:rowOff>66675</xdr:rowOff>
    </xdr:from>
    <xdr:to>
      <xdr:col>2</xdr:col>
      <xdr:colOff>276225</xdr:colOff>
      <xdr:row>42</xdr:row>
      <xdr:rowOff>183092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1228725" y="26355675"/>
          <a:ext cx="76200" cy="345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257175</xdr:colOff>
      <xdr:row>43</xdr:row>
      <xdr:rowOff>38894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600075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40</xdr:row>
      <xdr:rowOff>0</xdr:rowOff>
    </xdr:from>
    <xdr:to>
      <xdr:col>1</xdr:col>
      <xdr:colOff>428625</xdr:colOff>
      <xdr:row>43</xdr:row>
      <xdr:rowOff>10319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771525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40</xdr:row>
      <xdr:rowOff>0</xdr:rowOff>
    </xdr:from>
    <xdr:to>
      <xdr:col>1</xdr:col>
      <xdr:colOff>419100</xdr:colOff>
      <xdr:row>43</xdr:row>
      <xdr:rowOff>10319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7620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40</xdr:row>
      <xdr:rowOff>0</xdr:rowOff>
    </xdr:from>
    <xdr:to>
      <xdr:col>1</xdr:col>
      <xdr:colOff>485775</xdr:colOff>
      <xdr:row>43</xdr:row>
      <xdr:rowOff>10319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828675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257175</xdr:colOff>
      <xdr:row>43</xdr:row>
      <xdr:rowOff>38894</xdr:rowOff>
    </xdr:to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600075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40</xdr:row>
      <xdr:rowOff>0</xdr:rowOff>
    </xdr:from>
    <xdr:to>
      <xdr:col>1</xdr:col>
      <xdr:colOff>428625</xdr:colOff>
      <xdr:row>43</xdr:row>
      <xdr:rowOff>10319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771525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40</xdr:row>
      <xdr:rowOff>0</xdr:rowOff>
    </xdr:from>
    <xdr:to>
      <xdr:col>1</xdr:col>
      <xdr:colOff>419100</xdr:colOff>
      <xdr:row>43</xdr:row>
      <xdr:rowOff>10319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7620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93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10319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647700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794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714375" y="26289000"/>
          <a:ext cx="76200" cy="438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38894</xdr:rowOff>
    </xdr:to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590550" y="26289000"/>
          <a:ext cx="76200" cy="477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40</xdr:row>
      <xdr:rowOff>0</xdr:rowOff>
    </xdr:from>
    <xdr:to>
      <xdr:col>1</xdr:col>
      <xdr:colOff>485775</xdr:colOff>
      <xdr:row>43</xdr:row>
      <xdr:rowOff>10319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828675" y="26289000"/>
          <a:ext cx="76200" cy="448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41</xdr:row>
      <xdr:rowOff>114300</xdr:rowOff>
    </xdr:from>
    <xdr:to>
      <xdr:col>1</xdr:col>
      <xdr:colOff>219075</xdr:colOff>
      <xdr:row>42</xdr:row>
      <xdr:rowOff>135732</xdr:rowOff>
    </xdr:to>
    <xdr:sp macro="" textlink="">
      <xdr:nvSpPr>
        <xdr:cNvPr id="3303" name="Text Box 4134"/>
        <xdr:cNvSpPr txBox="1">
          <a:spLocks noChangeArrowheads="1"/>
        </xdr:cNvSpPr>
      </xdr:nvSpPr>
      <xdr:spPr bwMode="auto">
        <a:xfrm>
          <a:off x="561975" y="2657475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41</xdr:row>
      <xdr:rowOff>114300</xdr:rowOff>
    </xdr:from>
    <xdr:to>
      <xdr:col>1</xdr:col>
      <xdr:colOff>219075</xdr:colOff>
      <xdr:row>42</xdr:row>
      <xdr:rowOff>135732</xdr:rowOff>
    </xdr:to>
    <xdr:sp macro="" textlink="">
      <xdr:nvSpPr>
        <xdr:cNvPr id="3304" name="Text Box 4134"/>
        <xdr:cNvSpPr txBox="1">
          <a:spLocks noChangeArrowheads="1"/>
        </xdr:cNvSpPr>
      </xdr:nvSpPr>
      <xdr:spPr bwMode="auto">
        <a:xfrm>
          <a:off x="561975" y="2657475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41</xdr:row>
      <xdr:rowOff>114300</xdr:rowOff>
    </xdr:from>
    <xdr:to>
      <xdr:col>1</xdr:col>
      <xdr:colOff>219075</xdr:colOff>
      <xdr:row>42</xdr:row>
      <xdr:rowOff>135732</xdr:rowOff>
    </xdr:to>
    <xdr:sp macro="" textlink="">
      <xdr:nvSpPr>
        <xdr:cNvPr id="3305" name="Text Box 4134"/>
        <xdr:cNvSpPr txBox="1">
          <a:spLocks noChangeArrowheads="1"/>
        </xdr:cNvSpPr>
      </xdr:nvSpPr>
      <xdr:spPr bwMode="auto">
        <a:xfrm>
          <a:off x="561975" y="2657475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257175</xdr:colOff>
      <xdr:row>43</xdr:row>
      <xdr:rowOff>60325</xdr:rowOff>
    </xdr:to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6000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40</xdr:row>
      <xdr:rowOff>0</xdr:rowOff>
    </xdr:from>
    <xdr:to>
      <xdr:col>1</xdr:col>
      <xdr:colOff>428625</xdr:colOff>
      <xdr:row>43</xdr:row>
      <xdr:rowOff>60325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77152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40</xdr:row>
      <xdr:rowOff>0</xdr:rowOff>
    </xdr:from>
    <xdr:to>
      <xdr:col>1</xdr:col>
      <xdr:colOff>419100</xdr:colOff>
      <xdr:row>43</xdr:row>
      <xdr:rowOff>60325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7620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29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37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41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40</xdr:row>
      <xdr:rowOff>0</xdr:rowOff>
    </xdr:from>
    <xdr:to>
      <xdr:col>1</xdr:col>
      <xdr:colOff>485775</xdr:colOff>
      <xdr:row>43</xdr:row>
      <xdr:rowOff>60325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8286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40</xdr:row>
      <xdr:rowOff>0</xdr:rowOff>
    </xdr:from>
    <xdr:to>
      <xdr:col>1</xdr:col>
      <xdr:colOff>257175</xdr:colOff>
      <xdr:row>43</xdr:row>
      <xdr:rowOff>60325</xdr:rowOff>
    </xdr:to>
    <xdr:sp macro="" textlink="">
      <xdr:nvSpPr>
        <xdr:cNvPr id="3347" name="Text Box 2"/>
        <xdr:cNvSpPr txBox="1">
          <a:spLocks noChangeArrowheads="1"/>
        </xdr:cNvSpPr>
      </xdr:nvSpPr>
      <xdr:spPr bwMode="auto">
        <a:xfrm>
          <a:off x="6000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49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51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40</xdr:row>
      <xdr:rowOff>0</xdr:rowOff>
    </xdr:from>
    <xdr:to>
      <xdr:col>1</xdr:col>
      <xdr:colOff>428625</xdr:colOff>
      <xdr:row>43</xdr:row>
      <xdr:rowOff>60325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77152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42</xdr:row>
      <xdr:rowOff>76200</xdr:rowOff>
    </xdr:from>
    <xdr:to>
      <xdr:col>1</xdr:col>
      <xdr:colOff>266700</xdr:colOff>
      <xdr:row>45</xdr:row>
      <xdr:rowOff>3175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609600" y="267081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57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73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40</xdr:row>
      <xdr:rowOff>0</xdr:rowOff>
    </xdr:from>
    <xdr:to>
      <xdr:col>1</xdr:col>
      <xdr:colOff>304800</xdr:colOff>
      <xdr:row>43</xdr:row>
      <xdr:rowOff>60325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647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79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40</xdr:row>
      <xdr:rowOff>0</xdr:rowOff>
    </xdr:from>
    <xdr:to>
      <xdr:col>1</xdr:col>
      <xdr:colOff>371475</xdr:colOff>
      <xdr:row>43</xdr:row>
      <xdr:rowOff>60325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7143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40</xdr:row>
      <xdr:rowOff>0</xdr:rowOff>
    </xdr:from>
    <xdr:to>
      <xdr:col>1</xdr:col>
      <xdr:colOff>247650</xdr:colOff>
      <xdr:row>43</xdr:row>
      <xdr:rowOff>60325</xdr:rowOff>
    </xdr:to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59055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40</xdr:row>
      <xdr:rowOff>0</xdr:rowOff>
    </xdr:from>
    <xdr:to>
      <xdr:col>1</xdr:col>
      <xdr:colOff>485775</xdr:colOff>
      <xdr:row>43</xdr:row>
      <xdr:rowOff>60325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828675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40</xdr:row>
      <xdr:rowOff>0</xdr:rowOff>
    </xdr:from>
    <xdr:to>
      <xdr:col>2</xdr:col>
      <xdr:colOff>76200</xdr:colOff>
      <xdr:row>43</xdr:row>
      <xdr:rowOff>60325</xdr:rowOff>
    </xdr:to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1028700" y="26289000"/>
          <a:ext cx="76200" cy="49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2</xdr:col>
      <xdr:colOff>76200</xdr:colOff>
      <xdr:row>42</xdr:row>
      <xdr:rowOff>135732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76200</xdr:colOff>
      <xdr:row>42</xdr:row>
      <xdr:rowOff>135732</xdr:rowOff>
    </xdr:to>
    <xdr:sp macro="" textlink="">
      <xdr:nvSpPr>
        <xdr:cNvPr id="3389" name="Text Box 2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2</xdr:col>
      <xdr:colOff>76200</xdr:colOff>
      <xdr:row>42</xdr:row>
      <xdr:rowOff>135732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76200</xdr:colOff>
      <xdr:row>42</xdr:row>
      <xdr:rowOff>135732</xdr:rowOff>
    </xdr:to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2</xdr:col>
      <xdr:colOff>76200</xdr:colOff>
      <xdr:row>42</xdr:row>
      <xdr:rowOff>135732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76200</xdr:colOff>
      <xdr:row>42</xdr:row>
      <xdr:rowOff>135732</xdr:rowOff>
    </xdr:to>
    <xdr:sp macro="" textlink="">
      <xdr:nvSpPr>
        <xdr:cNvPr id="3393" name="Text Box 2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41</xdr:row>
      <xdr:rowOff>0</xdr:rowOff>
    </xdr:from>
    <xdr:to>
      <xdr:col>2</xdr:col>
      <xdr:colOff>76200</xdr:colOff>
      <xdr:row>42</xdr:row>
      <xdr:rowOff>135732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41</xdr:row>
      <xdr:rowOff>0</xdr:rowOff>
    </xdr:from>
    <xdr:to>
      <xdr:col>2</xdr:col>
      <xdr:colOff>76200</xdr:colOff>
      <xdr:row>42</xdr:row>
      <xdr:rowOff>135732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028700" y="264604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42</xdr:row>
      <xdr:rowOff>0</xdr:rowOff>
    </xdr:from>
    <xdr:to>
      <xdr:col>5</xdr:col>
      <xdr:colOff>247650</xdr:colOff>
      <xdr:row>42</xdr:row>
      <xdr:rowOff>190500</xdr:rowOff>
    </xdr:to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5010150" y="266319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42</xdr:row>
      <xdr:rowOff>0</xdr:rowOff>
    </xdr:from>
    <xdr:to>
      <xdr:col>5</xdr:col>
      <xdr:colOff>247650</xdr:colOff>
      <xdr:row>42</xdr:row>
      <xdr:rowOff>190500</xdr:rowOff>
    </xdr:to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5010150" y="266319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41</xdr:row>
      <xdr:rowOff>142875</xdr:rowOff>
    </xdr:from>
    <xdr:to>
      <xdr:col>7</xdr:col>
      <xdr:colOff>69850</xdr:colOff>
      <xdr:row>42</xdr:row>
      <xdr:rowOff>133351</xdr:rowOff>
    </xdr:to>
    <xdr:sp macro="" textlink="">
      <xdr:nvSpPr>
        <xdr:cNvPr id="3398" name="Text Box 597"/>
        <xdr:cNvSpPr txBox="1">
          <a:spLocks noChangeArrowheads="1"/>
        </xdr:cNvSpPr>
      </xdr:nvSpPr>
      <xdr:spPr bwMode="auto">
        <a:xfrm>
          <a:off x="5991225" y="26603325"/>
          <a:ext cx="698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44</xdr:row>
      <xdr:rowOff>0</xdr:rowOff>
    </xdr:from>
    <xdr:to>
      <xdr:col>2</xdr:col>
      <xdr:colOff>76200</xdr:colOff>
      <xdr:row>45</xdr:row>
      <xdr:rowOff>9529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1028700" y="26974800"/>
          <a:ext cx="76200" cy="20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123823</xdr:rowOff>
    </xdr:to>
    <xdr:sp macro="" textlink="">
      <xdr:nvSpPr>
        <xdr:cNvPr id="3487" name="Text Box 2"/>
        <xdr:cNvSpPr txBox="1">
          <a:spLocks noChangeArrowheads="1"/>
        </xdr:cNvSpPr>
      </xdr:nvSpPr>
      <xdr:spPr bwMode="auto">
        <a:xfrm>
          <a:off x="5010150" y="25022175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34</xdr:row>
      <xdr:rowOff>0</xdr:rowOff>
    </xdr:from>
    <xdr:to>
      <xdr:col>5</xdr:col>
      <xdr:colOff>247650</xdr:colOff>
      <xdr:row>35</xdr:row>
      <xdr:rowOff>123823</xdr:rowOff>
    </xdr:to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5010150" y="25022175"/>
          <a:ext cx="76200" cy="314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1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3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5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7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499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501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503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505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3124200" y="271462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45</xdr:row>
      <xdr:rowOff>47625</xdr:rowOff>
    </xdr:from>
    <xdr:ext cx="107823" cy="124587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962025" y="271938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3519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45</xdr:row>
      <xdr:rowOff>47625</xdr:rowOff>
    </xdr:from>
    <xdr:ext cx="107823" cy="124587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962025" y="2719387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505075" y="271462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1200150" y="271462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3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1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3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3124200" y="271462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82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3840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3852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3896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390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92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3949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396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6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3991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3993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39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00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1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1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2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4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4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17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17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17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201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22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4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273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7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7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28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297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299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311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2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2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2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4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47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47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4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5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5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549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561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579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61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2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1028700" y="271462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7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7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78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78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0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1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813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3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8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8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552450" y="27146250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962025" y="27193875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5905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5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5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4867" name="Text Box 2"/>
        <xdr:cNvSpPr txBox="1">
          <a:spLocks noChangeArrowheads="1"/>
        </xdr:cNvSpPr>
      </xdr:nvSpPr>
      <xdr:spPr bwMode="auto">
        <a:xfrm>
          <a:off x="600075" y="27146250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69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5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7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590550" y="27146250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505075" y="27146250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885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909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1200150" y="27146250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911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1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1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600075" y="27146250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5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7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29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590550" y="27146250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3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3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3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49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3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3124200" y="27146250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45</xdr:row>
      <xdr:rowOff>0</xdr:rowOff>
    </xdr:from>
    <xdr:to>
      <xdr:col>5</xdr:col>
      <xdr:colOff>247650</xdr:colOff>
      <xdr:row>46</xdr:row>
      <xdr:rowOff>85728</xdr:rowOff>
    </xdr:to>
    <xdr:sp macro="" textlink="">
      <xdr:nvSpPr>
        <xdr:cNvPr id="4959" name="Text Box 2"/>
        <xdr:cNvSpPr txBox="1">
          <a:spLocks noChangeArrowheads="1"/>
        </xdr:cNvSpPr>
      </xdr:nvSpPr>
      <xdr:spPr bwMode="auto">
        <a:xfrm>
          <a:off x="50101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45</xdr:row>
      <xdr:rowOff>0</xdr:rowOff>
    </xdr:from>
    <xdr:to>
      <xdr:col>5</xdr:col>
      <xdr:colOff>247650</xdr:colOff>
      <xdr:row>46</xdr:row>
      <xdr:rowOff>85728</xdr:rowOff>
    </xdr:to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50101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3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3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3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1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39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49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1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1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3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79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1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7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247650</xdr:colOff>
      <xdr:row>46</xdr:row>
      <xdr:rowOff>85728</xdr:rowOff>
    </xdr:to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590550" y="30546675"/>
          <a:ext cx="76200" cy="276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1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3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11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368300" cy="190501"/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3124200" y="305466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19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45</xdr:row>
      <xdr:rowOff>47625</xdr:rowOff>
    </xdr:from>
    <xdr:ext cx="107823" cy="124587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962025" y="305943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25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27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29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1200150" y="305466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5131" name="Text Box 2"/>
        <xdr:cNvSpPr txBox="1">
          <a:spLocks noChangeArrowheads="1"/>
        </xdr:cNvSpPr>
      </xdr:nvSpPr>
      <xdr:spPr bwMode="auto">
        <a:xfrm>
          <a:off x="1200150" y="305466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33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45</xdr:row>
      <xdr:rowOff>47625</xdr:rowOff>
    </xdr:from>
    <xdr:ext cx="107823" cy="124587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962025" y="305943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39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41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45</xdr:row>
      <xdr:rowOff>0</xdr:rowOff>
    </xdr:from>
    <xdr:ext cx="109728" cy="173736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505075" y="305466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43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1200150" y="305466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45</xdr:row>
      <xdr:rowOff>0</xdr:rowOff>
    </xdr:from>
    <xdr:ext cx="88392" cy="173736"/>
    <xdr:sp macro="" textlink="">
      <xdr:nvSpPr>
        <xdr:cNvPr id="5145" name="Text Box 2"/>
        <xdr:cNvSpPr txBox="1">
          <a:spLocks noChangeArrowheads="1"/>
        </xdr:cNvSpPr>
      </xdr:nvSpPr>
      <xdr:spPr bwMode="auto">
        <a:xfrm>
          <a:off x="1200150" y="305466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47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49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1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3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5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7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59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1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5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7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45</xdr:row>
      <xdr:rowOff>0</xdr:rowOff>
    </xdr:from>
    <xdr:ext cx="57150" cy="173736"/>
    <xdr:sp macro="" textlink="">
      <xdr:nvSpPr>
        <xdr:cNvPr id="5169" name="Text Box 2"/>
        <xdr:cNvSpPr txBox="1">
          <a:spLocks noChangeArrowheads="1"/>
        </xdr:cNvSpPr>
      </xdr:nvSpPr>
      <xdr:spPr bwMode="auto">
        <a:xfrm>
          <a:off x="3124200" y="305466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7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8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19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0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1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2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3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5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7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0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2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5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7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8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39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0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1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3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43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43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43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962025" y="30594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5451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5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5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5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5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5463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6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7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7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8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8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8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493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49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0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507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0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2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962025" y="30594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4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6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57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57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57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7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8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59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0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0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0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2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2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62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2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3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4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65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5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5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5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6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7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8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69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0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1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2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73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74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74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962025" y="30594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5757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5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5769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7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787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799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0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5811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813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1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825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2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3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3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3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84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962025" y="30594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5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5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5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6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7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7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7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587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88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8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8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8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89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0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0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0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0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5909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1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2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3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593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3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3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3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4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5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595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5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7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8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599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0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1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2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3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04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04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04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962025" y="30594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6063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6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6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6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6075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7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8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8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08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093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09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09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0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1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1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1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6117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119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2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14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962025" y="30594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6160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6172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7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8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18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18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19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0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1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1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6215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1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1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2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4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5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6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26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6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6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6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7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8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29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0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1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2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3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3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5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49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45</xdr:row>
      <xdr:rowOff>0</xdr:rowOff>
    </xdr:from>
    <xdr:to>
      <xdr:col>2</xdr:col>
      <xdr:colOff>76200</xdr:colOff>
      <xdr:row>46</xdr:row>
      <xdr:rowOff>150018</xdr:rowOff>
    </xdr:to>
    <xdr:sp macro="" textlink="">
      <xdr:nvSpPr>
        <xdr:cNvPr id="6351" name="Text Box 2"/>
        <xdr:cNvSpPr txBox="1">
          <a:spLocks noChangeArrowheads="1"/>
        </xdr:cNvSpPr>
      </xdr:nvSpPr>
      <xdr:spPr bwMode="auto">
        <a:xfrm>
          <a:off x="1028700" y="305466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35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35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962025" y="30594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6369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7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6381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8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9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399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0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411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2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6423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425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2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2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3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45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45</xdr:row>
      <xdr:rowOff>0</xdr:rowOff>
    </xdr:from>
    <xdr:to>
      <xdr:col>1</xdr:col>
      <xdr:colOff>218694</xdr:colOff>
      <xdr:row>46</xdr:row>
      <xdr:rowOff>21336</xdr:rowOff>
    </xdr:to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552450" y="30546675"/>
          <a:ext cx="85344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45</xdr:row>
      <xdr:rowOff>47625</xdr:rowOff>
    </xdr:from>
    <xdr:to>
      <xdr:col>2</xdr:col>
      <xdr:colOff>41148</xdr:colOff>
      <xdr:row>46</xdr:row>
      <xdr:rowOff>19812</xdr:rowOff>
    </xdr:to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962025" y="30594300"/>
          <a:ext cx="107823" cy="162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21336</xdr:rowOff>
    </xdr:to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5905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6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6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21717</xdr:rowOff>
    </xdr:to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600075" y="30546675"/>
          <a:ext cx="89916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7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1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5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7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21717</xdr:rowOff>
    </xdr:to>
    <xdr:sp macro="" textlink="">
      <xdr:nvSpPr>
        <xdr:cNvPr id="6489" name="Text Box 2"/>
        <xdr:cNvSpPr txBox="1">
          <a:spLocks noChangeArrowheads="1"/>
        </xdr:cNvSpPr>
      </xdr:nvSpPr>
      <xdr:spPr bwMode="auto">
        <a:xfrm>
          <a:off x="590550" y="30546675"/>
          <a:ext cx="88392" cy="21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49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45</xdr:row>
      <xdr:rowOff>0</xdr:rowOff>
    </xdr:from>
    <xdr:to>
      <xdr:col>2</xdr:col>
      <xdr:colOff>1586103</xdr:colOff>
      <xdr:row>46</xdr:row>
      <xdr:rowOff>21336</xdr:rowOff>
    </xdr:to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505075" y="30546675"/>
          <a:ext cx="109728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49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9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49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45</xdr:row>
      <xdr:rowOff>0</xdr:rowOff>
    </xdr:from>
    <xdr:to>
      <xdr:col>2</xdr:col>
      <xdr:colOff>259842</xdr:colOff>
      <xdr:row>46</xdr:row>
      <xdr:rowOff>21336</xdr:rowOff>
    </xdr:to>
    <xdr:sp macro="" textlink="">
      <xdr:nvSpPr>
        <xdr:cNvPr id="6521" name="Text Box 2"/>
        <xdr:cNvSpPr txBox="1">
          <a:spLocks noChangeArrowheads="1"/>
        </xdr:cNvSpPr>
      </xdr:nvSpPr>
      <xdr:spPr bwMode="auto">
        <a:xfrm>
          <a:off x="1200150" y="30546675"/>
          <a:ext cx="88392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2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2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2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45</xdr:row>
      <xdr:rowOff>0</xdr:rowOff>
    </xdr:from>
    <xdr:to>
      <xdr:col>1</xdr:col>
      <xdr:colOff>270891</xdr:colOff>
      <xdr:row>46</xdr:row>
      <xdr:rowOff>20955</xdr:rowOff>
    </xdr:to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600075" y="30546675"/>
          <a:ext cx="89916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7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39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41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43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45</xdr:row>
      <xdr:rowOff>0</xdr:rowOff>
    </xdr:from>
    <xdr:to>
      <xdr:col>1</xdr:col>
      <xdr:colOff>259842</xdr:colOff>
      <xdr:row>46</xdr:row>
      <xdr:rowOff>20955</xdr:rowOff>
    </xdr:to>
    <xdr:sp macro="" textlink="">
      <xdr:nvSpPr>
        <xdr:cNvPr id="6545" name="Text Box 2"/>
        <xdr:cNvSpPr txBox="1">
          <a:spLocks noChangeArrowheads="1"/>
        </xdr:cNvSpPr>
      </xdr:nvSpPr>
      <xdr:spPr bwMode="auto">
        <a:xfrm>
          <a:off x="590550" y="30546675"/>
          <a:ext cx="88392" cy="2114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4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4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5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1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5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7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45</xdr:row>
      <xdr:rowOff>0</xdr:rowOff>
    </xdr:from>
    <xdr:to>
      <xdr:col>2</xdr:col>
      <xdr:colOff>2152650</xdr:colOff>
      <xdr:row>46</xdr:row>
      <xdr:rowOff>21336</xdr:rowOff>
    </xdr:to>
    <xdr:sp macro="" textlink="">
      <xdr:nvSpPr>
        <xdr:cNvPr id="6569" name="Text Box 2"/>
        <xdr:cNvSpPr txBox="1">
          <a:spLocks noChangeArrowheads="1"/>
        </xdr:cNvSpPr>
      </xdr:nvSpPr>
      <xdr:spPr bwMode="auto">
        <a:xfrm>
          <a:off x="3124200" y="30546675"/>
          <a:ext cx="57150" cy="2118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1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3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5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7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79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83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85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368300" cy="190501"/>
    <xdr:sp macro="" textlink="">
      <xdr:nvSpPr>
        <xdr:cNvPr id="6587" name="Text Box 2"/>
        <xdr:cNvSpPr txBox="1">
          <a:spLocks noChangeArrowheads="1"/>
        </xdr:cNvSpPr>
      </xdr:nvSpPr>
      <xdr:spPr bwMode="auto">
        <a:xfrm>
          <a:off x="3124200" y="314325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589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591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50</xdr:row>
      <xdr:rowOff>47625</xdr:rowOff>
    </xdr:from>
    <xdr:ext cx="107823" cy="124587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962025" y="314801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595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597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50</xdr:row>
      <xdr:rowOff>0</xdr:rowOff>
    </xdr:from>
    <xdr:ext cx="88392" cy="173736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1200150" y="314325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50</xdr:row>
      <xdr:rowOff>0</xdr:rowOff>
    </xdr:from>
    <xdr:ext cx="88392" cy="173736"/>
    <xdr:sp macro="" textlink="">
      <xdr:nvSpPr>
        <xdr:cNvPr id="6601" name="Text Box 2"/>
        <xdr:cNvSpPr txBox="1">
          <a:spLocks noChangeArrowheads="1"/>
        </xdr:cNvSpPr>
      </xdr:nvSpPr>
      <xdr:spPr bwMode="auto">
        <a:xfrm>
          <a:off x="1200150" y="314325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05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50</xdr:row>
      <xdr:rowOff>47625</xdr:rowOff>
    </xdr:from>
    <xdr:ext cx="107823" cy="124587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962025" y="314801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09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11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50</xdr:row>
      <xdr:rowOff>0</xdr:rowOff>
    </xdr:from>
    <xdr:ext cx="109728" cy="173736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505075" y="314325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13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50</xdr:row>
      <xdr:rowOff>0</xdr:rowOff>
    </xdr:from>
    <xdr:ext cx="88392" cy="173736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1200150" y="314325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50</xdr:row>
      <xdr:rowOff>0</xdr:rowOff>
    </xdr:from>
    <xdr:ext cx="88392" cy="173736"/>
    <xdr:sp macro="" textlink="">
      <xdr:nvSpPr>
        <xdr:cNvPr id="6615" name="Text Box 2"/>
        <xdr:cNvSpPr txBox="1">
          <a:spLocks noChangeArrowheads="1"/>
        </xdr:cNvSpPr>
      </xdr:nvSpPr>
      <xdr:spPr bwMode="auto">
        <a:xfrm>
          <a:off x="1200150" y="314325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17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19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1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3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5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7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29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1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3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5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7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50</xdr:row>
      <xdr:rowOff>0</xdr:rowOff>
    </xdr:from>
    <xdr:ext cx="57150" cy="173736"/>
    <xdr:sp macro="" textlink="">
      <xdr:nvSpPr>
        <xdr:cNvPr id="6639" name="Text Box 2"/>
        <xdr:cNvSpPr txBox="1">
          <a:spLocks noChangeArrowheads="1"/>
        </xdr:cNvSpPr>
      </xdr:nvSpPr>
      <xdr:spPr bwMode="auto">
        <a:xfrm>
          <a:off x="3124200" y="314325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1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5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7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49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1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5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7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75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77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79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1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5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7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89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91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693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95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97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699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1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3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5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51</xdr:row>
      <xdr:rowOff>161923</xdr:rowOff>
    </xdr:to>
    <xdr:sp macro="" textlink="">
      <xdr:nvSpPr>
        <xdr:cNvPr id="6709" name="Text Box 2"/>
        <xdr:cNvSpPr txBox="1">
          <a:spLocks noChangeArrowheads="1"/>
        </xdr:cNvSpPr>
      </xdr:nvSpPr>
      <xdr:spPr bwMode="auto">
        <a:xfrm>
          <a:off x="1028700" y="3160395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1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3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5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7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19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1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3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7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3</xdr:col>
      <xdr:colOff>2116</xdr:colOff>
      <xdr:row>51</xdr:row>
      <xdr:rowOff>161924</xdr:rowOff>
    </xdr:to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3124200" y="3160395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159543</xdr:rowOff>
    </xdr:to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1028700" y="3160395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17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19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1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3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5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7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29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31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35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37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39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1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5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7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49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51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53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55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57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59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1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3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5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7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69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58</xdr:row>
      <xdr:rowOff>0</xdr:rowOff>
    </xdr:from>
    <xdr:to>
      <xdr:col>2</xdr:col>
      <xdr:colOff>76200</xdr:colOff>
      <xdr:row>58</xdr:row>
      <xdr:rowOff>161923</xdr:rowOff>
    </xdr:to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1028700" y="35518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89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1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3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5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7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899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901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903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58</xdr:row>
      <xdr:rowOff>0</xdr:rowOff>
    </xdr:from>
    <xdr:to>
      <xdr:col>3</xdr:col>
      <xdr:colOff>2116</xdr:colOff>
      <xdr:row>58</xdr:row>
      <xdr:rowOff>161924</xdr:rowOff>
    </xdr:to>
    <xdr:sp macro="" textlink="">
      <xdr:nvSpPr>
        <xdr:cNvPr id="6905" name="Text Box 2"/>
        <xdr:cNvSpPr txBox="1">
          <a:spLocks noChangeArrowheads="1"/>
        </xdr:cNvSpPr>
      </xdr:nvSpPr>
      <xdr:spPr bwMode="auto">
        <a:xfrm>
          <a:off x="3124200" y="35518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0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0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1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2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3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4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5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6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7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5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7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89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91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51</xdr:row>
      <xdr:rowOff>0</xdr:rowOff>
    </xdr:from>
    <xdr:to>
      <xdr:col>2</xdr:col>
      <xdr:colOff>76200</xdr:colOff>
      <xdr:row>52</xdr:row>
      <xdr:rowOff>130968</xdr:rowOff>
    </xdr:to>
    <xdr:sp macro="" textlink="">
      <xdr:nvSpPr>
        <xdr:cNvPr id="6993" name="Text Box 2"/>
        <xdr:cNvSpPr txBox="1">
          <a:spLocks noChangeArrowheads="1"/>
        </xdr:cNvSpPr>
      </xdr:nvSpPr>
      <xdr:spPr bwMode="auto">
        <a:xfrm>
          <a:off x="1028700" y="33566100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276225</xdr:colOff>
      <xdr:row>66</xdr:row>
      <xdr:rowOff>40217</xdr:rowOff>
    </xdr:to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1228725" y="1622107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276225</xdr:colOff>
      <xdr:row>66</xdr:row>
      <xdr:rowOff>40217</xdr:rowOff>
    </xdr:to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1228725" y="1622107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105569</xdr:rowOff>
    </xdr:to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6000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105569</xdr:rowOff>
    </xdr:to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77152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105569</xdr:rowOff>
    </xdr:to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7620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01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07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15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19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23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27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105569</xdr:rowOff>
    </xdr:to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8286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105569</xdr:rowOff>
    </xdr:to>
    <xdr:sp macro="" textlink="">
      <xdr:nvSpPr>
        <xdr:cNvPr id="7029" name="Text Box 2"/>
        <xdr:cNvSpPr txBox="1">
          <a:spLocks noChangeArrowheads="1"/>
        </xdr:cNvSpPr>
      </xdr:nvSpPr>
      <xdr:spPr bwMode="auto">
        <a:xfrm>
          <a:off x="6000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105569</xdr:rowOff>
    </xdr:to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77152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105569</xdr:rowOff>
    </xdr:to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7620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35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41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47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51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105569</xdr:rowOff>
    </xdr:to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57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105569</xdr:rowOff>
    </xdr:to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105569</xdr:rowOff>
    </xdr:to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105569</xdr:rowOff>
    </xdr:to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8286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65</xdr:row>
      <xdr:rowOff>0</xdr:rowOff>
    </xdr:from>
    <xdr:to>
      <xdr:col>7</xdr:col>
      <xdr:colOff>69850</xdr:colOff>
      <xdr:row>66</xdr:row>
      <xdr:rowOff>2117</xdr:rowOff>
    </xdr:to>
    <xdr:sp macro="" textlink="">
      <xdr:nvSpPr>
        <xdr:cNvPr id="7062" name="Text Box 597"/>
        <xdr:cNvSpPr txBox="1">
          <a:spLocks noChangeArrowheads="1"/>
        </xdr:cNvSpPr>
      </xdr:nvSpPr>
      <xdr:spPr bwMode="auto">
        <a:xfrm>
          <a:off x="5991225" y="16221075"/>
          <a:ext cx="69850" cy="24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276225</xdr:colOff>
      <xdr:row>66</xdr:row>
      <xdr:rowOff>78317</xdr:rowOff>
    </xdr:to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1228725" y="16221075"/>
          <a:ext cx="76200" cy="31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66</xdr:row>
      <xdr:rowOff>29369</xdr:rowOff>
    </xdr:to>
    <xdr:sp macro="" textlink="">
      <xdr:nvSpPr>
        <xdr:cNvPr id="7064" name="Text Box 4134"/>
        <xdr:cNvSpPr txBox="1">
          <a:spLocks noChangeArrowheads="1"/>
        </xdr:cNvSpPr>
      </xdr:nvSpPr>
      <xdr:spPr bwMode="auto">
        <a:xfrm>
          <a:off x="561975" y="16221075"/>
          <a:ext cx="76200" cy="267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66</xdr:row>
      <xdr:rowOff>29369</xdr:rowOff>
    </xdr:to>
    <xdr:sp macro="" textlink="">
      <xdr:nvSpPr>
        <xdr:cNvPr id="7065" name="Text Box 4134"/>
        <xdr:cNvSpPr txBox="1">
          <a:spLocks noChangeArrowheads="1"/>
        </xdr:cNvSpPr>
      </xdr:nvSpPr>
      <xdr:spPr bwMode="auto">
        <a:xfrm>
          <a:off x="561975" y="16221075"/>
          <a:ext cx="76200" cy="267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65</xdr:row>
      <xdr:rowOff>0</xdr:rowOff>
    </xdr:from>
    <xdr:to>
      <xdr:col>1</xdr:col>
      <xdr:colOff>219075</xdr:colOff>
      <xdr:row>66</xdr:row>
      <xdr:rowOff>29369</xdr:rowOff>
    </xdr:to>
    <xdr:sp macro="" textlink="">
      <xdr:nvSpPr>
        <xdr:cNvPr id="7066" name="Text Box 4134"/>
        <xdr:cNvSpPr txBox="1">
          <a:spLocks noChangeArrowheads="1"/>
        </xdr:cNvSpPr>
      </xdr:nvSpPr>
      <xdr:spPr bwMode="auto">
        <a:xfrm>
          <a:off x="561975" y="16221075"/>
          <a:ext cx="76200" cy="267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65</xdr:row>
      <xdr:rowOff>0</xdr:rowOff>
    </xdr:from>
    <xdr:to>
      <xdr:col>7</xdr:col>
      <xdr:colOff>69850</xdr:colOff>
      <xdr:row>66</xdr:row>
      <xdr:rowOff>2117</xdr:rowOff>
    </xdr:to>
    <xdr:sp macro="" textlink="">
      <xdr:nvSpPr>
        <xdr:cNvPr id="7067" name="Text Box 597"/>
        <xdr:cNvSpPr txBox="1">
          <a:spLocks noChangeArrowheads="1"/>
        </xdr:cNvSpPr>
      </xdr:nvSpPr>
      <xdr:spPr bwMode="auto">
        <a:xfrm>
          <a:off x="5991225" y="16221075"/>
          <a:ext cx="69850" cy="24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276225</xdr:colOff>
      <xdr:row>66</xdr:row>
      <xdr:rowOff>78317</xdr:rowOff>
    </xdr:to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1228725" y="16221075"/>
          <a:ext cx="76200" cy="31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143669</xdr:rowOff>
    </xdr:to>
    <xdr:sp macro="" textlink="">
      <xdr:nvSpPr>
        <xdr:cNvPr id="7069" name="Text Box 2"/>
        <xdr:cNvSpPr txBox="1">
          <a:spLocks noChangeArrowheads="1"/>
        </xdr:cNvSpPr>
      </xdr:nvSpPr>
      <xdr:spPr bwMode="auto">
        <a:xfrm>
          <a:off x="6000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143669</xdr:rowOff>
    </xdr:to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77152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143669</xdr:rowOff>
    </xdr:to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7620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075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081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087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091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097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143669</xdr:rowOff>
    </xdr:to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8286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143669</xdr:rowOff>
    </xdr:to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6000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143669</xdr:rowOff>
    </xdr:to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77152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143669</xdr:rowOff>
    </xdr:to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7620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107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113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121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125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143669</xdr:rowOff>
    </xdr:to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129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143669</xdr:rowOff>
    </xdr:to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143669</xdr:rowOff>
    </xdr:to>
    <xdr:sp macro="" textlink="">
      <xdr:nvSpPr>
        <xdr:cNvPr id="7133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143669</xdr:rowOff>
    </xdr:to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8286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146050</xdr:rowOff>
    </xdr:to>
    <xdr:sp macro="" textlink="">
      <xdr:nvSpPr>
        <xdr:cNvPr id="7135" name="Text Box 2"/>
        <xdr:cNvSpPr txBox="1">
          <a:spLocks noChangeArrowheads="1"/>
        </xdr:cNvSpPr>
      </xdr:nvSpPr>
      <xdr:spPr bwMode="auto">
        <a:xfrm>
          <a:off x="6000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7137" name="Text Box 2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7139" name="Text Box 2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146050</xdr:rowOff>
    </xdr:to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77152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146050</xdr:rowOff>
    </xdr:to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7620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45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51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57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61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62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67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146050</xdr:rowOff>
    </xdr:to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8286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7173" name="Text Box 2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7175" name="Text Box 2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65</xdr:row>
      <xdr:rowOff>0</xdr:rowOff>
    </xdr:from>
    <xdr:to>
      <xdr:col>1</xdr:col>
      <xdr:colOff>257175</xdr:colOff>
      <xdr:row>66</xdr:row>
      <xdr:rowOff>146050</xdr:rowOff>
    </xdr:to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6000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65</xdr:row>
      <xdr:rowOff>0</xdr:rowOff>
    </xdr:from>
    <xdr:to>
      <xdr:col>1</xdr:col>
      <xdr:colOff>428625</xdr:colOff>
      <xdr:row>66</xdr:row>
      <xdr:rowOff>146050</xdr:rowOff>
    </xdr:to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77152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65</xdr:row>
      <xdr:rowOff>0</xdr:rowOff>
    </xdr:from>
    <xdr:to>
      <xdr:col>1</xdr:col>
      <xdr:colOff>419100</xdr:colOff>
      <xdr:row>66</xdr:row>
      <xdr:rowOff>146050</xdr:rowOff>
    </xdr:to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7620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85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91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199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203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65</xdr:row>
      <xdr:rowOff>0</xdr:rowOff>
    </xdr:from>
    <xdr:to>
      <xdr:col>1</xdr:col>
      <xdr:colOff>304800</xdr:colOff>
      <xdr:row>66</xdr:row>
      <xdr:rowOff>146050</xdr:rowOff>
    </xdr:to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207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65</xdr:row>
      <xdr:rowOff>0</xdr:rowOff>
    </xdr:from>
    <xdr:to>
      <xdr:col>1</xdr:col>
      <xdr:colOff>371475</xdr:colOff>
      <xdr:row>66</xdr:row>
      <xdr:rowOff>146050</xdr:rowOff>
    </xdr:to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247650</xdr:colOff>
      <xdr:row>66</xdr:row>
      <xdr:rowOff>146050</xdr:rowOff>
    </xdr:to>
    <xdr:sp macro="" textlink="">
      <xdr:nvSpPr>
        <xdr:cNvPr id="7211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65</xdr:row>
      <xdr:rowOff>0</xdr:rowOff>
    </xdr:from>
    <xdr:to>
      <xdr:col>1</xdr:col>
      <xdr:colOff>485775</xdr:colOff>
      <xdr:row>66</xdr:row>
      <xdr:rowOff>146050</xdr:rowOff>
    </xdr:to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8286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2</xdr:col>
      <xdr:colOff>76200</xdr:colOff>
      <xdr:row>66</xdr:row>
      <xdr:rowOff>146050</xdr:rowOff>
    </xdr:to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66</xdr:row>
      <xdr:rowOff>0</xdr:rowOff>
    </xdr:from>
    <xdr:to>
      <xdr:col>2</xdr:col>
      <xdr:colOff>272034</xdr:colOff>
      <xdr:row>66</xdr:row>
      <xdr:rowOff>82295</xdr:rowOff>
    </xdr:to>
    <xdr:sp macro="" textlink="">
      <xdr:nvSpPr>
        <xdr:cNvPr id="7217" name="Text Box 2"/>
        <xdr:cNvSpPr txBox="1">
          <a:spLocks noChangeArrowheads="1"/>
        </xdr:cNvSpPr>
      </xdr:nvSpPr>
      <xdr:spPr bwMode="auto">
        <a:xfrm>
          <a:off x="1200150" y="1645920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66</xdr:row>
      <xdr:rowOff>0</xdr:rowOff>
    </xdr:from>
    <xdr:to>
      <xdr:col>2</xdr:col>
      <xdr:colOff>272034</xdr:colOff>
      <xdr:row>66</xdr:row>
      <xdr:rowOff>82295</xdr:rowOff>
    </xdr:to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1200150" y="1645920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66</xdr:row>
      <xdr:rowOff>0</xdr:rowOff>
    </xdr:from>
    <xdr:to>
      <xdr:col>1</xdr:col>
      <xdr:colOff>480441</xdr:colOff>
      <xdr:row>66</xdr:row>
      <xdr:rowOff>82297</xdr:rowOff>
    </xdr:to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771525" y="16459200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66</xdr:row>
      <xdr:rowOff>0</xdr:rowOff>
    </xdr:from>
    <xdr:to>
      <xdr:col>1</xdr:col>
      <xdr:colOff>284607</xdr:colOff>
      <xdr:row>66</xdr:row>
      <xdr:rowOff>82297</xdr:rowOff>
    </xdr:to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600075" y="164592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33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35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37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39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41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43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66</xdr:row>
      <xdr:rowOff>0</xdr:rowOff>
    </xdr:from>
    <xdr:to>
      <xdr:col>1</xdr:col>
      <xdr:colOff>284607</xdr:colOff>
      <xdr:row>66</xdr:row>
      <xdr:rowOff>82297</xdr:rowOff>
    </xdr:to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600075" y="164592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45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47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49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51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53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55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66</xdr:row>
      <xdr:rowOff>0</xdr:rowOff>
    </xdr:from>
    <xdr:to>
      <xdr:col>2</xdr:col>
      <xdr:colOff>1772031</xdr:colOff>
      <xdr:row>66</xdr:row>
      <xdr:rowOff>82297</xdr:rowOff>
    </xdr:to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2505075" y="164592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257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66</xdr:row>
      <xdr:rowOff>0</xdr:rowOff>
    </xdr:from>
    <xdr:to>
      <xdr:col>2</xdr:col>
      <xdr:colOff>1772031</xdr:colOff>
      <xdr:row>66</xdr:row>
      <xdr:rowOff>82297</xdr:rowOff>
    </xdr:to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2505075" y="164592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259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66</xdr:row>
      <xdr:rowOff>0</xdr:rowOff>
    </xdr:from>
    <xdr:to>
      <xdr:col>2</xdr:col>
      <xdr:colOff>1772031</xdr:colOff>
      <xdr:row>66</xdr:row>
      <xdr:rowOff>82297</xdr:rowOff>
    </xdr:to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2505075" y="164592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261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66</xdr:row>
      <xdr:rowOff>0</xdr:rowOff>
    </xdr:from>
    <xdr:to>
      <xdr:col>1</xdr:col>
      <xdr:colOff>227838</xdr:colOff>
      <xdr:row>66</xdr:row>
      <xdr:rowOff>82297</xdr:rowOff>
    </xdr:to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66</xdr:row>
      <xdr:rowOff>0</xdr:rowOff>
    </xdr:from>
    <xdr:to>
      <xdr:col>1</xdr:col>
      <xdr:colOff>284607</xdr:colOff>
      <xdr:row>66</xdr:row>
      <xdr:rowOff>82297</xdr:rowOff>
    </xdr:to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600075" y="164592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75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77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79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81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85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66</xdr:row>
      <xdr:rowOff>0</xdr:rowOff>
    </xdr:from>
    <xdr:to>
      <xdr:col>1</xdr:col>
      <xdr:colOff>284607</xdr:colOff>
      <xdr:row>66</xdr:row>
      <xdr:rowOff>82297</xdr:rowOff>
    </xdr:to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600075" y="164592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87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89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91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93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95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82297</xdr:rowOff>
    </xdr:to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272034</xdr:colOff>
      <xdr:row>66</xdr:row>
      <xdr:rowOff>21337</xdr:rowOff>
    </xdr:to>
    <xdr:sp macro="" textlink="">
      <xdr:nvSpPr>
        <xdr:cNvPr id="7297" name="Text Box 2"/>
        <xdr:cNvSpPr txBox="1">
          <a:spLocks noChangeArrowheads="1"/>
        </xdr:cNvSpPr>
      </xdr:nvSpPr>
      <xdr:spPr bwMode="auto">
        <a:xfrm>
          <a:off x="590550" y="1645920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66</xdr:row>
      <xdr:rowOff>0</xdr:rowOff>
    </xdr:from>
    <xdr:to>
      <xdr:col>2</xdr:col>
      <xdr:colOff>1772031</xdr:colOff>
      <xdr:row>66</xdr:row>
      <xdr:rowOff>82297</xdr:rowOff>
    </xdr:to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2505075" y="164592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299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66</xdr:row>
      <xdr:rowOff>0</xdr:rowOff>
    </xdr:from>
    <xdr:to>
      <xdr:col>2</xdr:col>
      <xdr:colOff>1772031</xdr:colOff>
      <xdr:row>66</xdr:row>
      <xdr:rowOff>82297</xdr:rowOff>
    </xdr:to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2505075" y="164592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01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66</xdr:row>
      <xdr:rowOff>0</xdr:rowOff>
    </xdr:from>
    <xdr:to>
      <xdr:col>2</xdr:col>
      <xdr:colOff>1772031</xdr:colOff>
      <xdr:row>66</xdr:row>
      <xdr:rowOff>82297</xdr:rowOff>
    </xdr:to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2505075" y="164592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03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05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07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09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81534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3124200" y="164592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81534</xdr:rowOff>
    </xdr:to>
    <xdr:sp macro="" textlink="">
      <xdr:nvSpPr>
        <xdr:cNvPr id="7311" name="Text Box 2"/>
        <xdr:cNvSpPr txBox="1">
          <a:spLocks noChangeArrowheads="1"/>
        </xdr:cNvSpPr>
      </xdr:nvSpPr>
      <xdr:spPr bwMode="auto">
        <a:xfrm>
          <a:off x="3124200" y="164592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81534</xdr:rowOff>
    </xdr:to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3124200" y="164592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13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15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17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82297</xdr:rowOff>
    </xdr:to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19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21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23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25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27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29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31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33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35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82296</xdr:rowOff>
    </xdr:to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337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339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341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343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345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347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81916</xdr:rowOff>
    </xdr:to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81534</xdr:rowOff>
    </xdr:to>
    <xdr:sp macro="" textlink="">
      <xdr:nvSpPr>
        <xdr:cNvPr id="7349" name="Text Box 2"/>
        <xdr:cNvSpPr txBox="1">
          <a:spLocks noChangeArrowheads="1"/>
        </xdr:cNvSpPr>
      </xdr:nvSpPr>
      <xdr:spPr bwMode="auto">
        <a:xfrm>
          <a:off x="3124200" y="164592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81534</xdr:rowOff>
    </xdr:to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3124200" y="164592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81534</xdr:rowOff>
    </xdr:to>
    <xdr:sp macro="" textlink="">
      <xdr:nvSpPr>
        <xdr:cNvPr id="7351" name="Text Box 2"/>
        <xdr:cNvSpPr txBox="1">
          <a:spLocks noChangeArrowheads="1"/>
        </xdr:cNvSpPr>
      </xdr:nvSpPr>
      <xdr:spPr bwMode="auto">
        <a:xfrm>
          <a:off x="3124200" y="164592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82678</xdr:rowOff>
    </xdr:to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3124200" y="164592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82678</xdr:rowOff>
    </xdr:to>
    <xdr:sp macro="" textlink="">
      <xdr:nvSpPr>
        <xdr:cNvPr id="7353" name="Text Box 2"/>
        <xdr:cNvSpPr txBox="1">
          <a:spLocks noChangeArrowheads="1"/>
        </xdr:cNvSpPr>
      </xdr:nvSpPr>
      <xdr:spPr bwMode="auto">
        <a:xfrm>
          <a:off x="3124200" y="164592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82678</xdr:rowOff>
    </xdr:to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3124200" y="164592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82678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3124200" y="164592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82678</xdr:rowOff>
    </xdr:to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3124200" y="164592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66</xdr:row>
      <xdr:rowOff>0</xdr:rowOff>
    </xdr:from>
    <xdr:to>
      <xdr:col>3</xdr:col>
      <xdr:colOff>158046</xdr:colOff>
      <xdr:row>66</xdr:row>
      <xdr:rowOff>82678</xdr:rowOff>
    </xdr:to>
    <xdr:sp macro="" textlink="">
      <xdr:nvSpPr>
        <xdr:cNvPr id="7357" name="Text Box 2"/>
        <xdr:cNvSpPr txBox="1">
          <a:spLocks noChangeArrowheads="1"/>
        </xdr:cNvSpPr>
      </xdr:nvSpPr>
      <xdr:spPr bwMode="auto">
        <a:xfrm>
          <a:off x="3124200" y="164592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59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61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63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65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67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69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158046</xdr:colOff>
      <xdr:row>69</xdr:row>
      <xdr:rowOff>30480</xdr:rowOff>
    </xdr:to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3124200" y="173355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158046</xdr:colOff>
      <xdr:row>69</xdr:row>
      <xdr:rowOff>30480</xdr:rowOff>
    </xdr:to>
    <xdr:sp macro="" textlink="">
      <xdr:nvSpPr>
        <xdr:cNvPr id="7371" name="Text Box 2"/>
        <xdr:cNvSpPr txBox="1">
          <a:spLocks noChangeArrowheads="1"/>
        </xdr:cNvSpPr>
      </xdr:nvSpPr>
      <xdr:spPr bwMode="auto">
        <a:xfrm>
          <a:off x="3124200" y="173355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69</xdr:row>
      <xdr:rowOff>0</xdr:rowOff>
    </xdr:from>
    <xdr:to>
      <xdr:col>3</xdr:col>
      <xdr:colOff>158046</xdr:colOff>
      <xdr:row>69</xdr:row>
      <xdr:rowOff>30480</xdr:rowOff>
    </xdr:to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3124200" y="173355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75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77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68</xdr:row>
      <xdr:rowOff>0</xdr:rowOff>
    </xdr:from>
    <xdr:to>
      <xdr:col>3</xdr:col>
      <xdr:colOff>158046</xdr:colOff>
      <xdr:row>68</xdr:row>
      <xdr:rowOff>30481</xdr:rowOff>
    </xdr:to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74</xdr:row>
      <xdr:rowOff>152400</xdr:rowOff>
    </xdr:from>
    <xdr:to>
      <xdr:col>1</xdr:col>
      <xdr:colOff>480441</xdr:colOff>
      <xdr:row>74</xdr:row>
      <xdr:rowOff>161164</xdr:rowOff>
    </xdr:to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771525" y="18488025"/>
          <a:ext cx="128016" cy="8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74</xdr:row>
      <xdr:rowOff>0</xdr:rowOff>
    </xdr:from>
    <xdr:to>
      <xdr:col>1</xdr:col>
      <xdr:colOff>284607</xdr:colOff>
      <xdr:row>74</xdr:row>
      <xdr:rowOff>31624</xdr:rowOff>
    </xdr:to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600075" y="183356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393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395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397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399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01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74</xdr:row>
      <xdr:rowOff>0</xdr:rowOff>
    </xdr:from>
    <xdr:to>
      <xdr:col>1</xdr:col>
      <xdr:colOff>284607</xdr:colOff>
      <xdr:row>74</xdr:row>
      <xdr:rowOff>31624</xdr:rowOff>
    </xdr:to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600075" y="183356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05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07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11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13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15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74</xdr:row>
      <xdr:rowOff>0</xdr:rowOff>
    </xdr:from>
    <xdr:to>
      <xdr:col>1</xdr:col>
      <xdr:colOff>227838</xdr:colOff>
      <xdr:row>74</xdr:row>
      <xdr:rowOff>31624</xdr:rowOff>
    </xdr:to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74</xdr:row>
      <xdr:rowOff>0</xdr:rowOff>
    </xdr:from>
    <xdr:to>
      <xdr:col>1</xdr:col>
      <xdr:colOff>284607</xdr:colOff>
      <xdr:row>74</xdr:row>
      <xdr:rowOff>31624</xdr:rowOff>
    </xdr:to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600075" y="183356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29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31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33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35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37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39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74</xdr:row>
      <xdr:rowOff>0</xdr:rowOff>
    </xdr:from>
    <xdr:to>
      <xdr:col>1</xdr:col>
      <xdr:colOff>284607</xdr:colOff>
      <xdr:row>74</xdr:row>
      <xdr:rowOff>31624</xdr:rowOff>
    </xdr:to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600075" y="183356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41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47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49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272034</xdr:colOff>
      <xdr:row>74</xdr:row>
      <xdr:rowOff>31624</xdr:rowOff>
    </xdr:to>
    <xdr:sp macro="" textlink="">
      <xdr:nvSpPr>
        <xdr:cNvPr id="7451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66</xdr:row>
      <xdr:rowOff>114300</xdr:rowOff>
    </xdr:from>
    <xdr:to>
      <xdr:col>1</xdr:col>
      <xdr:colOff>251079</xdr:colOff>
      <xdr:row>66</xdr:row>
      <xdr:rowOff>117348</xdr:rowOff>
    </xdr:to>
    <xdr:sp macro="" textlink="">
      <xdr:nvSpPr>
        <xdr:cNvPr id="7452" name="Text Box 4134"/>
        <xdr:cNvSpPr txBox="1">
          <a:spLocks noChangeArrowheads="1"/>
        </xdr:cNvSpPr>
      </xdr:nvSpPr>
      <xdr:spPr bwMode="auto">
        <a:xfrm>
          <a:off x="561975" y="165735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66</xdr:row>
      <xdr:rowOff>114300</xdr:rowOff>
    </xdr:from>
    <xdr:to>
      <xdr:col>1</xdr:col>
      <xdr:colOff>251079</xdr:colOff>
      <xdr:row>66</xdr:row>
      <xdr:rowOff>117348</xdr:rowOff>
    </xdr:to>
    <xdr:sp macro="" textlink="">
      <xdr:nvSpPr>
        <xdr:cNvPr id="7453" name="Text Box 4134"/>
        <xdr:cNvSpPr txBox="1">
          <a:spLocks noChangeArrowheads="1"/>
        </xdr:cNvSpPr>
      </xdr:nvSpPr>
      <xdr:spPr bwMode="auto">
        <a:xfrm>
          <a:off x="561975" y="165735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66</xdr:row>
      <xdr:rowOff>114300</xdr:rowOff>
    </xdr:from>
    <xdr:to>
      <xdr:col>1</xdr:col>
      <xdr:colOff>251079</xdr:colOff>
      <xdr:row>66</xdr:row>
      <xdr:rowOff>117348</xdr:rowOff>
    </xdr:to>
    <xdr:sp macro="" textlink="">
      <xdr:nvSpPr>
        <xdr:cNvPr id="7454" name="Text Box 4134"/>
        <xdr:cNvSpPr txBox="1">
          <a:spLocks noChangeArrowheads="1"/>
        </xdr:cNvSpPr>
      </xdr:nvSpPr>
      <xdr:spPr bwMode="auto">
        <a:xfrm>
          <a:off x="561975" y="165735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66</xdr:row>
      <xdr:rowOff>0</xdr:rowOff>
    </xdr:from>
    <xdr:to>
      <xdr:col>1</xdr:col>
      <xdr:colOff>298323</xdr:colOff>
      <xdr:row>66</xdr:row>
      <xdr:rowOff>32004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600075" y="16459200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66</xdr:row>
      <xdr:rowOff>0</xdr:rowOff>
    </xdr:from>
    <xdr:to>
      <xdr:col>1</xdr:col>
      <xdr:colOff>506349</xdr:colOff>
      <xdr:row>66</xdr:row>
      <xdr:rowOff>32004</xdr:rowOff>
    </xdr:to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771525" y="164592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66</xdr:row>
      <xdr:rowOff>0</xdr:rowOff>
    </xdr:from>
    <xdr:to>
      <xdr:col>1</xdr:col>
      <xdr:colOff>496824</xdr:colOff>
      <xdr:row>66</xdr:row>
      <xdr:rowOff>32004</xdr:rowOff>
    </xdr:to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762000" y="164592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461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467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473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477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483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66</xdr:row>
      <xdr:rowOff>0</xdr:rowOff>
    </xdr:from>
    <xdr:to>
      <xdr:col>1</xdr:col>
      <xdr:colOff>577215</xdr:colOff>
      <xdr:row>66</xdr:row>
      <xdr:rowOff>32004</xdr:rowOff>
    </xdr:to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828675" y="16459200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66</xdr:row>
      <xdr:rowOff>0</xdr:rowOff>
    </xdr:from>
    <xdr:to>
      <xdr:col>1</xdr:col>
      <xdr:colOff>298323</xdr:colOff>
      <xdr:row>66</xdr:row>
      <xdr:rowOff>32004</xdr:rowOff>
    </xdr:to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600075" y="16459200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66</xdr:row>
      <xdr:rowOff>0</xdr:rowOff>
    </xdr:from>
    <xdr:to>
      <xdr:col>1</xdr:col>
      <xdr:colOff>506349</xdr:colOff>
      <xdr:row>66</xdr:row>
      <xdr:rowOff>32004</xdr:rowOff>
    </xdr:to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771525" y="164592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66</xdr:row>
      <xdr:rowOff>0</xdr:rowOff>
    </xdr:from>
    <xdr:to>
      <xdr:col>1</xdr:col>
      <xdr:colOff>496824</xdr:colOff>
      <xdr:row>66</xdr:row>
      <xdr:rowOff>32004</xdr:rowOff>
    </xdr:to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762000" y="164592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493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499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07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11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66</xdr:row>
      <xdr:rowOff>0</xdr:rowOff>
    </xdr:from>
    <xdr:to>
      <xdr:col>1</xdr:col>
      <xdr:colOff>355092</xdr:colOff>
      <xdr:row>66</xdr:row>
      <xdr:rowOff>32004</xdr:rowOff>
    </xdr:to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15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66</xdr:row>
      <xdr:rowOff>0</xdr:rowOff>
    </xdr:from>
    <xdr:to>
      <xdr:col>1</xdr:col>
      <xdr:colOff>435483</xdr:colOff>
      <xdr:row>66</xdr:row>
      <xdr:rowOff>32004</xdr:rowOff>
    </xdr:to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66</xdr:row>
      <xdr:rowOff>0</xdr:rowOff>
    </xdr:from>
    <xdr:to>
      <xdr:col>1</xdr:col>
      <xdr:colOff>284226</xdr:colOff>
      <xdr:row>66</xdr:row>
      <xdr:rowOff>32004</xdr:rowOff>
    </xdr:to>
    <xdr:sp macro="" textlink="">
      <xdr:nvSpPr>
        <xdr:cNvPr id="7519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66</xdr:row>
      <xdr:rowOff>0</xdr:rowOff>
    </xdr:from>
    <xdr:to>
      <xdr:col>1</xdr:col>
      <xdr:colOff>577215</xdr:colOff>
      <xdr:row>66</xdr:row>
      <xdr:rowOff>32004</xdr:rowOff>
    </xdr:to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828675" y="16459200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66</xdr:row>
      <xdr:rowOff>114300</xdr:rowOff>
    </xdr:from>
    <xdr:to>
      <xdr:col>1</xdr:col>
      <xdr:colOff>251079</xdr:colOff>
      <xdr:row>66</xdr:row>
      <xdr:rowOff>117348</xdr:rowOff>
    </xdr:to>
    <xdr:sp macro="" textlink="">
      <xdr:nvSpPr>
        <xdr:cNvPr id="7521" name="Text Box 4134"/>
        <xdr:cNvSpPr txBox="1">
          <a:spLocks noChangeArrowheads="1"/>
        </xdr:cNvSpPr>
      </xdr:nvSpPr>
      <xdr:spPr bwMode="auto">
        <a:xfrm>
          <a:off x="561975" y="165735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66</xdr:row>
      <xdr:rowOff>114300</xdr:rowOff>
    </xdr:from>
    <xdr:to>
      <xdr:col>1</xdr:col>
      <xdr:colOff>251079</xdr:colOff>
      <xdr:row>66</xdr:row>
      <xdr:rowOff>117348</xdr:rowOff>
    </xdr:to>
    <xdr:sp macro="" textlink="">
      <xdr:nvSpPr>
        <xdr:cNvPr id="7522" name="Text Box 4134"/>
        <xdr:cNvSpPr txBox="1">
          <a:spLocks noChangeArrowheads="1"/>
        </xdr:cNvSpPr>
      </xdr:nvSpPr>
      <xdr:spPr bwMode="auto">
        <a:xfrm>
          <a:off x="561975" y="165735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66</xdr:row>
      <xdr:rowOff>114300</xdr:rowOff>
    </xdr:from>
    <xdr:to>
      <xdr:col>1</xdr:col>
      <xdr:colOff>251079</xdr:colOff>
      <xdr:row>66</xdr:row>
      <xdr:rowOff>117348</xdr:rowOff>
    </xdr:to>
    <xdr:sp macro="" textlink="">
      <xdr:nvSpPr>
        <xdr:cNvPr id="7523" name="Text Box 4134"/>
        <xdr:cNvSpPr txBox="1">
          <a:spLocks noChangeArrowheads="1"/>
        </xdr:cNvSpPr>
      </xdr:nvSpPr>
      <xdr:spPr bwMode="auto">
        <a:xfrm>
          <a:off x="561975" y="165735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66</xdr:row>
      <xdr:rowOff>838200</xdr:rowOff>
    </xdr:from>
    <xdr:to>
      <xdr:col>1</xdr:col>
      <xdr:colOff>340995</xdr:colOff>
      <xdr:row>67</xdr:row>
      <xdr:rowOff>30480</xdr:rowOff>
    </xdr:to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628650" y="169354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66</xdr:row>
      <xdr:rowOff>838200</xdr:rowOff>
    </xdr:from>
    <xdr:to>
      <xdr:col>1</xdr:col>
      <xdr:colOff>340995</xdr:colOff>
      <xdr:row>67</xdr:row>
      <xdr:rowOff>30480</xdr:rowOff>
    </xdr:to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628650" y="169354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66</xdr:row>
      <xdr:rowOff>838200</xdr:rowOff>
    </xdr:from>
    <xdr:to>
      <xdr:col>1</xdr:col>
      <xdr:colOff>340995</xdr:colOff>
      <xdr:row>67</xdr:row>
      <xdr:rowOff>30861</xdr:rowOff>
    </xdr:to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628650" y="169354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66</xdr:row>
      <xdr:rowOff>838200</xdr:rowOff>
    </xdr:from>
    <xdr:to>
      <xdr:col>1</xdr:col>
      <xdr:colOff>340995</xdr:colOff>
      <xdr:row>67</xdr:row>
      <xdr:rowOff>30861</xdr:rowOff>
    </xdr:to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628650" y="169354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66</xdr:row>
      <xdr:rowOff>838200</xdr:rowOff>
    </xdr:from>
    <xdr:to>
      <xdr:col>1</xdr:col>
      <xdr:colOff>340995</xdr:colOff>
      <xdr:row>67</xdr:row>
      <xdr:rowOff>30480</xdr:rowOff>
    </xdr:to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628650" y="169354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66</xdr:row>
      <xdr:rowOff>838200</xdr:rowOff>
    </xdr:from>
    <xdr:to>
      <xdr:col>1</xdr:col>
      <xdr:colOff>340995</xdr:colOff>
      <xdr:row>67</xdr:row>
      <xdr:rowOff>30480</xdr:rowOff>
    </xdr:to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628650" y="169354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66</xdr:row>
      <xdr:rowOff>838200</xdr:rowOff>
    </xdr:from>
    <xdr:to>
      <xdr:col>1</xdr:col>
      <xdr:colOff>340995</xdr:colOff>
      <xdr:row>67</xdr:row>
      <xdr:rowOff>30861</xdr:rowOff>
    </xdr:to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628650" y="169354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66</xdr:row>
      <xdr:rowOff>838200</xdr:rowOff>
    </xdr:from>
    <xdr:to>
      <xdr:col>1</xdr:col>
      <xdr:colOff>340995</xdr:colOff>
      <xdr:row>67</xdr:row>
      <xdr:rowOff>30861</xdr:rowOff>
    </xdr:to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628650" y="169354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61</xdr:row>
      <xdr:rowOff>0</xdr:rowOff>
    </xdr:from>
    <xdr:to>
      <xdr:col>2</xdr:col>
      <xdr:colOff>1476375</xdr:colOff>
      <xdr:row>62</xdr:row>
      <xdr:rowOff>42861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05075" y="160496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2105025</xdr:colOff>
      <xdr:row>62</xdr:row>
      <xdr:rowOff>42861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24200" y="160496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1476375</xdr:colOff>
      <xdr:row>62</xdr:row>
      <xdr:rowOff>42861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05075" y="160496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2105025</xdr:colOff>
      <xdr:row>62</xdr:row>
      <xdr:rowOff>42861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24200" y="160496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1476375</xdr:colOff>
      <xdr:row>62</xdr:row>
      <xdr:rowOff>42861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05075" y="160496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2105025</xdr:colOff>
      <xdr:row>62</xdr:row>
      <xdr:rowOff>42861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24200" y="160496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1476375</xdr:colOff>
      <xdr:row>62</xdr:row>
      <xdr:rowOff>42861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05075" y="160496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2105025</xdr:colOff>
      <xdr:row>62</xdr:row>
      <xdr:rowOff>42861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124200" y="160496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1476375</xdr:colOff>
      <xdr:row>62</xdr:row>
      <xdr:rowOff>42861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05075" y="160496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2105025</xdr:colOff>
      <xdr:row>62</xdr:row>
      <xdr:rowOff>42861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124200" y="160496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1476375</xdr:colOff>
      <xdr:row>62</xdr:row>
      <xdr:rowOff>42861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05075" y="16049625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2105025</xdr:colOff>
      <xdr:row>62</xdr:row>
      <xdr:rowOff>42861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124200" y="16049625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3</xdr:col>
      <xdr:colOff>38100</xdr:colOff>
      <xdr:row>107</xdr:row>
      <xdr:rowOff>152400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124200" y="272986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3</xdr:col>
      <xdr:colOff>38100</xdr:colOff>
      <xdr:row>107</xdr:row>
      <xdr:rowOff>152400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124200" y="272986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3</xdr:col>
      <xdr:colOff>38100</xdr:colOff>
      <xdr:row>107</xdr:row>
      <xdr:rowOff>152400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24200" y="272986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121</xdr:row>
      <xdr:rowOff>0</xdr:rowOff>
    </xdr:from>
    <xdr:to>
      <xdr:col>2</xdr:col>
      <xdr:colOff>76200</xdr:colOff>
      <xdr:row>121</xdr:row>
      <xdr:rowOff>161923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028700" y="3056572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121</xdr:row>
      <xdr:rowOff>0</xdr:rowOff>
    </xdr:from>
    <xdr:to>
      <xdr:col>3</xdr:col>
      <xdr:colOff>2116</xdr:colOff>
      <xdr:row>121</xdr:row>
      <xdr:rowOff>161924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24200" y="3056572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368300" cy="190501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124200" y="2729865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109728" cy="173736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109728" cy="173736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107</xdr:row>
      <xdr:rowOff>0</xdr:rowOff>
    </xdr:from>
    <xdr:ext cx="85344" cy="173736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736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107</xdr:row>
      <xdr:rowOff>0</xdr:rowOff>
    </xdr:from>
    <xdr:ext cx="85344" cy="173736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736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107</xdr:row>
      <xdr:rowOff>0</xdr:rowOff>
    </xdr:from>
    <xdr:ext cx="85344" cy="173736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736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107</xdr:row>
      <xdr:rowOff>0</xdr:rowOff>
    </xdr:from>
    <xdr:ext cx="85344" cy="173736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736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107</xdr:row>
      <xdr:rowOff>0</xdr:rowOff>
    </xdr:from>
    <xdr:ext cx="85344" cy="173736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736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107</xdr:row>
      <xdr:rowOff>0</xdr:rowOff>
    </xdr:from>
    <xdr:ext cx="107823" cy="124587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962025" y="272986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736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107</xdr:row>
      <xdr:rowOff>0</xdr:rowOff>
    </xdr:from>
    <xdr:ext cx="89916" cy="174117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600075" y="272986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107</xdr:row>
      <xdr:rowOff>0</xdr:rowOff>
    </xdr:from>
    <xdr:ext cx="89916" cy="174117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600075" y="272986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109728" cy="173736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109728" cy="173736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109728" cy="173736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107</xdr:row>
      <xdr:rowOff>0</xdr:rowOff>
    </xdr:from>
    <xdr:ext cx="89916" cy="173355"/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600075" y="272986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107</xdr:row>
      <xdr:rowOff>0</xdr:rowOff>
    </xdr:from>
    <xdr:ext cx="89916" cy="173355"/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600075" y="272986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107</xdr:row>
      <xdr:rowOff>0</xdr:rowOff>
    </xdr:from>
    <xdr:ext cx="88392" cy="173736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12001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107</xdr:row>
      <xdr:rowOff>0</xdr:rowOff>
    </xdr:from>
    <xdr:ext cx="88392" cy="173736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12001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107</xdr:row>
      <xdr:rowOff>0</xdr:rowOff>
    </xdr:from>
    <xdr:ext cx="89916" cy="173355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600075" y="272986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107</xdr:row>
      <xdr:rowOff>0</xdr:rowOff>
    </xdr:from>
    <xdr:ext cx="89916" cy="173355"/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600075" y="272986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109728" cy="173736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109728" cy="173736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107</xdr:row>
      <xdr:rowOff>0</xdr:rowOff>
    </xdr:from>
    <xdr:ext cx="85344" cy="173736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736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107</xdr:row>
      <xdr:rowOff>0</xdr:rowOff>
    </xdr:from>
    <xdr:ext cx="85344" cy="173736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736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107</xdr:row>
      <xdr:rowOff>0</xdr:rowOff>
    </xdr:from>
    <xdr:ext cx="85344" cy="173736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736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107</xdr:row>
      <xdr:rowOff>0</xdr:rowOff>
    </xdr:from>
    <xdr:ext cx="85344" cy="173736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736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107</xdr:row>
      <xdr:rowOff>0</xdr:rowOff>
    </xdr:from>
    <xdr:ext cx="85344" cy="173736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552450" y="2729865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736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107</xdr:row>
      <xdr:rowOff>0</xdr:rowOff>
    </xdr:from>
    <xdr:ext cx="107823" cy="124587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962025" y="272986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736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5905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107</xdr:row>
      <xdr:rowOff>0</xdr:rowOff>
    </xdr:from>
    <xdr:ext cx="89916" cy="174117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600075" y="272986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107</xdr:row>
      <xdr:rowOff>0</xdr:rowOff>
    </xdr:from>
    <xdr:ext cx="89916" cy="174117"/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600075" y="2729865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4117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590550" y="2729865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109728" cy="173736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109728" cy="173736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107</xdr:row>
      <xdr:rowOff>0</xdr:rowOff>
    </xdr:from>
    <xdr:ext cx="109728" cy="173736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05075" y="2729865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107</xdr:row>
      <xdr:rowOff>0</xdr:rowOff>
    </xdr:from>
    <xdr:ext cx="89916" cy="173355"/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600075" y="272986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107</xdr:row>
      <xdr:rowOff>0</xdr:rowOff>
    </xdr:from>
    <xdr:ext cx="89916" cy="173355"/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600075" y="272986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107</xdr:row>
      <xdr:rowOff>0</xdr:rowOff>
    </xdr:from>
    <xdr:ext cx="88392" cy="173736"/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12001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107</xdr:row>
      <xdr:rowOff>0</xdr:rowOff>
    </xdr:from>
    <xdr:ext cx="88392" cy="173736"/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200150" y="2729865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107</xdr:row>
      <xdr:rowOff>0</xdr:rowOff>
    </xdr:from>
    <xdr:ext cx="89916" cy="173355"/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600075" y="272986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107</xdr:row>
      <xdr:rowOff>0</xdr:rowOff>
    </xdr:from>
    <xdr:ext cx="89916" cy="173355"/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600075" y="2729865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107</xdr:row>
      <xdr:rowOff>0</xdr:rowOff>
    </xdr:from>
    <xdr:ext cx="88392" cy="173355"/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590550" y="2729865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107</xdr:row>
      <xdr:rowOff>0</xdr:rowOff>
    </xdr:from>
    <xdr:ext cx="57150" cy="173736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3124200" y="2729865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809625</xdr:colOff>
      <xdr:row>107</xdr:row>
      <xdr:rowOff>0</xdr:rowOff>
    </xdr:from>
    <xdr:to>
      <xdr:col>7</xdr:col>
      <xdr:colOff>69850</xdr:colOff>
      <xdr:row>107</xdr:row>
      <xdr:rowOff>202142</xdr:rowOff>
    </xdr:to>
    <xdr:sp macro="" textlink="">
      <xdr:nvSpPr>
        <xdr:cNvPr id="342" name="Text Box 597"/>
        <xdr:cNvSpPr txBox="1">
          <a:spLocks noChangeArrowheads="1"/>
        </xdr:cNvSpPr>
      </xdr:nvSpPr>
      <xdr:spPr bwMode="auto">
        <a:xfrm>
          <a:off x="5991225" y="27298650"/>
          <a:ext cx="69850" cy="202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107</xdr:row>
      <xdr:rowOff>0</xdr:rowOff>
    </xdr:from>
    <xdr:to>
      <xdr:col>2</xdr:col>
      <xdr:colOff>276225</xdr:colOff>
      <xdr:row>108</xdr:row>
      <xdr:rowOff>40217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228725" y="2729865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107</xdr:row>
      <xdr:rowOff>0</xdr:rowOff>
    </xdr:from>
    <xdr:to>
      <xdr:col>1</xdr:col>
      <xdr:colOff>219075</xdr:colOff>
      <xdr:row>107</xdr:row>
      <xdr:rowOff>229394</xdr:rowOff>
    </xdr:to>
    <xdr:sp macro="" textlink="">
      <xdr:nvSpPr>
        <xdr:cNvPr id="344" name="Text Box 4134"/>
        <xdr:cNvSpPr txBox="1">
          <a:spLocks noChangeArrowheads="1"/>
        </xdr:cNvSpPr>
      </xdr:nvSpPr>
      <xdr:spPr bwMode="auto">
        <a:xfrm>
          <a:off x="561975" y="27298650"/>
          <a:ext cx="76200" cy="229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107</xdr:row>
      <xdr:rowOff>0</xdr:rowOff>
    </xdr:from>
    <xdr:to>
      <xdr:col>1</xdr:col>
      <xdr:colOff>219075</xdr:colOff>
      <xdr:row>107</xdr:row>
      <xdr:rowOff>229394</xdr:rowOff>
    </xdr:to>
    <xdr:sp macro="" textlink="">
      <xdr:nvSpPr>
        <xdr:cNvPr id="345" name="Text Box 4134"/>
        <xdr:cNvSpPr txBox="1">
          <a:spLocks noChangeArrowheads="1"/>
        </xdr:cNvSpPr>
      </xdr:nvSpPr>
      <xdr:spPr bwMode="auto">
        <a:xfrm>
          <a:off x="561975" y="27298650"/>
          <a:ext cx="76200" cy="229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107</xdr:row>
      <xdr:rowOff>0</xdr:rowOff>
    </xdr:from>
    <xdr:to>
      <xdr:col>1</xdr:col>
      <xdr:colOff>219075</xdr:colOff>
      <xdr:row>107</xdr:row>
      <xdr:rowOff>229394</xdr:rowOff>
    </xdr:to>
    <xdr:sp macro="" textlink="">
      <xdr:nvSpPr>
        <xdr:cNvPr id="346" name="Text Box 4134"/>
        <xdr:cNvSpPr txBox="1">
          <a:spLocks noChangeArrowheads="1"/>
        </xdr:cNvSpPr>
      </xdr:nvSpPr>
      <xdr:spPr bwMode="auto">
        <a:xfrm>
          <a:off x="561975" y="27298650"/>
          <a:ext cx="76200" cy="229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107</xdr:row>
      <xdr:rowOff>0</xdr:rowOff>
    </xdr:from>
    <xdr:to>
      <xdr:col>7</xdr:col>
      <xdr:colOff>69850</xdr:colOff>
      <xdr:row>107</xdr:row>
      <xdr:rowOff>202142</xdr:rowOff>
    </xdr:to>
    <xdr:sp macro="" textlink="">
      <xdr:nvSpPr>
        <xdr:cNvPr id="347" name="Text Box 597"/>
        <xdr:cNvSpPr txBox="1">
          <a:spLocks noChangeArrowheads="1"/>
        </xdr:cNvSpPr>
      </xdr:nvSpPr>
      <xdr:spPr bwMode="auto">
        <a:xfrm>
          <a:off x="5991225" y="27298650"/>
          <a:ext cx="69850" cy="202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107</xdr:row>
      <xdr:rowOff>0</xdr:rowOff>
    </xdr:from>
    <xdr:to>
      <xdr:col>2</xdr:col>
      <xdr:colOff>276225</xdr:colOff>
      <xdr:row>108</xdr:row>
      <xdr:rowOff>40217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228725" y="27298650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107</xdr:row>
      <xdr:rowOff>0</xdr:rowOff>
    </xdr:from>
    <xdr:to>
      <xdr:col>1</xdr:col>
      <xdr:colOff>257175</xdr:colOff>
      <xdr:row>108</xdr:row>
      <xdr:rowOff>105569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6000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107</xdr:row>
      <xdr:rowOff>0</xdr:rowOff>
    </xdr:from>
    <xdr:to>
      <xdr:col>1</xdr:col>
      <xdr:colOff>428625</xdr:colOff>
      <xdr:row>108</xdr:row>
      <xdr:rowOff>105569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77152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419100</xdr:colOff>
      <xdr:row>108</xdr:row>
      <xdr:rowOff>105569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7620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107</xdr:row>
      <xdr:rowOff>0</xdr:rowOff>
    </xdr:from>
    <xdr:to>
      <xdr:col>1</xdr:col>
      <xdr:colOff>485775</xdr:colOff>
      <xdr:row>108</xdr:row>
      <xdr:rowOff>105569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8286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107</xdr:row>
      <xdr:rowOff>0</xdr:rowOff>
    </xdr:from>
    <xdr:to>
      <xdr:col>1</xdr:col>
      <xdr:colOff>257175</xdr:colOff>
      <xdr:row>108</xdr:row>
      <xdr:rowOff>105569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6000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107</xdr:row>
      <xdr:rowOff>0</xdr:rowOff>
    </xdr:from>
    <xdr:to>
      <xdr:col>1</xdr:col>
      <xdr:colOff>428625</xdr:colOff>
      <xdr:row>108</xdr:row>
      <xdr:rowOff>105569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77152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419100</xdr:colOff>
      <xdr:row>108</xdr:row>
      <xdr:rowOff>105569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7620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64770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7143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590550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107</xdr:row>
      <xdr:rowOff>0</xdr:rowOff>
    </xdr:from>
    <xdr:to>
      <xdr:col>1</xdr:col>
      <xdr:colOff>485775</xdr:colOff>
      <xdr:row>108</xdr:row>
      <xdr:rowOff>105569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828675" y="27298650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107</xdr:row>
      <xdr:rowOff>0</xdr:rowOff>
    </xdr:from>
    <xdr:to>
      <xdr:col>7</xdr:col>
      <xdr:colOff>69850</xdr:colOff>
      <xdr:row>108</xdr:row>
      <xdr:rowOff>2117</xdr:rowOff>
    </xdr:to>
    <xdr:sp macro="" textlink="">
      <xdr:nvSpPr>
        <xdr:cNvPr id="415" name="Text Box 597"/>
        <xdr:cNvSpPr txBox="1">
          <a:spLocks noChangeArrowheads="1"/>
        </xdr:cNvSpPr>
      </xdr:nvSpPr>
      <xdr:spPr bwMode="auto">
        <a:xfrm>
          <a:off x="5991225" y="27298650"/>
          <a:ext cx="69850" cy="24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107</xdr:row>
      <xdr:rowOff>0</xdr:rowOff>
    </xdr:from>
    <xdr:to>
      <xdr:col>2</xdr:col>
      <xdr:colOff>276225</xdr:colOff>
      <xdr:row>108</xdr:row>
      <xdr:rowOff>78317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228725" y="27298650"/>
          <a:ext cx="76200" cy="31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107</xdr:row>
      <xdr:rowOff>0</xdr:rowOff>
    </xdr:from>
    <xdr:to>
      <xdr:col>7</xdr:col>
      <xdr:colOff>69852</xdr:colOff>
      <xdr:row>107</xdr:row>
      <xdr:rowOff>66676</xdr:rowOff>
    </xdr:to>
    <xdr:sp macro="" textlink="">
      <xdr:nvSpPr>
        <xdr:cNvPr id="417" name="Text Box 597"/>
        <xdr:cNvSpPr txBox="1">
          <a:spLocks noChangeArrowheads="1"/>
        </xdr:cNvSpPr>
      </xdr:nvSpPr>
      <xdr:spPr bwMode="auto">
        <a:xfrm>
          <a:off x="5991225" y="27298650"/>
          <a:ext cx="69852" cy="6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107</xdr:row>
      <xdr:rowOff>0</xdr:rowOff>
    </xdr:from>
    <xdr:to>
      <xdr:col>2</xdr:col>
      <xdr:colOff>276225</xdr:colOff>
      <xdr:row>107</xdr:row>
      <xdr:rowOff>133351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228725" y="27298650"/>
          <a:ext cx="76200" cy="133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61914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124200" y="272986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61914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24200" y="272986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61914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124200" y="272986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61914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124200" y="272986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61914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124200" y="272986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61914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24200" y="272986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61914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124200" y="272986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61914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3124200" y="272986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145257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124200" y="2729865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145257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124200" y="2729865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145257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124200" y="2729865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145257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3124200" y="2729865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145257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124200" y="2729865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145257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24200" y="2729865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145257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3124200" y="2729865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145257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24200" y="2729865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50007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124200" y="27298650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59532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24200" y="2729865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50007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124200" y="27298650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59532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124200" y="2729865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59532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124200" y="2729865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69057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124200" y="27298650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59532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124200" y="27298650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107</xdr:row>
      <xdr:rowOff>0</xdr:rowOff>
    </xdr:from>
    <xdr:to>
      <xdr:col>2</xdr:col>
      <xdr:colOff>2097881</xdr:colOff>
      <xdr:row>107</xdr:row>
      <xdr:rowOff>69057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124200" y="27298650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107</xdr:row>
      <xdr:rowOff>0</xdr:rowOff>
    </xdr:from>
    <xdr:to>
      <xdr:col>1</xdr:col>
      <xdr:colOff>219075</xdr:colOff>
      <xdr:row>108</xdr:row>
      <xdr:rowOff>29369</xdr:rowOff>
    </xdr:to>
    <xdr:sp macro="" textlink="">
      <xdr:nvSpPr>
        <xdr:cNvPr id="531" name="Text Box 4134"/>
        <xdr:cNvSpPr txBox="1">
          <a:spLocks noChangeArrowheads="1"/>
        </xdr:cNvSpPr>
      </xdr:nvSpPr>
      <xdr:spPr bwMode="auto">
        <a:xfrm>
          <a:off x="561975" y="27298650"/>
          <a:ext cx="76200" cy="267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107</xdr:row>
      <xdr:rowOff>0</xdr:rowOff>
    </xdr:from>
    <xdr:to>
      <xdr:col>1</xdr:col>
      <xdr:colOff>219075</xdr:colOff>
      <xdr:row>108</xdr:row>
      <xdr:rowOff>29369</xdr:rowOff>
    </xdr:to>
    <xdr:sp macro="" textlink="">
      <xdr:nvSpPr>
        <xdr:cNvPr id="532" name="Text Box 4134"/>
        <xdr:cNvSpPr txBox="1">
          <a:spLocks noChangeArrowheads="1"/>
        </xdr:cNvSpPr>
      </xdr:nvSpPr>
      <xdr:spPr bwMode="auto">
        <a:xfrm>
          <a:off x="561975" y="27298650"/>
          <a:ext cx="76200" cy="267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107</xdr:row>
      <xdr:rowOff>0</xdr:rowOff>
    </xdr:from>
    <xdr:to>
      <xdr:col>1</xdr:col>
      <xdr:colOff>219075</xdr:colOff>
      <xdr:row>108</xdr:row>
      <xdr:rowOff>29369</xdr:rowOff>
    </xdr:to>
    <xdr:sp macro="" textlink="">
      <xdr:nvSpPr>
        <xdr:cNvPr id="533" name="Text Box 4134"/>
        <xdr:cNvSpPr txBox="1">
          <a:spLocks noChangeArrowheads="1"/>
        </xdr:cNvSpPr>
      </xdr:nvSpPr>
      <xdr:spPr bwMode="auto">
        <a:xfrm>
          <a:off x="561975" y="27298650"/>
          <a:ext cx="76200" cy="267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107</xdr:row>
      <xdr:rowOff>0</xdr:rowOff>
    </xdr:from>
    <xdr:to>
      <xdr:col>7</xdr:col>
      <xdr:colOff>69850</xdr:colOff>
      <xdr:row>108</xdr:row>
      <xdr:rowOff>2117</xdr:rowOff>
    </xdr:to>
    <xdr:sp macro="" textlink="">
      <xdr:nvSpPr>
        <xdr:cNvPr id="534" name="Text Box 597"/>
        <xdr:cNvSpPr txBox="1">
          <a:spLocks noChangeArrowheads="1"/>
        </xdr:cNvSpPr>
      </xdr:nvSpPr>
      <xdr:spPr bwMode="auto">
        <a:xfrm>
          <a:off x="5991225" y="27298650"/>
          <a:ext cx="69850" cy="24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107</xdr:row>
      <xdr:rowOff>0</xdr:rowOff>
    </xdr:from>
    <xdr:to>
      <xdr:col>2</xdr:col>
      <xdr:colOff>276225</xdr:colOff>
      <xdr:row>108</xdr:row>
      <xdr:rowOff>78317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228725" y="27298650"/>
          <a:ext cx="76200" cy="31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107</xdr:row>
      <xdr:rowOff>0</xdr:rowOff>
    </xdr:from>
    <xdr:to>
      <xdr:col>1</xdr:col>
      <xdr:colOff>257175</xdr:colOff>
      <xdr:row>108</xdr:row>
      <xdr:rowOff>143669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6000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107</xdr:row>
      <xdr:rowOff>0</xdr:rowOff>
    </xdr:from>
    <xdr:to>
      <xdr:col>1</xdr:col>
      <xdr:colOff>428625</xdr:colOff>
      <xdr:row>108</xdr:row>
      <xdr:rowOff>143669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77152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419100</xdr:colOff>
      <xdr:row>108</xdr:row>
      <xdr:rowOff>143669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7620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143669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143669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143669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143669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143669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143669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143669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143669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107</xdr:row>
      <xdr:rowOff>0</xdr:rowOff>
    </xdr:from>
    <xdr:to>
      <xdr:col>1</xdr:col>
      <xdr:colOff>485775</xdr:colOff>
      <xdr:row>108</xdr:row>
      <xdr:rowOff>143669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8286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107</xdr:row>
      <xdr:rowOff>0</xdr:rowOff>
    </xdr:from>
    <xdr:to>
      <xdr:col>1</xdr:col>
      <xdr:colOff>257175</xdr:colOff>
      <xdr:row>108</xdr:row>
      <xdr:rowOff>143669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6000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107</xdr:row>
      <xdr:rowOff>0</xdr:rowOff>
    </xdr:from>
    <xdr:to>
      <xdr:col>1</xdr:col>
      <xdr:colOff>428625</xdr:colOff>
      <xdr:row>108</xdr:row>
      <xdr:rowOff>143669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77152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419100</xdr:colOff>
      <xdr:row>108</xdr:row>
      <xdr:rowOff>143669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7620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143669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143669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143669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143669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143669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143669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143669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64770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143669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143669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7143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143669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590550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107</xdr:row>
      <xdr:rowOff>0</xdr:rowOff>
    </xdr:from>
    <xdr:to>
      <xdr:col>1</xdr:col>
      <xdr:colOff>485775</xdr:colOff>
      <xdr:row>108</xdr:row>
      <xdr:rowOff>143669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828675" y="27298650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107</xdr:row>
      <xdr:rowOff>0</xdr:rowOff>
    </xdr:from>
    <xdr:to>
      <xdr:col>1</xdr:col>
      <xdr:colOff>219075</xdr:colOff>
      <xdr:row>107</xdr:row>
      <xdr:rowOff>59531</xdr:rowOff>
    </xdr:to>
    <xdr:sp macro="" textlink="">
      <xdr:nvSpPr>
        <xdr:cNvPr id="602" name="Text Box 4134"/>
        <xdr:cNvSpPr txBox="1">
          <a:spLocks noChangeArrowheads="1"/>
        </xdr:cNvSpPr>
      </xdr:nvSpPr>
      <xdr:spPr bwMode="auto">
        <a:xfrm>
          <a:off x="561975" y="2729865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107</xdr:row>
      <xdr:rowOff>0</xdr:rowOff>
    </xdr:from>
    <xdr:to>
      <xdr:col>1</xdr:col>
      <xdr:colOff>219075</xdr:colOff>
      <xdr:row>107</xdr:row>
      <xdr:rowOff>59531</xdr:rowOff>
    </xdr:to>
    <xdr:sp macro="" textlink="">
      <xdr:nvSpPr>
        <xdr:cNvPr id="603" name="Text Box 4134"/>
        <xdr:cNvSpPr txBox="1">
          <a:spLocks noChangeArrowheads="1"/>
        </xdr:cNvSpPr>
      </xdr:nvSpPr>
      <xdr:spPr bwMode="auto">
        <a:xfrm>
          <a:off x="561975" y="2729865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107</xdr:row>
      <xdr:rowOff>0</xdr:rowOff>
    </xdr:from>
    <xdr:to>
      <xdr:col>1</xdr:col>
      <xdr:colOff>219075</xdr:colOff>
      <xdr:row>107</xdr:row>
      <xdr:rowOff>59531</xdr:rowOff>
    </xdr:to>
    <xdr:sp macro="" textlink="">
      <xdr:nvSpPr>
        <xdr:cNvPr id="604" name="Text Box 4134"/>
        <xdr:cNvSpPr txBox="1">
          <a:spLocks noChangeArrowheads="1"/>
        </xdr:cNvSpPr>
      </xdr:nvSpPr>
      <xdr:spPr bwMode="auto">
        <a:xfrm>
          <a:off x="561975" y="27298650"/>
          <a:ext cx="76200" cy="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107</xdr:row>
      <xdr:rowOff>0</xdr:rowOff>
    </xdr:from>
    <xdr:to>
      <xdr:col>1</xdr:col>
      <xdr:colOff>257175</xdr:colOff>
      <xdr:row>108</xdr:row>
      <xdr:rowOff>146050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6000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108</xdr:row>
      <xdr:rowOff>146050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108</xdr:row>
      <xdr:rowOff>146050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108</xdr:row>
      <xdr:rowOff>146050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108</xdr:row>
      <xdr:rowOff>146050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107</xdr:row>
      <xdr:rowOff>0</xdr:rowOff>
    </xdr:from>
    <xdr:to>
      <xdr:col>1</xdr:col>
      <xdr:colOff>428625</xdr:colOff>
      <xdr:row>108</xdr:row>
      <xdr:rowOff>146050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77152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419100</xdr:colOff>
      <xdr:row>108</xdr:row>
      <xdr:rowOff>146050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7620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146050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146050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146050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146050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146050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146050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146050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146050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107</xdr:row>
      <xdr:rowOff>0</xdr:rowOff>
    </xdr:from>
    <xdr:to>
      <xdr:col>1</xdr:col>
      <xdr:colOff>485775</xdr:colOff>
      <xdr:row>108</xdr:row>
      <xdr:rowOff>146050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8286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108</xdr:row>
      <xdr:rowOff>146050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108</xdr:row>
      <xdr:rowOff>146050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108</xdr:row>
      <xdr:rowOff>146050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108</xdr:row>
      <xdr:rowOff>146050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107</xdr:row>
      <xdr:rowOff>0</xdr:rowOff>
    </xdr:from>
    <xdr:to>
      <xdr:col>1</xdr:col>
      <xdr:colOff>257175</xdr:colOff>
      <xdr:row>108</xdr:row>
      <xdr:rowOff>146050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6000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108</xdr:row>
      <xdr:rowOff>146050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108</xdr:row>
      <xdr:rowOff>146050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108</xdr:row>
      <xdr:rowOff>146050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108</xdr:row>
      <xdr:rowOff>146050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107</xdr:row>
      <xdr:rowOff>0</xdr:rowOff>
    </xdr:from>
    <xdr:to>
      <xdr:col>1</xdr:col>
      <xdr:colOff>428625</xdr:colOff>
      <xdr:row>108</xdr:row>
      <xdr:rowOff>146050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77152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419100</xdr:colOff>
      <xdr:row>108</xdr:row>
      <xdr:rowOff>146050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7620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146050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146050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146050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146050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146050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146050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146050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647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146050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146050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7143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146050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59055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107</xdr:row>
      <xdr:rowOff>0</xdr:rowOff>
    </xdr:from>
    <xdr:to>
      <xdr:col>1</xdr:col>
      <xdr:colOff>485775</xdr:colOff>
      <xdr:row>108</xdr:row>
      <xdr:rowOff>146050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828675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108</xdr:row>
      <xdr:rowOff>146050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108</xdr:row>
      <xdr:rowOff>146050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108</xdr:row>
      <xdr:rowOff>146050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108</xdr:row>
      <xdr:rowOff>146050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1028700" y="27298650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173831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028700" y="272986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173831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1028700" y="272986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173831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028700" y="272986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173831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1028700" y="272986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173831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028700" y="272986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173831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1028700" y="272986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173831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028700" y="272986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173831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1028700" y="27298650"/>
          <a:ext cx="76200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107</xdr:row>
      <xdr:rowOff>0</xdr:rowOff>
    </xdr:from>
    <xdr:to>
      <xdr:col>5</xdr:col>
      <xdr:colOff>247650</xdr:colOff>
      <xdr:row>107</xdr:row>
      <xdr:rowOff>190500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5010150" y="27298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107</xdr:row>
      <xdr:rowOff>0</xdr:rowOff>
    </xdr:from>
    <xdr:to>
      <xdr:col>5</xdr:col>
      <xdr:colOff>247650</xdr:colOff>
      <xdr:row>107</xdr:row>
      <xdr:rowOff>190500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5010150" y="27298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107</xdr:row>
      <xdr:rowOff>0</xdr:rowOff>
    </xdr:from>
    <xdr:to>
      <xdr:col>7</xdr:col>
      <xdr:colOff>69850</xdr:colOff>
      <xdr:row>107</xdr:row>
      <xdr:rowOff>28575</xdr:rowOff>
    </xdr:to>
    <xdr:sp macro="" textlink="">
      <xdr:nvSpPr>
        <xdr:cNvPr id="697" name="Text Box 597"/>
        <xdr:cNvSpPr txBox="1">
          <a:spLocks noChangeArrowheads="1"/>
        </xdr:cNvSpPr>
      </xdr:nvSpPr>
      <xdr:spPr bwMode="auto">
        <a:xfrm>
          <a:off x="5991225" y="27298650"/>
          <a:ext cx="698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0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1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1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2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2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3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3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3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4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4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5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5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5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107</xdr:row>
      <xdr:rowOff>190503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028700" y="27298650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3124200" y="28260675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30480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3124200" y="28260675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30480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3124200" y="28260675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30481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3124200" y="280701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117</xdr:row>
      <xdr:rowOff>0</xdr:rowOff>
    </xdr:from>
    <xdr:to>
      <xdr:col>1</xdr:col>
      <xdr:colOff>480441</xdr:colOff>
      <xdr:row>117</xdr:row>
      <xdr:rowOff>8764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771525" y="29756100"/>
          <a:ext cx="128016" cy="8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31624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31624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31624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31624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31624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31624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117</xdr:row>
      <xdr:rowOff>0</xdr:rowOff>
    </xdr:from>
    <xdr:to>
      <xdr:col>1</xdr:col>
      <xdr:colOff>284607</xdr:colOff>
      <xdr:row>117</xdr:row>
      <xdr:rowOff>31624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600075" y="2960370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117</xdr:row>
      <xdr:rowOff>0</xdr:rowOff>
    </xdr:from>
    <xdr:to>
      <xdr:col>1</xdr:col>
      <xdr:colOff>284607</xdr:colOff>
      <xdr:row>117</xdr:row>
      <xdr:rowOff>31624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600075" y="2960370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31624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31624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31624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31624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31624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31624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552450" y="29603700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117</xdr:row>
      <xdr:rowOff>0</xdr:rowOff>
    </xdr:from>
    <xdr:to>
      <xdr:col>1</xdr:col>
      <xdr:colOff>284607</xdr:colOff>
      <xdr:row>117</xdr:row>
      <xdr:rowOff>31624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600075" y="2960370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117</xdr:row>
      <xdr:rowOff>0</xdr:rowOff>
    </xdr:from>
    <xdr:to>
      <xdr:col>1</xdr:col>
      <xdr:colOff>284607</xdr:colOff>
      <xdr:row>117</xdr:row>
      <xdr:rowOff>31624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600075" y="29603700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31624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590550" y="29603700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117</xdr:row>
      <xdr:rowOff>0</xdr:rowOff>
    </xdr:from>
    <xdr:to>
      <xdr:col>1</xdr:col>
      <xdr:colOff>251079</xdr:colOff>
      <xdr:row>117</xdr:row>
      <xdr:rowOff>3048</xdr:rowOff>
    </xdr:to>
    <xdr:sp macro="" textlink="">
      <xdr:nvSpPr>
        <xdr:cNvPr id="880" name="Text Box 4134"/>
        <xdr:cNvSpPr txBox="1">
          <a:spLocks noChangeArrowheads="1"/>
        </xdr:cNvSpPr>
      </xdr:nvSpPr>
      <xdr:spPr bwMode="auto">
        <a:xfrm>
          <a:off x="561975" y="2765107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117</xdr:row>
      <xdr:rowOff>0</xdr:rowOff>
    </xdr:from>
    <xdr:to>
      <xdr:col>1</xdr:col>
      <xdr:colOff>251079</xdr:colOff>
      <xdr:row>117</xdr:row>
      <xdr:rowOff>3048</xdr:rowOff>
    </xdr:to>
    <xdr:sp macro="" textlink="">
      <xdr:nvSpPr>
        <xdr:cNvPr id="881" name="Text Box 4134"/>
        <xdr:cNvSpPr txBox="1">
          <a:spLocks noChangeArrowheads="1"/>
        </xdr:cNvSpPr>
      </xdr:nvSpPr>
      <xdr:spPr bwMode="auto">
        <a:xfrm>
          <a:off x="561975" y="2765107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117</xdr:row>
      <xdr:rowOff>0</xdr:rowOff>
    </xdr:from>
    <xdr:to>
      <xdr:col>1</xdr:col>
      <xdr:colOff>251079</xdr:colOff>
      <xdr:row>117</xdr:row>
      <xdr:rowOff>3048</xdr:rowOff>
    </xdr:to>
    <xdr:sp macro="" textlink="">
      <xdr:nvSpPr>
        <xdr:cNvPr id="882" name="Text Box 4134"/>
        <xdr:cNvSpPr txBox="1">
          <a:spLocks noChangeArrowheads="1"/>
        </xdr:cNvSpPr>
      </xdr:nvSpPr>
      <xdr:spPr bwMode="auto">
        <a:xfrm>
          <a:off x="561975" y="2765107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117</xdr:row>
      <xdr:rowOff>0</xdr:rowOff>
    </xdr:from>
    <xdr:to>
      <xdr:col>1</xdr:col>
      <xdr:colOff>298323</xdr:colOff>
      <xdr:row>117</xdr:row>
      <xdr:rowOff>32004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600075" y="27536775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117</xdr:row>
      <xdr:rowOff>0</xdr:rowOff>
    </xdr:from>
    <xdr:to>
      <xdr:col>1</xdr:col>
      <xdr:colOff>506349</xdr:colOff>
      <xdr:row>117</xdr:row>
      <xdr:rowOff>32004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771525" y="27536775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117</xdr:row>
      <xdr:rowOff>0</xdr:rowOff>
    </xdr:from>
    <xdr:to>
      <xdr:col>1</xdr:col>
      <xdr:colOff>496824</xdr:colOff>
      <xdr:row>117</xdr:row>
      <xdr:rowOff>32004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762000" y="27536775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117</xdr:row>
      <xdr:rowOff>0</xdr:rowOff>
    </xdr:from>
    <xdr:to>
      <xdr:col>1</xdr:col>
      <xdr:colOff>435483</xdr:colOff>
      <xdr:row>117</xdr:row>
      <xdr:rowOff>32004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117</xdr:row>
      <xdr:rowOff>0</xdr:rowOff>
    </xdr:from>
    <xdr:to>
      <xdr:col>1</xdr:col>
      <xdr:colOff>435483</xdr:colOff>
      <xdr:row>117</xdr:row>
      <xdr:rowOff>32004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117</xdr:row>
      <xdr:rowOff>0</xdr:rowOff>
    </xdr:from>
    <xdr:to>
      <xdr:col>1</xdr:col>
      <xdr:colOff>435483</xdr:colOff>
      <xdr:row>117</xdr:row>
      <xdr:rowOff>32004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117</xdr:row>
      <xdr:rowOff>0</xdr:rowOff>
    </xdr:from>
    <xdr:to>
      <xdr:col>1</xdr:col>
      <xdr:colOff>435483</xdr:colOff>
      <xdr:row>117</xdr:row>
      <xdr:rowOff>32004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117</xdr:row>
      <xdr:rowOff>0</xdr:rowOff>
    </xdr:from>
    <xdr:to>
      <xdr:col>1</xdr:col>
      <xdr:colOff>435483</xdr:colOff>
      <xdr:row>117</xdr:row>
      <xdr:rowOff>32004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117</xdr:row>
      <xdr:rowOff>0</xdr:rowOff>
    </xdr:from>
    <xdr:to>
      <xdr:col>1</xdr:col>
      <xdr:colOff>435483</xdr:colOff>
      <xdr:row>117</xdr:row>
      <xdr:rowOff>32004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117</xdr:row>
      <xdr:rowOff>0</xdr:rowOff>
    </xdr:from>
    <xdr:to>
      <xdr:col>1</xdr:col>
      <xdr:colOff>435483</xdr:colOff>
      <xdr:row>117</xdr:row>
      <xdr:rowOff>32004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117</xdr:row>
      <xdr:rowOff>0</xdr:rowOff>
    </xdr:from>
    <xdr:to>
      <xdr:col>1</xdr:col>
      <xdr:colOff>435483</xdr:colOff>
      <xdr:row>117</xdr:row>
      <xdr:rowOff>32004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117</xdr:row>
      <xdr:rowOff>0</xdr:rowOff>
    </xdr:from>
    <xdr:to>
      <xdr:col>1</xdr:col>
      <xdr:colOff>577215</xdr:colOff>
      <xdr:row>117</xdr:row>
      <xdr:rowOff>32004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828675" y="27536775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117</xdr:row>
      <xdr:rowOff>0</xdr:rowOff>
    </xdr:from>
    <xdr:to>
      <xdr:col>1</xdr:col>
      <xdr:colOff>298323</xdr:colOff>
      <xdr:row>117</xdr:row>
      <xdr:rowOff>32004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600075" y="27536775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117</xdr:row>
      <xdr:rowOff>0</xdr:rowOff>
    </xdr:from>
    <xdr:to>
      <xdr:col>1</xdr:col>
      <xdr:colOff>506349</xdr:colOff>
      <xdr:row>117</xdr:row>
      <xdr:rowOff>32004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771525" y="27536775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117</xdr:row>
      <xdr:rowOff>0</xdr:rowOff>
    </xdr:from>
    <xdr:to>
      <xdr:col>1</xdr:col>
      <xdr:colOff>496824</xdr:colOff>
      <xdr:row>117</xdr:row>
      <xdr:rowOff>32004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762000" y="27536775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117</xdr:row>
      <xdr:rowOff>0</xdr:rowOff>
    </xdr:from>
    <xdr:to>
      <xdr:col>1</xdr:col>
      <xdr:colOff>435483</xdr:colOff>
      <xdr:row>117</xdr:row>
      <xdr:rowOff>32004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117</xdr:row>
      <xdr:rowOff>0</xdr:rowOff>
    </xdr:from>
    <xdr:to>
      <xdr:col>1</xdr:col>
      <xdr:colOff>435483</xdr:colOff>
      <xdr:row>117</xdr:row>
      <xdr:rowOff>32004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27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117</xdr:row>
      <xdr:rowOff>0</xdr:rowOff>
    </xdr:from>
    <xdr:to>
      <xdr:col>1</xdr:col>
      <xdr:colOff>435483</xdr:colOff>
      <xdr:row>117</xdr:row>
      <xdr:rowOff>32004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117</xdr:row>
      <xdr:rowOff>0</xdr:rowOff>
    </xdr:from>
    <xdr:to>
      <xdr:col>1</xdr:col>
      <xdr:colOff>435483</xdr:colOff>
      <xdr:row>117</xdr:row>
      <xdr:rowOff>32004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117</xdr:row>
      <xdr:rowOff>0</xdr:rowOff>
    </xdr:from>
    <xdr:to>
      <xdr:col>1</xdr:col>
      <xdr:colOff>435483</xdr:colOff>
      <xdr:row>117</xdr:row>
      <xdr:rowOff>32004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117</xdr:row>
      <xdr:rowOff>0</xdr:rowOff>
    </xdr:from>
    <xdr:to>
      <xdr:col>1</xdr:col>
      <xdr:colOff>435483</xdr:colOff>
      <xdr:row>117</xdr:row>
      <xdr:rowOff>32004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117</xdr:row>
      <xdr:rowOff>0</xdr:rowOff>
    </xdr:from>
    <xdr:to>
      <xdr:col>1</xdr:col>
      <xdr:colOff>355092</xdr:colOff>
      <xdr:row>117</xdr:row>
      <xdr:rowOff>32004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647700" y="27536775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117</xdr:row>
      <xdr:rowOff>0</xdr:rowOff>
    </xdr:from>
    <xdr:to>
      <xdr:col>1</xdr:col>
      <xdr:colOff>435483</xdr:colOff>
      <xdr:row>117</xdr:row>
      <xdr:rowOff>32004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117</xdr:row>
      <xdr:rowOff>0</xdr:rowOff>
    </xdr:from>
    <xdr:to>
      <xdr:col>1</xdr:col>
      <xdr:colOff>435483</xdr:colOff>
      <xdr:row>117</xdr:row>
      <xdr:rowOff>32004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714375" y="27536775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284226</xdr:colOff>
      <xdr:row>117</xdr:row>
      <xdr:rowOff>32004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590550" y="27536775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117</xdr:row>
      <xdr:rowOff>0</xdr:rowOff>
    </xdr:from>
    <xdr:to>
      <xdr:col>1</xdr:col>
      <xdr:colOff>577215</xdr:colOff>
      <xdr:row>117</xdr:row>
      <xdr:rowOff>32004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828675" y="27536775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117</xdr:row>
      <xdr:rowOff>0</xdr:rowOff>
    </xdr:from>
    <xdr:to>
      <xdr:col>1</xdr:col>
      <xdr:colOff>251079</xdr:colOff>
      <xdr:row>117</xdr:row>
      <xdr:rowOff>3048</xdr:rowOff>
    </xdr:to>
    <xdr:sp macro="" textlink="">
      <xdr:nvSpPr>
        <xdr:cNvPr id="949" name="Text Box 4134"/>
        <xdr:cNvSpPr txBox="1">
          <a:spLocks noChangeArrowheads="1"/>
        </xdr:cNvSpPr>
      </xdr:nvSpPr>
      <xdr:spPr bwMode="auto">
        <a:xfrm>
          <a:off x="561975" y="2765107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117</xdr:row>
      <xdr:rowOff>0</xdr:rowOff>
    </xdr:from>
    <xdr:to>
      <xdr:col>1</xdr:col>
      <xdr:colOff>251079</xdr:colOff>
      <xdr:row>117</xdr:row>
      <xdr:rowOff>3048</xdr:rowOff>
    </xdr:to>
    <xdr:sp macro="" textlink="">
      <xdr:nvSpPr>
        <xdr:cNvPr id="950" name="Text Box 4134"/>
        <xdr:cNvSpPr txBox="1">
          <a:spLocks noChangeArrowheads="1"/>
        </xdr:cNvSpPr>
      </xdr:nvSpPr>
      <xdr:spPr bwMode="auto">
        <a:xfrm>
          <a:off x="561975" y="2765107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117</xdr:row>
      <xdr:rowOff>0</xdr:rowOff>
    </xdr:from>
    <xdr:to>
      <xdr:col>1</xdr:col>
      <xdr:colOff>251079</xdr:colOff>
      <xdr:row>117</xdr:row>
      <xdr:rowOff>3048</xdr:rowOff>
    </xdr:to>
    <xdr:sp macro="" textlink="">
      <xdr:nvSpPr>
        <xdr:cNvPr id="951" name="Text Box 4134"/>
        <xdr:cNvSpPr txBox="1">
          <a:spLocks noChangeArrowheads="1"/>
        </xdr:cNvSpPr>
      </xdr:nvSpPr>
      <xdr:spPr bwMode="auto">
        <a:xfrm>
          <a:off x="561975" y="27651075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117</xdr:row>
      <xdr:rowOff>0</xdr:rowOff>
    </xdr:from>
    <xdr:to>
      <xdr:col>1</xdr:col>
      <xdr:colOff>340995</xdr:colOff>
      <xdr:row>117</xdr:row>
      <xdr:rowOff>26246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628650" y="27879675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117</xdr:row>
      <xdr:rowOff>0</xdr:rowOff>
    </xdr:from>
    <xdr:to>
      <xdr:col>1</xdr:col>
      <xdr:colOff>340995</xdr:colOff>
      <xdr:row>117</xdr:row>
      <xdr:rowOff>26246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628650" y="27879675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117</xdr:row>
      <xdr:rowOff>0</xdr:rowOff>
    </xdr:from>
    <xdr:to>
      <xdr:col>1</xdr:col>
      <xdr:colOff>340995</xdr:colOff>
      <xdr:row>117</xdr:row>
      <xdr:rowOff>26627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628650" y="27879675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117</xdr:row>
      <xdr:rowOff>0</xdr:rowOff>
    </xdr:from>
    <xdr:to>
      <xdr:col>1</xdr:col>
      <xdr:colOff>340995</xdr:colOff>
      <xdr:row>117</xdr:row>
      <xdr:rowOff>26627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628650" y="27879675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117</xdr:row>
      <xdr:rowOff>0</xdr:rowOff>
    </xdr:from>
    <xdr:to>
      <xdr:col>1</xdr:col>
      <xdr:colOff>340995</xdr:colOff>
      <xdr:row>117</xdr:row>
      <xdr:rowOff>26246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628650" y="27879675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117</xdr:row>
      <xdr:rowOff>0</xdr:rowOff>
    </xdr:from>
    <xdr:to>
      <xdr:col>1</xdr:col>
      <xdr:colOff>340995</xdr:colOff>
      <xdr:row>117</xdr:row>
      <xdr:rowOff>26246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628650" y="27879675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117</xdr:row>
      <xdr:rowOff>0</xdr:rowOff>
    </xdr:from>
    <xdr:to>
      <xdr:col>1</xdr:col>
      <xdr:colOff>340995</xdr:colOff>
      <xdr:row>117</xdr:row>
      <xdr:rowOff>26627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628650" y="27879675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117</xdr:row>
      <xdr:rowOff>0</xdr:rowOff>
    </xdr:from>
    <xdr:to>
      <xdr:col>1</xdr:col>
      <xdr:colOff>340995</xdr:colOff>
      <xdr:row>117</xdr:row>
      <xdr:rowOff>26627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628650" y="27879675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117</xdr:row>
      <xdr:rowOff>0</xdr:rowOff>
    </xdr:from>
    <xdr:to>
      <xdr:col>2</xdr:col>
      <xdr:colOff>272034</xdr:colOff>
      <xdr:row>117</xdr:row>
      <xdr:rowOff>82295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1200150" y="298037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117</xdr:row>
      <xdr:rowOff>0</xdr:rowOff>
    </xdr:from>
    <xdr:to>
      <xdr:col>2</xdr:col>
      <xdr:colOff>272034</xdr:colOff>
      <xdr:row>117</xdr:row>
      <xdr:rowOff>82295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1200150" y="29803725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117</xdr:row>
      <xdr:rowOff>0</xdr:rowOff>
    </xdr:from>
    <xdr:to>
      <xdr:col>1</xdr:col>
      <xdr:colOff>480441</xdr:colOff>
      <xdr:row>117</xdr:row>
      <xdr:rowOff>82297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771525" y="29803725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82297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82297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82297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82297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82297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82297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117</xdr:row>
      <xdr:rowOff>0</xdr:rowOff>
    </xdr:from>
    <xdr:to>
      <xdr:col>1</xdr:col>
      <xdr:colOff>284607</xdr:colOff>
      <xdr:row>117</xdr:row>
      <xdr:rowOff>82297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600075" y="298037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117</xdr:row>
      <xdr:rowOff>0</xdr:rowOff>
    </xdr:from>
    <xdr:to>
      <xdr:col>1</xdr:col>
      <xdr:colOff>284607</xdr:colOff>
      <xdr:row>117</xdr:row>
      <xdr:rowOff>82297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600075" y="298037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117</xdr:row>
      <xdr:rowOff>0</xdr:rowOff>
    </xdr:from>
    <xdr:to>
      <xdr:col>2</xdr:col>
      <xdr:colOff>1772031</xdr:colOff>
      <xdr:row>117</xdr:row>
      <xdr:rowOff>82297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05075" y="298037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117</xdr:row>
      <xdr:rowOff>0</xdr:rowOff>
    </xdr:from>
    <xdr:to>
      <xdr:col>2</xdr:col>
      <xdr:colOff>1772031</xdr:colOff>
      <xdr:row>117</xdr:row>
      <xdr:rowOff>82297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05075" y="298037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117</xdr:row>
      <xdr:rowOff>0</xdr:rowOff>
    </xdr:from>
    <xdr:to>
      <xdr:col>2</xdr:col>
      <xdr:colOff>1772031</xdr:colOff>
      <xdr:row>117</xdr:row>
      <xdr:rowOff>82297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505075" y="298037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82297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82297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82297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82297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82297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117</xdr:row>
      <xdr:rowOff>0</xdr:rowOff>
    </xdr:from>
    <xdr:to>
      <xdr:col>1</xdr:col>
      <xdr:colOff>227838</xdr:colOff>
      <xdr:row>117</xdr:row>
      <xdr:rowOff>82297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552450" y="29803725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117</xdr:row>
      <xdr:rowOff>0</xdr:rowOff>
    </xdr:from>
    <xdr:to>
      <xdr:col>1</xdr:col>
      <xdr:colOff>284607</xdr:colOff>
      <xdr:row>117</xdr:row>
      <xdr:rowOff>82297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600075" y="298037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117</xdr:row>
      <xdr:rowOff>0</xdr:rowOff>
    </xdr:from>
    <xdr:to>
      <xdr:col>1</xdr:col>
      <xdr:colOff>284607</xdr:colOff>
      <xdr:row>117</xdr:row>
      <xdr:rowOff>82297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600075" y="29803725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82297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590550" y="29803725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117</xdr:row>
      <xdr:rowOff>0</xdr:rowOff>
    </xdr:from>
    <xdr:to>
      <xdr:col>1</xdr:col>
      <xdr:colOff>272034</xdr:colOff>
      <xdr:row>117</xdr:row>
      <xdr:rowOff>21337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590550" y="29803725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117</xdr:row>
      <xdr:rowOff>0</xdr:rowOff>
    </xdr:from>
    <xdr:to>
      <xdr:col>2</xdr:col>
      <xdr:colOff>1772031</xdr:colOff>
      <xdr:row>117</xdr:row>
      <xdr:rowOff>82297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505075" y="298037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117</xdr:row>
      <xdr:rowOff>0</xdr:rowOff>
    </xdr:from>
    <xdr:to>
      <xdr:col>2</xdr:col>
      <xdr:colOff>1772031</xdr:colOff>
      <xdr:row>117</xdr:row>
      <xdr:rowOff>82297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505075" y="298037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117</xdr:row>
      <xdr:rowOff>0</xdr:rowOff>
    </xdr:from>
    <xdr:to>
      <xdr:col>2</xdr:col>
      <xdr:colOff>1772031</xdr:colOff>
      <xdr:row>117</xdr:row>
      <xdr:rowOff>82297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05075" y="29803725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81534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3124200" y="298037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81534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3124200" y="298037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81534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3124200" y="298037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82297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3124200" y="29803725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82296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3124200" y="29803725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81916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81916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81916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81916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81916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81916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81916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81916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81916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81916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81916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81916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3124200" y="29803725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81534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3124200" y="298037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81534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3124200" y="298037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81534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3124200" y="29803725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82678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3124200" y="298037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82678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3124200" y="298037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82678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3124200" y="298037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82678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3124200" y="298037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82678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3124200" y="298037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117</xdr:row>
      <xdr:rowOff>0</xdr:rowOff>
    </xdr:from>
    <xdr:to>
      <xdr:col>3</xdr:col>
      <xdr:colOff>158046</xdr:colOff>
      <xdr:row>117</xdr:row>
      <xdr:rowOff>82678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3124200" y="29803725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1476375</xdr:colOff>
      <xdr:row>61</xdr:row>
      <xdr:rowOff>242886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505075" y="16049625"/>
          <a:ext cx="0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2105025</xdr:colOff>
      <xdr:row>61</xdr:row>
      <xdr:rowOff>242886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3124200" y="16049625"/>
          <a:ext cx="9525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1476375</xdr:colOff>
      <xdr:row>61</xdr:row>
      <xdr:rowOff>242886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505075" y="16049625"/>
          <a:ext cx="0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2105025</xdr:colOff>
      <xdr:row>61</xdr:row>
      <xdr:rowOff>242886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3124200" y="16049625"/>
          <a:ext cx="9525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1476375</xdr:colOff>
      <xdr:row>61</xdr:row>
      <xdr:rowOff>242886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505075" y="16049625"/>
          <a:ext cx="0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2105025</xdr:colOff>
      <xdr:row>61</xdr:row>
      <xdr:rowOff>242886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3124200" y="16049625"/>
          <a:ext cx="9525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1476375</xdr:colOff>
      <xdr:row>61</xdr:row>
      <xdr:rowOff>242886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505075" y="16049625"/>
          <a:ext cx="0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2105025</xdr:colOff>
      <xdr:row>61</xdr:row>
      <xdr:rowOff>242886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3124200" y="16049625"/>
          <a:ext cx="9525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1476375</xdr:colOff>
      <xdr:row>61</xdr:row>
      <xdr:rowOff>242886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505075" y="16049625"/>
          <a:ext cx="0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2105025</xdr:colOff>
      <xdr:row>61</xdr:row>
      <xdr:rowOff>242886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3124200" y="16049625"/>
          <a:ext cx="9525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61</xdr:row>
      <xdr:rowOff>0</xdr:rowOff>
    </xdr:from>
    <xdr:to>
      <xdr:col>2</xdr:col>
      <xdr:colOff>1476375</xdr:colOff>
      <xdr:row>61</xdr:row>
      <xdr:rowOff>242886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505075" y="16049625"/>
          <a:ext cx="0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61</xdr:row>
      <xdr:rowOff>0</xdr:rowOff>
    </xdr:from>
    <xdr:to>
      <xdr:col>2</xdr:col>
      <xdr:colOff>2105025</xdr:colOff>
      <xdr:row>61</xdr:row>
      <xdr:rowOff>242886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3124200" y="16049625"/>
          <a:ext cx="9525" cy="242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51</xdr:row>
      <xdr:rowOff>0</xdr:rowOff>
    </xdr:from>
    <xdr:to>
      <xdr:col>2</xdr:col>
      <xdr:colOff>649817</xdr:colOff>
      <xdr:row>52</xdr:row>
      <xdr:rowOff>304799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602317" y="1104265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51</xdr:row>
      <xdr:rowOff>0</xdr:rowOff>
    </xdr:from>
    <xdr:to>
      <xdr:col>2</xdr:col>
      <xdr:colOff>649817</xdr:colOff>
      <xdr:row>52</xdr:row>
      <xdr:rowOff>304799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1602317" y="1218565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51</xdr:row>
      <xdr:rowOff>0</xdr:rowOff>
    </xdr:from>
    <xdr:to>
      <xdr:col>2</xdr:col>
      <xdr:colOff>649817</xdr:colOff>
      <xdr:row>52</xdr:row>
      <xdr:rowOff>304799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1602317" y="1336675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51</xdr:row>
      <xdr:rowOff>0</xdr:rowOff>
    </xdr:from>
    <xdr:to>
      <xdr:col>2</xdr:col>
      <xdr:colOff>247650</xdr:colOff>
      <xdr:row>52</xdr:row>
      <xdr:rowOff>304799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51</xdr:row>
      <xdr:rowOff>0</xdr:rowOff>
    </xdr:from>
    <xdr:to>
      <xdr:col>2</xdr:col>
      <xdr:colOff>1476375</xdr:colOff>
      <xdr:row>52</xdr:row>
      <xdr:rowOff>304799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51</xdr:row>
      <xdr:rowOff>0</xdr:rowOff>
    </xdr:from>
    <xdr:to>
      <xdr:col>2</xdr:col>
      <xdr:colOff>2247900</xdr:colOff>
      <xdr:row>52</xdr:row>
      <xdr:rowOff>304799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76</xdr:row>
      <xdr:rowOff>0</xdr:rowOff>
    </xdr:from>
    <xdr:to>
      <xdr:col>5</xdr:col>
      <xdr:colOff>247650</xdr:colOff>
      <xdr:row>77</xdr:row>
      <xdr:rowOff>152398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5010150" y="19983450"/>
          <a:ext cx="76200" cy="36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76</xdr:row>
      <xdr:rowOff>0</xdr:rowOff>
    </xdr:from>
    <xdr:to>
      <xdr:col>5</xdr:col>
      <xdr:colOff>247650</xdr:colOff>
      <xdr:row>77</xdr:row>
      <xdr:rowOff>152398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5010150" y="19983450"/>
          <a:ext cx="76200" cy="36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368300" cy="190501"/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3124200" y="222599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109728" cy="173736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109728" cy="173736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86</xdr:row>
      <xdr:rowOff>0</xdr:rowOff>
    </xdr:from>
    <xdr:ext cx="85344" cy="173736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736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86</xdr:row>
      <xdr:rowOff>0</xdr:rowOff>
    </xdr:from>
    <xdr:ext cx="85344" cy="173736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736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86</xdr:row>
      <xdr:rowOff>0</xdr:rowOff>
    </xdr:from>
    <xdr:ext cx="85344" cy="173736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736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86</xdr:row>
      <xdr:rowOff>0</xdr:rowOff>
    </xdr:from>
    <xdr:ext cx="85344" cy="173736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736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86</xdr:row>
      <xdr:rowOff>0</xdr:rowOff>
    </xdr:from>
    <xdr:ext cx="85344" cy="173736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736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86</xdr:row>
      <xdr:rowOff>0</xdr:rowOff>
    </xdr:from>
    <xdr:ext cx="107823" cy="124587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962025" y="222599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736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86</xdr:row>
      <xdr:rowOff>0</xdr:rowOff>
    </xdr:from>
    <xdr:ext cx="89916" cy="174117"/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600075" y="222599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86</xdr:row>
      <xdr:rowOff>0</xdr:rowOff>
    </xdr:from>
    <xdr:ext cx="89916" cy="174117"/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600075" y="222599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109728" cy="173736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109728" cy="173736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109728" cy="173736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86</xdr:row>
      <xdr:rowOff>0</xdr:rowOff>
    </xdr:from>
    <xdr:ext cx="89916" cy="173355"/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600075" y="22259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86</xdr:row>
      <xdr:rowOff>0</xdr:rowOff>
    </xdr:from>
    <xdr:ext cx="89916" cy="173355"/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600075" y="22259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86</xdr:row>
      <xdr:rowOff>0</xdr:rowOff>
    </xdr:from>
    <xdr:ext cx="88392" cy="173736"/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12001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86</xdr:row>
      <xdr:rowOff>0</xdr:rowOff>
    </xdr:from>
    <xdr:ext cx="88392" cy="173736"/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12001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86</xdr:row>
      <xdr:rowOff>0</xdr:rowOff>
    </xdr:from>
    <xdr:ext cx="89916" cy="173355"/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600075" y="22259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86</xdr:row>
      <xdr:rowOff>0</xdr:rowOff>
    </xdr:from>
    <xdr:ext cx="89916" cy="173355"/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600075" y="22259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109728" cy="173736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109728" cy="173736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86</xdr:row>
      <xdr:rowOff>0</xdr:rowOff>
    </xdr:from>
    <xdr:ext cx="85344" cy="173736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736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86</xdr:row>
      <xdr:rowOff>0</xdr:rowOff>
    </xdr:from>
    <xdr:ext cx="85344" cy="173736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736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86</xdr:row>
      <xdr:rowOff>0</xdr:rowOff>
    </xdr:from>
    <xdr:ext cx="85344" cy="173736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736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86</xdr:row>
      <xdr:rowOff>0</xdr:rowOff>
    </xdr:from>
    <xdr:ext cx="85344" cy="173736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736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86</xdr:row>
      <xdr:rowOff>0</xdr:rowOff>
    </xdr:from>
    <xdr:ext cx="85344" cy="173736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552450" y="22259925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736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86</xdr:row>
      <xdr:rowOff>0</xdr:rowOff>
    </xdr:from>
    <xdr:ext cx="107823" cy="124587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962025" y="22259925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736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5905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86</xdr:row>
      <xdr:rowOff>0</xdr:rowOff>
    </xdr:from>
    <xdr:ext cx="89916" cy="174117"/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600075" y="222599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86</xdr:row>
      <xdr:rowOff>0</xdr:rowOff>
    </xdr:from>
    <xdr:ext cx="89916" cy="174117"/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600075" y="22259925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4117"/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590550" y="22259925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109728" cy="173736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109728" cy="173736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86</xdr:row>
      <xdr:rowOff>0</xdr:rowOff>
    </xdr:from>
    <xdr:ext cx="109728" cy="173736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505075" y="222599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444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86</xdr:row>
      <xdr:rowOff>0</xdr:rowOff>
    </xdr:from>
    <xdr:ext cx="89916" cy="173355"/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600075" y="22259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86</xdr:row>
      <xdr:rowOff>0</xdr:rowOff>
    </xdr:from>
    <xdr:ext cx="89916" cy="173355"/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600075" y="22259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86</xdr:row>
      <xdr:rowOff>0</xdr:rowOff>
    </xdr:from>
    <xdr:ext cx="88392" cy="173736"/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12001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86</xdr:row>
      <xdr:rowOff>0</xdr:rowOff>
    </xdr:from>
    <xdr:ext cx="88392" cy="173736"/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200150" y="222599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86</xdr:row>
      <xdr:rowOff>0</xdr:rowOff>
    </xdr:from>
    <xdr:ext cx="89916" cy="173355"/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600075" y="22259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86</xdr:row>
      <xdr:rowOff>0</xdr:rowOff>
    </xdr:from>
    <xdr:ext cx="89916" cy="173355"/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600075" y="22259925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86</xdr:row>
      <xdr:rowOff>0</xdr:rowOff>
    </xdr:from>
    <xdr:ext cx="88392" cy="173355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590550" y="2225992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86</xdr:row>
      <xdr:rowOff>0</xdr:rowOff>
    </xdr:from>
    <xdr:ext cx="57150" cy="173736"/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3124200" y="222599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81534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81534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81534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81534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81534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81534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82296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505075" y="22259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82296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3124200" y="22259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82296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505075" y="22259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82296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3124200" y="22259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82296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505075" y="22259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82296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3124200" y="22259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81534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81534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81534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81534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81534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81534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82296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505075" y="22259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82296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3124200" y="22259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82296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505075" y="22259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82296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3124200" y="22259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82296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505075" y="222599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82296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3124200" y="222599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81534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81534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81534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81534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81534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505075" y="222599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81534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3124200" y="222599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137160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505075" y="22259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137160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3124200" y="22259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137160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505075" y="22259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137160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3124200" y="22259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137160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505075" y="22259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137160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3124200" y="22259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137160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505075" y="22259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137160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3124200" y="22259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137160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505075" y="22259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137160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3124200" y="22259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86</xdr:row>
      <xdr:rowOff>137160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505075" y="222599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86</xdr:row>
      <xdr:rowOff>137160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3124200" y="222599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87</xdr:row>
      <xdr:rowOff>9525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505075" y="222599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87</xdr:row>
      <xdr:rowOff>9525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3124200" y="222599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87</xdr:row>
      <xdr:rowOff>9525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505075" y="222599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87</xdr:row>
      <xdr:rowOff>9525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3124200" y="222599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87</xdr:row>
      <xdr:rowOff>9525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505075" y="222599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87</xdr:row>
      <xdr:rowOff>9525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3124200" y="222599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87</xdr:row>
      <xdr:rowOff>9525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505075" y="222599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87</xdr:row>
      <xdr:rowOff>9525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3124200" y="222599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87</xdr:row>
      <xdr:rowOff>9525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505075" y="222599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87</xdr:row>
      <xdr:rowOff>9525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3124200" y="222599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86</xdr:row>
      <xdr:rowOff>0</xdr:rowOff>
    </xdr:from>
    <xdr:to>
      <xdr:col>3</xdr:col>
      <xdr:colOff>762</xdr:colOff>
      <xdr:row>87</xdr:row>
      <xdr:rowOff>9525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505075" y="22259925"/>
          <a:ext cx="1115187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3</xdr:col>
      <xdr:colOff>6350</xdr:colOff>
      <xdr:row>87</xdr:row>
      <xdr:rowOff>9525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3124200" y="22259925"/>
          <a:ext cx="501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76</xdr:row>
      <xdr:rowOff>0</xdr:rowOff>
    </xdr:from>
    <xdr:to>
      <xdr:col>5</xdr:col>
      <xdr:colOff>247650</xdr:colOff>
      <xdr:row>77</xdr:row>
      <xdr:rowOff>152398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5010150" y="19983450"/>
          <a:ext cx="76200" cy="36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76</xdr:row>
      <xdr:rowOff>0</xdr:rowOff>
    </xdr:from>
    <xdr:to>
      <xdr:col>5</xdr:col>
      <xdr:colOff>247650</xdr:colOff>
      <xdr:row>77</xdr:row>
      <xdr:rowOff>152398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5010150" y="19983450"/>
          <a:ext cx="76200" cy="361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87</xdr:row>
      <xdr:rowOff>0</xdr:rowOff>
    </xdr:from>
    <xdr:to>
      <xdr:col>5</xdr:col>
      <xdr:colOff>247650</xdr:colOff>
      <xdr:row>88</xdr:row>
      <xdr:rowOff>85728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50101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87</xdr:row>
      <xdr:rowOff>0</xdr:rowOff>
    </xdr:from>
    <xdr:to>
      <xdr:col>5</xdr:col>
      <xdr:colOff>247650</xdr:colOff>
      <xdr:row>88</xdr:row>
      <xdr:rowOff>85728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50101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1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2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2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3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3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4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5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5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5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6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7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9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69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71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71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0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1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1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4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2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2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2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3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3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4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5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5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5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6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197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76</xdr:row>
      <xdr:rowOff>47625</xdr:rowOff>
    </xdr:from>
    <xdr:to>
      <xdr:col>2</xdr:col>
      <xdr:colOff>41148</xdr:colOff>
      <xdr:row>77</xdr:row>
      <xdr:rowOff>29337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962025" y="20031075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31242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0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31242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1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02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4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4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76</xdr:row>
      <xdr:rowOff>0</xdr:rowOff>
    </xdr:from>
    <xdr:to>
      <xdr:col>2</xdr:col>
      <xdr:colOff>259842</xdr:colOff>
      <xdr:row>77</xdr:row>
      <xdr:rowOff>30861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76</xdr:row>
      <xdr:rowOff>0</xdr:rowOff>
    </xdr:from>
    <xdr:to>
      <xdr:col>2</xdr:col>
      <xdr:colOff>259842</xdr:colOff>
      <xdr:row>77</xdr:row>
      <xdr:rowOff>30861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5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7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7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07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08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76</xdr:row>
      <xdr:rowOff>47625</xdr:rowOff>
    </xdr:from>
    <xdr:to>
      <xdr:col>2</xdr:col>
      <xdr:colOff>41148</xdr:colOff>
      <xdr:row>77</xdr:row>
      <xdr:rowOff>29337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962025" y="20031075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31242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9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31242</xdr:rowOff>
    </xdr:to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0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3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76</xdr:row>
      <xdr:rowOff>0</xdr:rowOff>
    </xdr:from>
    <xdr:to>
      <xdr:col>2</xdr:col>
      <xdr:colOff>259842</xdr:colOff>
      <xdr:row>77</xdr:row>
      <xdr:rowOff>30861</xdr:rowOff>
    </xdr:to>
    <xdr:sp macro="" textlink="">
      <xdr:nvSpPr>
        <xdr:cNvPr id="2148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76</xdr:row>
      <xdr:rowOff>0</xdr:rowOff>
    </xdr:from>
    <xdr:to>
      <xdr:col>2</xdr:col>
      <xdr:colOff>259842</xdr:colOff>
      <xdr:row>77</xdr:row>
      <xdr:rowOff>30861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150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7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8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9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9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76</xdr:row>
      <xdr:rowOff>47625</xdr:rowOff>
    </xdr:from>
    <xdr:to>
      <xdr:col>2</xdr:col>
      <xdr:colOff>41148</xdr:colOff>
      <xdr:row>77</xdr:row>
      <xdr:rowOff>29337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962025" y="20031075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31242</xdr:rowOff>
    </xdr:to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31242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76</xdr:row>
      <xdr:rowOff>0</xdr:rowOff>
    </xdr:from>
    <xdr:to>
      <xdr:col>2</xdr:col>
      <xdr:colOff>259842</xdr:colOff>
      <xdr:row>77</xdr:row>
      <xdr:rowOff>30861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76</xdr:row>
      <xdr:rowOff>0</xdr:rowOff>
    </xdr:from>
    <xdr:to>
      <xdr:col>2</xdr:col>
      <xdr:colOff>259842</xdr:colOff>
      <xdr:row>77</xdr:row>
      <xdr:rowOff>30861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76</xdr:row>
      <xdr:rowOff>47625</xdr:rowOff>
    </xdr:from>
    <xdr:to>
      <xdr:col>2</xdr:col>
      <xdr:colOff>41148</xdr:colOff>
      <xdr:row>77</xdr:row>
      <xdr:rowOff>29337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962025" y="20031075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31242</xdr:rowOff>
    </xdr:to>
    <xdr:sp macro="" textlink="">
      <xdr:nvSpPr>
        <xdr:cNvPr id="2400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0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0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0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1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31242</xdr:rowOff>
    </xdr:to>
    <xdr:sp macro="" textlink="">
      <xdr:nvSpPr>
        <xdr:cNvPr id="2412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1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1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2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2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2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3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3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4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4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4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76</xdr:row>
      <xdr:rowOff>0</xdr:rowOff>
    </xdr:from>
    <xdr:to>
      <xdr:col>2</xdr:col>
      <xdr:colOff>259842</xdr:colOff>
      <xdr:row>77</xdr:row>
      <xdr:rowOff>30861</xdr:rowOff>
    </xdr:to>
    <xdr:sp macro="" textlink="">
      <xdr:nvSpPr>
        <xdr:cNvPr id="2454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76</xdr:row>
      <xdr:rowOff>0</xdr:rowOff>
    </xdr:from>
    <xdr:to>
      <xdr:col>2</xdr:col>
      <xdr:colOff>259842</xdr:colOff>
      <xdr:row>77</xdr:row>
      <xdr:rowOff>30861</xdr:rowOff>
    </xdr:to>
    <xdr:sp macro="" textlink="">
      <xdr:nvSpPr>
        <xdr:cNvPr id="2455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6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6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7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7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47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9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50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1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1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2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3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4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4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4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6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8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76</xdr:row>
      <xdr:rowOff>47625</xdr:rowOff>
    </xdr:from>
    <xdr:to>
      <xdr:col>2</xdr:col>
      <xdr:colOff>41148</xdr:colOff>
      <xdr:row>77</xdr:row>
      <xdr:rowOff>29337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962025" y="20031075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31242</xdr:rowOff>
    </xdr:to>
    <xdr:sp macro="" textlink="">
      <xdr:nvSpPr>
        <xdr:cNvPr id="2609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1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1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31242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2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3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4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5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5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6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76</xdr:row>
      <xdr:rowOff>0</xdr:rowOff>
    </xdr:from>
    <xdr:to>
      <xdr:col>2</xdr:col>
      <xdr:colOff>259842</xdr:colOff>
      <xdr:row>77</xdr:row>
      <xdr:rowOff>30861</xdr:rowOff>
    </xdr:to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76</xdr:row>
      <xdr:rowOff>0</xdr:rowOff>
    </xdr:from>
    <xdr:to>
      <xdr:col>2</xdr:col>
      <xdr:colOff>259842</xdr:colOff>
      <xdr:row>77</xdr:row>
      <xdr:rowOff>30861</xdr:rowOff>
    </xdr:to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6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7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7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7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7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8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8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76</xdr:row>
      <xdr:rowOff>47625</xdr:rowOff>
    </xdr:from>
    <xdr:to>
      <xdr:col>2</xdr:col>
      <xdr:colOff>41148</xdr:colOff>
      <xdr:row>77</xdr:row>
      <xdr:rowOff>29337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962025" y="20031075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31242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31242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2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4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4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4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4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748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4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5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5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5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5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5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76</xdr:row>
      <xdr:rowOff>0</xdr:rowOff>
    </xdr:from>
    <xdr:to>
      <xdr:col>2</xdr:col>
      <xdr:colOff>259842</xdr:colOff>
      <xdr:row>77</xdr:row>
      <xdr:rowOff>30861</xdr:rowOff>
    </xdr:to>
    <xdr:sp macro="" textlink="">
      <xdr:nvSpPr>
        <xdr:cNvPr id="2760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76</xdr:row>
      <xdr:rowOff>0</xdr:rowOff>
    </xdr:from>
    <xdr:to>
      <xdr:col>2</xdr:col>
      <xdr:colOff>259842</xdr:colOff>
      <xdr:row>77</xdr:row>
      <xdr:rowOff>30861</xdr:rowOff>
    </xdr:to>
    <xdr:sp macro="" textlink="">
      <xdr:nvSpPr>
        <xdr:cNvPr id="2761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6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6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7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774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7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8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8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8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8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9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9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80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80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80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80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6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7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7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8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76</xdr:row>
      <xdr:rowOff>0</xdr:rowOff>
    </xdr:from>
    <xdr:to>
      <xdr:col>2</xdr:col>
      <xdr:colOff>76200</xdr:colOff>
      <xdr:row>77</xdr:row>
      <xdr:rowOff>121443</xdr:rowOff>
    </xdr:to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1028700" y="19983450"/>
          <a:ext cx="76200" cy="33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76</xdr:row>
      <xdr:rowOff>47625</xdr:rowOff>
    </xdr:from>
    <xdr:to>
      <xdr:col>2</xdr:col>
      <xdr:colOff>41148</xdr:colOff>
      <xdr:row>77</xdr:row>
      <xdr:rowOff>29337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962025" y="20031075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31242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1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2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31242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94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76</xdr:row>
      <xdr:rowOff>0</xdr:rowOff>
    </xdr:from>
    <xdr:to>
      <xdr:col>2</xdr:col>
      <xdr:colOff>259842</xdr:colOff>
      <xdr:row>77</xdr:row>
      <xdr:rowOff>30861</xdr:rowOff>
    </xdr:to>
    <xdr:sp macro="" textlink="">
      <xdr:nvSpPr>
        <xdr:cNvPr id="2969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76</xdr:row>
      <xdr:rowOff>0</xdr:rowOff>
    </xdr:from>
    <xdr:to>
      <xdr:col>2</xdr:col>
      <xdr:colOff>259842</xdr:colOff>
      <xdr:row>77</xdr:row>
      <xdr:rowOff>30861</xdr:rowOff>
    </xdr:to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7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7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7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8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2983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8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8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8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8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9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9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9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9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99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76</xdr:row>
      <xdr:rowOff>0</xdr:rowOff>
    </xdr:from>
    <xdr:to>
      <xdr:col>1</xdr:col>
      <xdr:colOff>218694</xdr:colOff>
      <xdr:row>77</xdr:row>
      <xdr:rowOff>30861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552450" y="19983450"/>
          <a:ext cx="85344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76</xdr:row>
      <xdr:rowOff>47625</xdr:rowOff>
    </xdr:from>
    <xdr:to>
      <xdr:col>2</xdr:col>
      <xdr:colOff>41148</xdr:colOff>
      <xdr:row>77</xdr:row>
      <xdr:rowOff>29337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962025" y="20031075"/>
          <a:ext cx="107823" cy="191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30861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5905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31242</xdr:rowOff>
    </xdr:to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1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31242</xdr:rowOff>
    </xdr:to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600075" y="19983450"/>
          <a:ext cx="89916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29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30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32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34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31242</xdr:rowOff>
    </xdr:to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590550" y="19983450"/>
          <a:ext cx="88392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03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03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76</xdr:row>
      <xdr:rowOff>0</xdr:rowOff>
    </xdr:from>
    <xdr:to>
      <xdr:col>2</xdr:col>
      <xdr:colOff>1586103</xdr:colOff>
      <xdr:row>77</xdr:row>
      <xdr:rowOff>30861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505075" y="19983450"/>
          <a:ext cx="109728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04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4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4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5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5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5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5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5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6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6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6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76</xdr:row>
      <xdr:rowOff>0</xdr:rowOff>
    </xdr:from>
    <xdr:to>
      <xdr:col>2</xdr:col>
      <xdr:colOff>259842</xdr:colOff>
      <xdr:row>77</xdr:row>
      <xdr:rowOff>30861</xdr:rowOff>
    </xdr:to>
    <xdr:sp macro="" textlink="">
      <xdr:nvSpPr>
        <xdr:cNvPr id="3066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76</xdr:row>
      <xdr:rowOff>0</xdr:rowOff>
    </xdr:from>
    <xdr:to>
      <xdr:col>2</xdr:col>
      <xdr:colOff>259842</xdr:colOff>
      <xdr:row>77</xdr:row>
      <xdr:rowOff>30861</xdr:rowOff>
    </xdr:to>
    <xdr:sp macro="" textlink="">
      <xdr:nvSpPr>
        <xdr:cNvPr id="3067" name="Text Box 2"/>
        <xdr:cNvSpPr txBox="1">
          <a:spLocks noChangeArrowheads="1"/>
        </xdr:cNvSpPr>
      </xdr:nvSpPr>
      <xdr:spPr bwMode="auto">
        <a:xfrm>
          <a:off x="1200150" y="19983450"/>
          <a:ext cx="88392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3068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7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7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7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76</xdr:row>
      <xdr:rowOff>0</xdr:rowOff>
    </xdr:from>
    <xdr:to>
      <xdr:col>1</xdr:col>
      <xdr:colOff>270891</xdr:colOff>
      <xdr:row>77</xdr:row>
      <xdr:rowOff>30480</xdr:rowOff>
    </xdr:to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600075" y="19983450"/>
          <a:ext cx="89916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8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84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85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88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89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90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76</xdr:row>
      <xdr:rowOff>0</xdr:rowOff>
    </xdr:from>
    <xdr:to>
      <xdr:col>1</xdr:col>
      <xdr:colOff>259842</xdr:colOff>
      <xdr:row>77</xdr:row>
      <xdr:rowOff>30480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590550" y="19983450"/>
          <a:ext cx="88392" cy="240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09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09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10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10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10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10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107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108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110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112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76</xdr:row>
      <xdr:rowOff>0</xdr:rowOff>
    </xdr:from>
    <xdr:to>
      <xdr:col>2</xdr:col>
      <xdr:colOff>2152650</xdr:colOff>
      <xdr:row>77</xdr:row>
      <xdr:rowOff>30861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3124200" y="19983450"/>
          <a:ext cx="57150" cy="2404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82</xdr:row>
      <xdr:rowOff>142875</xdr:rowOff>
    </xdr:from>
    <xdr:to>
      <xdr:col>7</xdr:col>
      <xdr:colOff>69850</xdr:colOff>
      <xdr:row>84</xdr:row>
      <xdr:rowOff>183092</xdr:rowOff>
    </xdr:to>
    <xdr:sp macro="" textlink="">
      <xdr:nvSpPr>
        <xdr:cNvPr id="3116" name="Text Box 597"/>
        <xdr:cNvSpPr txBox="1">
          <a:spLocks noChangeArrowheads="1"/>
        </xdr:cNvSpPr>
      </xdr:nvSpPr>
      <xdr:spPr bwMode="auto">
        <a:xfrm>
          <a:off x="5991225" y="21564600"/>
          <a:ext cx="69850" cy="459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82</xdr:row>
      <xdr:rowOff>66675</xdr:rowOff>
    </xdr:from>
    <xdr:to>
      <xdr:col>2</xdr:col>
      <xdr:colOff>276225</xdr:colOff>
      <xdr:row>84</xdr:row>
      <xdr:rowOff>183092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1228725" y="21488400"/>
          <a:ext cx="76200" cy="53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86</xdr:row>
      <xdr:rowOff>0</xdr:rowOff>
    </xdr:from>
    <xdr:to>
      <xdr:col>7</xdr:col>
      <xdr:colOff>69852</xdr:colOff>
      <xdr:row>86</xdr:row>
      <xdr:rowOff>66676</xdr:rowOff>
    </xdr:to>
    <xdr:sp macro="" textlink="">
      <xdr:nvSpPr>
        <xdr:cNvPr id="3118" name="Text Box 597"/>
        <xdr:cNvSpPr txBox="1">
          <a:spLocks noChangeArrowheads="1"/>
        </xdr:cNvSpPr>
      </xdr:nvSpPr>
      <xdr:spPr bwMode="auto">
        <a:xfrm>
          <a:off x="5991225" y="22259925"/>
          <a:ext cx="69852" cy="6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22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26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28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32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38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40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44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48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52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56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58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60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64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68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70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72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86</xdr:row>
      <xdr:rowOff>0</xdr:rowOff>
    </xdr:from>
    <xdr:to>
      <xdr:col>2</xdr:col>
      <xdr:colOff>276225</xdr:colOff>
      <xdr:row>86</xdr:row>
      <xdr:rowOff>133351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1228725" y="22259925"/>
          <a:ext cx="76200" cy="133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86</xdr:row>
      <xdr:rowOff>190503</xdr:rowOff>
    </xdr:to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1028700" y="22259925"/>
          <a:ext cx="76200" cy="190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84</xdr:row>
      <xdr:rowOff>200025</xdr:rowOff>
    </xdr:from>
    <xdr:to>
      <xdr:col>2</xdr:col>
      <xdr:colOff>2097881</xdr:colOff>
      <xdr:row>85</xdr:row>
      <xdr:rowOff>52389</xdr:rowOff>
    </xdr:to>
    <xdr:sp macro="" textlink="">
      <xdr:nvSpPr>
        <xdr:cNvPr id="3208" name="Text Box 2"/>
        <xdr:cNvSpPr txBox="1">
          <a:spLocks noChangeArrowheads="1"/>
        </xdr:cNvSpPr>
      </xdr:nvSpPr>
      <xdr:spPr bwMode="auto">
        <a:xfrm>
          <a:off x="3124200" y="22040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84</xdr:row>
      <xdr:rowOff>200025</xdr:rowOff>
    </xdr:from>
    <xdr:to>
      <xdr:col>2</xdr:col>
      <xdr:colOff>2097881</xdr:colOff>
      <xdr:row>85</xdr:row>
      <xdr:rowOff>52389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3124200" y="22040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84</xdr:row>
      <xdr:rowOff>200025</xdr:rowOff>
    </xdr:from>
    <xdr:to>
      <xdr:col>2</xdr:col>
      <xdr:colOff>2097881</xdr:colOff>
      <xdr:row>85</xdr:row>
      <xdr:rowOff>52389</xdr:rowOff>
    </xdr:to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3124200" y="22040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84</xdr:row>
      <xdr:rowOff>200025</xdr:rowOff>
    </xdr:from>
    <xdr:to>
      <xdr:col>2</xdr:col>
      <xdr:colOff>2097881</xdr:colOff>
      <xdr:row>85</xdr:row>
      <xdr:rowOff>52389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3124200" y="22040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84</xdr:row>
      <xdr:rowOff>200025</xdr:rowOff>
    </xdr:from>
    <xdr:to>
      <xdr:col>2</xdr:col>
      <xdr:colOff>2097881</xdr:colOff>
      <xdr:row>85</xdr:row>
      <xdr:rowOff>52389</xdr:rowOff>
    </xdr:to>
    <xdr:sp macro="" textlink="">
      <xdr:nvSpPr>
        <xdr:cNvPr id="3212" name="Text Box 2"/>
        <xdr:cNvSpPr txBox="1">
          <a:spLocks noChangeArrowheads="1"/>
        </xdr:cNvSpPr>
      </xdr:nvSpPr>
      <xdr:spPr bwMode="auto">
        <a:xfrm>
          <a:off x="3124200" y="22040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84</xdr:row>
      <xdr:rowOff>200025</xdr:rowOff>
    </xdr:from>
    <xdr:to>
      <xdr:col>2</xdr:col>
      <xdr:colOff>2097881</xdr:colOff>
      <xdr:row>85</xdr:row>
      <xdr:rowOff>52389</xdr:rowOff>
    </xdr:to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3124200" y="22040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84</xdr:row>
      <xdr:rowOff>200025</xdr:rowOff>
    </xdr:from>
    <xdr:to>
      <xdr:col>2</xdr:col>
      <xdr:colOff>2097881</xdr:colOff>
      <xdr:row>85</xdr:row>
      <xdr:rowOff>52389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3124200" y="22040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84</xdr:row>
      <xdr:rowOff>200025</xdr:rowOff>
    </xdr:from>
    <xdr:to>
      <xdr:col>2</xdr:col>
      <xdr:colOff>2097881</xdr:colOff>
      <xdr:row>85</xdr:row>
      <xdr:rowOff>52389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3124200" y="22040850"/>
          <a:ext cx="2381" cy="6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200025</xdr:rowOff>
    </xdr:from>
    <xdr:to>
      <xdr:col>2</xdr:col>
      <xdr:colOff>2097881</xdr:colOff>
      <xdr:row>86</xdr:row>
      <xdr:rowOff>135732</xdr:rowOff>
    </xdr:to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3124200" y="222504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200025</xdr:rowOff>
    </xdr:from>
    <xdr:to>
      <xdr:col>2</xdr:col>
      <xdr:colOff>2097881</xdr:colOff>
      <xdr:row>86</xdr:row>
      <xdr:rowOff>135732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3124200" y="222504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200025</xdr:rowOff>
    </xdr:from>
    <xdr:to>
      <xdr:col>2</xdr:col>
      <xdr:colOff>2097881</xdr:colOff>
      <xdr:row>86</xdr:row>
      <xdr:rowOff>135732</xdr:rowOff>
    </xdr:to>
    <xdr:sp macro="" textlink="">
      <xdr:nvSpPr>
        <xdr:cNvPr id="3218" name="Text Box 2"/>
        <xdr:cNvSpPr txBox="1">
          <a:spLocks noChangeArrowheads="1"/>
        </xdr:cNvSpPr>
      </xdr:nvSpPr>
      <xdr:spPr bwMode="auto">
        <a:xfrm>
          <a:off x="3124200" y="222504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200025</xdr:rowOff>
    </xdr:from>
    <xdr:to>
      <xdr:col>2</xdr:col>
      <xdr:colOff>2097881</xdr:colOff>
      <xdr:row>86</xdr:row>
      <xdr:rowOff>135732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3124200" y="222504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200025</xdr:rowOff>
    </xdr:from>
    <xdr:to>
      <xdr:col>2</xdr:col>
      <xdr:colOff>2097881</xdr:colOff>
      <xdr:row>86</xdr:row>
      <xdr:rowOff>135732</xdr:rowOff>
    </xdr:to>
    <xdr:sp macro="" textlink="">
      <xdr:nvSpPr>
        <xdr:cNvPr id="3220" name="Text Box 2"/>
        <xdr:cNvSpPr txBox="1">
          <a:spLocks noChangeArrowheads="1"/>
        </xdr:cNvSpPr>
      </xdr:nvSpPr>
      <xdr:spPr bwMode="auto">
        <a:xfrm>
          <a:off x="3124200" y="222504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200025</xdr:rowOff>
    </xdr:from>
    <xdr:to>
      <xdr:col>2</xdr:col>
      <xdr:colOff>2097881</xdr:colOff>
      <xdr:row>86</xdr:row>
      <xdr:rowOff>135732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3124200" y="222504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200025</xdr:rowOff>
    </xdr:from>
    <xdr:to>
      <xdr:col>2</xdr:col>
      <xdr:colOff>2097881</xdr:colOff>
      <xdr:row>86</xdr:row>
      <xdr:rowOff>135732</xdr:rowOff>
    </xdr:to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3124200" y="222504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85</xdr:row>
      <xdr:rowOff>200025</xdr:rowOff>
    </xdr:from>
    <xdr:to>
      <xdr:col>2</xdr:col>
      <xdr:colOff>2097881</xdr:colOff>
      <xdr:row>86</xdr:row>
      <xdr:rowOff>135732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3124200" y="22250400"/>
          <a:ext cx="2381" cy="145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2</xdr:col>
      <xdr:colOff>2097881</xdr:colOff>
      <xdr:row>86</xdr:row>
      <xdr:rowOff>50007</xdr:rowOff>
    </xdr:to>
    <xdr:sp macro="" textlink="">
      <xdr:nvSpPr>
        <xdr:cNvPr id="3224" name="Text Box 2"/>
        <xdr:cNvSpPr txBox="1">
          <a:spLocks noChangeArrowheads="1"/>
        </xdr:cNvSpPr>
      </xdr:nvSpPr>
      <xdr:spPr bwMode="auto">
        <a:xfrm>
          <a:off x="3124200" y="22259925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2</xdr:col>
      <xdr:colOff>2097881</xdr:colOff>
      <xdr:row>86</xdr:row>
      <xdr:rowOff>59532</xdr:rowOff>
    </xdr:to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3124200" y="2225992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2</xdr:col>
      <xdr:colOff>2097881</xdr:colOff>
      <xdr:row>86</xdr:row>
      <xdr:rowOff>50007</xdr:rowOff>
    </xdr:to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3124200" y="22259925"/>
          <a:ext cx="2381" cy="50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2</xdr:col>
      <xdr:colOff>2097881</xdr:colOff>
      <xdr:row>86</xdr:row>
      <xdr:rowOff>59532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3124200" y="2225992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2</xdr:col>
      <xdr:colOff>2097881</xdr:colOff>
      <xdr:row>86</xdr:row>
      <xdr:rowOff>59532</xdr:rowOff>
    </xdr:to>
    <xdr:sp macro="" textlink="">
      <xdr:nvSpPr>
        <xdr:cNvPr id="3228" name="Text Box 2"/>
        <xdr:cNvSpPr txBox="1">
          <a:spLocks noChangeArrowheads="1"/>
        </xdr:cNvSpPr>
      </xdr:nvSpPr>
      <xdr:spPr bwMode="auto">
        <a:xfrm>
          <a:off x="3124200" y="2225992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2</xdr:col>
      <xdr:colOff>2097881</xdr:colOff>
      <xdr:row>86</xdr:row>
      <xdr:rowOff>69057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3124200" y="22259925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2</xdr:col>
      <xdr:colOff>2097881</xdr:colOff>
      <xdr:row>86</xdr:row>
      <xdr:rowOff>59532</xdr:rowOff>
    </xdr:to>
    <xdr:sp macro="" textlink="">
      <xdr:nvSpPr>
        <xdr:cNvPr id="3230" name="Text Box 2"/>
        <xdr:cNvSpPr txBox="1">
          <a:spLocks noChangeArrowheads="1"/>
        </xdr:cNvSpPr>
      </xdr:nvSpPr>
      <xdr:spPr bwMode="auto">
        <a:xfrm>
          <a:off x="3124200" y="22259925"/>
          <a:ext cx="2381" cy="59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86</xdr:row>
      <xdr:rowOff>0</xdr:rowOff>
    </xdr:from>
    <xdr:to>
      <xdr:col>2</xdr:col>
      <xdr:colOff>2097881</xdr:colOff>
      <xdr:row>86</xdr:row>
      <xdr:rowOff>69057</xdr:rowOff>
    </xdr:to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3124200" y="22259925"/>
          <a:ext cx="2381" cy="69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82</xdr:row>
      <xdr:rowOff>114300</xdr:rowOff>
    </xdr:from>
    <xdr:to>
      <xdr:col>1</xdr:col>
      <xdr:colOff>219075</xdr:colOff>
      <xdr:row>85</xdr:row>
      <xdr:rowOff>48419</xdr:rowOff>
    </xdr:to>
    <xdr:sp macro="" textlink="">
      <xdr:nvSpPr>
        <xdr:cNvPr id="3232" name="Text Box 4134"/>
        <xdr:cNvSpPr txBox="1">
          <a:spLocks noChangeArrowheads="1"/>
        </xdr:cNvSpPr>
      </xdr:nvSpPr>
      <xdr:spPr bwMode="auto">
        <a:xfrm>
          <a:off x="561975" y="21536025"/>
          <a:ext cx="76200" cy="562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82</xdr:row>
      <xdr:rowOff>114300</xdr:rowOff>
    </xdr:from>
    <xdr:to>
      <xdr:col>1</xdr:col>
      <xdr:colOff>219075</xdr:colOff>
      <xdr:row>85</xdr:row>
      <xdr:rowOff>48419</xdr:rowOff>
    </xdr:to>
    <xdr:sp macro="" textlink="">
      <xdr:nvSpPr>
        <xdr:cNvPr id="3233" name="Text Box 4134"/>
        <xdr:cNvSpPr txBox="1">
          <a:spLocks noChangeArrowheads="1"/>
        </xdr:cNvSpPr>
      </xdr:nvSpPr>
      <xdr:spPr bwMode="auto">
        <a:xfrm>
          <a:off x="561975" y="21536025"/>
          <a:ext cx="76200" cy="562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82</xdr:row>
      <xdr:rowOff>114300</xdr:rowOff>
    </xdr:from>
    <xdr:to>
      <xdr:col>1</xdr:col>
      <xdr:colOff>219075</xdr:colOff>
      <xdr:row>85</xdr:row>
      <xdr:rowOff>48419</xdr:rowOff>
    </xdr:to>
    <xdr:sp macro="" textlink="">
      <xdr:nvSpPr>
        <xdr:cNvPr id="3234" name="Text Box 4134"/>
        <xdr:cNvSpPr txBox="1">
          <a:spLocks noChangeArrowheads="1"/>
        </xdr:cNvSpPr>
      </xdr:nvSpPr>
      <xdr:spPr bwMode="auto">
        <a:xfrm>
          <a:off x="561975" y="21536025"/>
          <a:ext cx="76200" cy="562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82</xdr:row>
      <xdr:rowOff>142875</xdr:rowOff>
    </xdr:from>
    <xdr:to>
      <xdr:col>7</xdr:col>
      <xdr:colOff>69850</xdr:colOff>
      <xdr:row>84</xdr:row>
      <xdr:rowOff>183092</xdr:rowOff>
    </xdr:to>
    <xdr:sp macro="" textlink="">
      <xdr:nvSpPr>
        <xdr:cNvPr id="3235" name="Text Box 597"/>
        <xdr:cNvSpPr txBox="1">
          <a:spLocks noChangeArrowheads="1"/>
        </xdr:cNvSpPr>
      </xdr:nvSpPr>
      <xdr:spPr bwMode="auto">
        <a:xfrm>
          <a:off x="5991225" y="21564600"/>
          <a:ext cx="69850" cy="459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82</xdr:row>
      <xdr:rowOff>66675</xdr:rowOff>
    </xdr:from>
    <xdr:to>
      <xdr:col>2</xdr:col>
      <xdr:colOff>276225</xdr:colOff>
      <xdr:row>84</xdr:row>
      <xdr:rowOff>183092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1228725" y="21488400"/>
          <a:ext cx="76200" cy="535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257175</xdr:colOff>
      <xdr:row>85</xdr:row>
      <xdr:rowOff>38894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600075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82</xdr:row>
      <xdr:rowOff>0</xdr:rowOff>
    </xdr:from>
    <xdr:to>
      <xdr:col>1</xdr:col>
      <xdr:colOff>428625</xdr:colOff>
      <xdr:row>85</xdr:row>
      <xdr:rowOff>10319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771525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82</xdr:row>
      <xdr:rowOff>0</xdr:rowOff>
    </xdr:from>
    <xdr:to>
      <xdr:col>1</xdr:col>
      <xdr:colOff>419100</xdr:colOff>
      <xdr:row>85</xdr:row>
      <xdr:rowOff>10319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7620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794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794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48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794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794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56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794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794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60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64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794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794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82</xdr:row>
      <xdr:rowOff>0</xdr:rowOff>
    </xdr:from>
    <xdr:to>
      <xdr:col>1</xdr:col>
      <xdr:colOff>485775</xdr:colOff>
      <xdr:row>85</xdr:row>
      <xdr:rowOff>10319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828675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257175</xdr:colOff>
      <xdr:row>85</xdr:row>
      <xdr:rowOff>38894</xdr:rowOff>
    </xdr:to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600075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82</xdr:row>
      <xdr:rowOff>0</xdr:rowOff>
    </xdr:from>
    <xdr:to>
      <xdr:col>1</xdr:col>
      <xdr:colOff>428625</xdr:colOff>
      <xdr:row>85</xdr:row>
      <xdr:rowOff>10319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771525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82</xdr:row>
      <xdr:rowOff>0</xdr:rowOff>
    </xdr:from>
    <xdr:to>
      <xdr:col>1</xdr:col>
      <xdr:colOff>419100</xdr:colOff>
      <xdr:row>85</xdr:row>
      <xdr:rowOff>10319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7620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794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794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794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794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794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794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92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93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10319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647700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794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794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714375" y="21421725"/>
          <a:ext cx="76200" cy="629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38894</xdr:rowOff>
    </xdr:to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590550" y="21421725"/>
          <a:ext cx="76200" cy="667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82</xdr:row>
      <xdr:rowOff>0</xdr:rowOff>
    </xdr:from>
    <xdr:to>
      <xdr:col>1</xdr:col>
      <xdr:colOff>485775</xdr:colOff>
      <xdr:row>85</xdr:row>
      <xdr:rowOff>10319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828675" y="21421725"/>
          <a:ext cx="76200" cy="638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83</xdr:row>
      <xdr:rowOff>114300</xdr:rowOff>
    </xdr:from>
    <xdr:to>
      <xdr:col>1</xdr:col>
      <xdr:colOff>219075</xdr:colOff>
      <xdr:row>84</xdr:row>
      <xdr:rowOff>135731</xdr:rowOff>
    </xdr:to>
    <xdr:sp macro="" textlink="">
      <xdr:nvSpPr>
        <xdr:cNvPr id="3303" name="Text Box 4134"/>
        <xdr:cNvSpPr txBox="1">
          <a:spLocks noChangeArrowheads="1"/>
        </xdr:cNvSpPr>
      </xdr:nvSpPr>
      <xdr:spPr bwMode="auto">
        <a:xfrm>
          <a:off x="561975" y="21745575"/>
          <a:ext cx="76200" cy="230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83</xdr:row>
      <xdr:rowOff>114300</xdr:rowOff>
    </xdr:from>
    <xdr:to>
      <xdr:col>1</xdr:col>
      <xdr:colOff>219075</xdr:colOff>
      <xdr:row>84</xdr:row>
      <xdr:rowOff>135731</xdr:rowOff>
    </xdr:to>
    <xdr:sp macro="" textlink="">
      <xdr:nvSpPr>
        <xdr:cNvPr id="3304" name="Text Box 4134"/>
        <xdr:cNvSpPr txBox="1">
          <a:spLocks noChangeArrowheads="1"/>
        </xdr:cNvSpPr>
      </xdr:nvSpPr>
      <xdr:spPr bwMode="auto">
        <a:xfrm>
          <a:off x="561975" y="21745575"/>
          <a:ext cx="76200" cy="230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83</xdr:row>
      <xdr:rowOff>114300</xdr:rowOff>
    </xdr:from>
    <xdr:to>
      <xdr:col>1</xdr:col>
      <xdr:colOff>219075</xdr:colOff>
      <xdr:row>84</xdr:row>
      <xdr:rowOff>135731</xdr:rowOff>
    </xdr:to>
    <xdr:sp macro="" textlink="">
      <xdr:nvSpPr>
        <xdr:cNvPr id="3305" name="Text Box 4134"/>
        <xdr:cNvSpPr txBox="1">
          <a:spLocks noChangeArrowheads="1"/>
        </xdr:cNvSpPr>
      </xdr:nvSpPr>
      <xdr:spPr bwMode="auto">
        <a:xfrm>
          <a:off x="561975" y="21745575"/>
          <a:ext cx="76200" cy="230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257175</xdr:colOff>
      <xdr:row>85</xdr:row>
      <xdr:rowOff>60325</xdr:rowOff>
    </xdr:to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6000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85</xdr:row>
      <xdr:rowOff>60325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85</xdr:row>
      <xdr:rowOff>60325</xdr:rowOff>
    </xdr:to>
    <xdr:sp macro="" textlink="">
      <xdr:nvSpPr>
        <xdr:cNvPr id="3308" name="Text Box 2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85</xdr:row>
      <xdr:rowOff>60325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85</xdr:row>
      <xdr:rowOff>60325</xdr:rowOff>
    </xdr:to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82</xdr:row>
      <xdr:rowOff>0</xdr:rowOff>
    </xdr:from>
    <xdr:to>
      <xdr:col>1</xdr:col>
      <xdr:colOff>428625</xdr:colOff>
      <xdr:row>85</xdr:row>
      <xdr:rowOff>60325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77152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82</xdr:row>
      <xdr:rowOff>0</xdr:rowOff>
    </xdr:from>
    <xdr:to>
      <xdr:col>1</xdr:col>
      <xdr:colOff>419100</xdr:colOff>
      <xdr:row>85</xdr:row>
      <xdr:rowOff>60325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7620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60325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60325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60325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60325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28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29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60325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60325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37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38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60325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60325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41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82</xdr:row>
      <xdr:rowOff>0</xdr:rowOff>
    </xdr:from>
    <xdr:to>
      <xdr:col>1</xdr:col>
      <xdr:colOff>485775</xdr:colOff>
      <xdr:row>85</xdr:row>
      <xdr:rowOff>60325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8286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85</xdr:row>
      <xdr:rowOff>60325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85</xdr:row>
      <xdr:rowOff>60325</xdr:rowOff>
    </xdr:to>
    <xdr:sp macro="" textlink="">
      <xdr:nvSpPr>
        <xdr:cNvPr id="3344" name="Text Box 2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85</xdr:row>
      <xdr:rowOff>60325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85</xdr:row>
      <xdr:rowOff>60325</xdr:rowOff>
    </xdr:to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82</xdr:row>
      <xdr:rowOff>0</xdr:rowOff>
    </xdr:from>
    <xdr:to>
      <xdr:col>1</xdr:col>
      <xdr:colOff>257175</xdr:colOff>
      <xdr:row>85</xdr:row>
      <xdr:rowOff>60325</xdr:rowOff>
    </xdr:to>
    <xdr:sp macro="" textlink="">
      <xdr:nvSpPr>
        <xdr:cNvPr id="3347" name="Text Box 2"/>
        <xdr:cNvSpPr txBox="1">
          <a:spLocks noChangeArrowheads="1"/>
        </xdr:cNvSpPr>
      </xdr:nvSpPr>
      <xdr:spPr bwMode="auto">
        <a:xfrm>
          <a:off x="6000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85</xdr:row>
      <xdr:rowOff>60325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85</xdr:row>
      <xdr:rowOff>60325</xdr:rowOff>
    </xdr:to>
    <xdr:sp macro="" textlink="">
      <xdr:nvSpPr>
        <xdr:cNvPr id="3349" name="Text Box 2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85</xdr:row>
      <xdr:rowOff>60325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85</xdr:row>
      <xdr:rowOff>60325</xdr:rowOff>
    </xdr:to>
    <xdr:sp macro="" textlink="">
      <xdr:nvSpPr>
        <xdr:cNvPr id="3351" name="Text Box 2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82</xdr:row>
      <xdr:rowOff>0</xdr:rowOff>
    </xdr:from>
    <xdr:to>
      <xdr:col>1</xdr:col>
      <xdr:colOff>428625</xdr:colOff>
      <xdr:row>85</xdr:row>
      <xdr:rowOff>60325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77152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84</xdr:row>
      <xdr:rowOff>76200</xdr:rowOff>
    </xdr:from>
    <xdr:to>
      <xdr:col>1</xdr:col>
      <xdr:colOff>266700</xdr:colOff>
      <xdr:row>87</xdr:row>
      <xdr:rowOff>3175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609600" y="21917025"/>
          <a:ext cx="76200" cy="55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56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57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60325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60325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60325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60325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70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60325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60325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73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82</xdr:row>
      <xdr:rowOff>0</xdr:rowOff>
    </xdr:from>
    <xdr:to>
      <xdr:col>1</xdr:col>
      <xdr:colOff>304800</xdr:colOff>
      <xdr:row>85</xdr:row>
      <xdr:rowOff>60325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647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79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60325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82</xdr:row>
      <xdr:rowOff>0</xdr:rowOff>
    </xdr:from>
    <xdr:to>
      <xdr:col>1</xdr:col>
      <xdr:colOff>371475</xdr:colOff>
      <xdr:row>85</xdr:row>
      <xdr:rowOff>60325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7143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82</xdr:row>
      <xdr:rowOff>0</xdr:rowOff>
    </xdr:from>
    <xdr:to>
      <xdr:col>1</xdr:col>
      <xdr:colOff>247650</xdr:colOff>
      <xdr:row>85</xdr:row>
      <xdr:rowOff>60325</xdr:rowOff>
    </xdr:to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59055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82</xdr:row>
      <xdr:rowOff>0</xdr:rowOff>
    </xdr:from>
    <xdr:to>
      <xdr:col>1</xdr:col>
      <xdr:colOff>485775</xdr:colOff>
      <xdr:row>85</xdr:row>
      <xdr:rowOff>60325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828675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85</xdr:row>
      <xdr:rowOff>60325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85</xdr:row>
      <xdr:rowOff>60325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82</xdr:row>
      <xdr:rowOff>0</xdr:rowOff>
    </xdr:from>
    <xdr:to>
      <xdr:col>2</xdr:col>
      <xdr:colOff>76200</xdr:colOff>
      <xdr:row>85</xdr:row>
      <xdr:rowOff>60325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82</xdr:row>
      <xdr:rowOff>0</xdr:rowOff>
    </xdr:from>
    <xdr:to>
      <xdr:col>2</xdr:col>
      <xdr:colOff>76200</xdr:colOff>
      <xdr:row>85</xdr:row>
      <xdr:rowOff>60325</xdr:rowOff>
    </xdr:to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1028700" y="21421725"/>
          <a:ext cx="76200" cy="68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2</xdr:col>
      <xdr:colOff>76200</xdr:colOff>
      <xdr:row>84</xdr:row>
      <xdr:rowOff>135731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1028700" y="2163127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2</xdr:col>
      <xdr:colOff>76200</xdr:colOff>
      <xdr:row>84</xdr:row>
      <xdr:rowOff>135731</xdr:rowOff>
    </xdr:to>
    <xdr:sp macro="" textlink="">
      <xdr:nvSpPr>
        <xdr:cNvPr id="3389" name="Text Box 2"/>
        <xdr:cNvSpPr txBox="1">
          <a:spLocks noChangeArrowheads="1"/>
        </xdr:cNvSpPr>
      </xdr:nvSpPr>
      <xdr:spPr bwMode="auto">
        <a:xfrm>
          <a:off x="1028700" y="2163127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2</xdr:col>
      <xdr:colOff>76200</xdr:colOff>
      <xdr:row>84</xdr:row>
      <xdr:rowOff>135731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1028700" y="2163127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2</xdr:col>
      <xdr:colOff>76200</xdr:colOff>
      <xdr:row>84</xdr:row>
      <xdr:rowOff>135731</xdr:rowOff>
    </xdr:to>
    <xdr:sp macro="" textlink="">
      <xdr:nvSpPr>
        <xdr:cNvPr id="3391" name="Text Box 2"/>
        <xdr:cNvSpPr txBox="1">
          <a:spLocks noChangeArrowheads="1"/>
        </xdr:cNvSpPr>
      </xdr:nvSpPr>
      <xdr:spPr bwMode="auto">
        <a:xfrm>
          <a:off x="1028700" y="2163127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2</xdr:col>
      <xdr:colOff>76200</xdr:colOff>
      <xdr:row>84</xdr:row>
      <xdr:rowOff>135731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1028700" y="2163127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2</xdr:col>
      <xdr:colOff>76200</xdr:colOff>
      <xdr:row>84</xdr:row>
      <xdr:rowOff>135731</xdr:rowOff>
    </xdr:to>
    <xdr:sp macro="" textlink="">
      <xdr:nvSpPr>
        <xdr:cNvPr id="3393" name="Text Box 2"/>
        <xdr:cNvSpPr txBox="1">
          <a:spLocks noChangeArrowheads="1"/>
        </xdr:cNvSpPr>
      </xdr:nvSpPr>
      <xdr:spPr bwMode="auto">
        <a:xfrm>
          <a:off x="1028700" y="2163127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83</xdr:row>
      <xdr:rowOff>0</xdr:rowOff>
    </xdr:from>
    <xdr:to>
      <xdr:col>2</xdr:col>
      <xdr:colOff>76200</xdr:colOff>
      <xdr:row>84</xdr:row>
      <xdr:rowOff>135731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1028700" y="2163127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83</xdr:row>
      <xdr:rowOff>0</xdr:rowOff>
    </xdr:from>
    <xdr:to>
      <xdr:col>2</xdr:col>
      <xdr:colOff>76200</xdr:colOff>
      <xdr:row>84</xdr:row>
      <xdr:rowOff>135731</xdr:rowOff>
    </xdr:to>
    <xdr:sp macro="" textlink="">
      <xdr:nvSpPr>
        <xdr:cNvPr id="3395" name="Text Box 2"/>
        <xdr:cNvSpPr txBox="1">
          <a:spLocks noChangeArrowheads="1"/>
        </xdr:cNvSpPr>
      </xdr:nvSpPr>
      <xdr:spPr bwMode="auto">
        <a:xfrm>
          <a:off x="1028700" y="21631275"/>
          <a:ext cx="76200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84</xdr:row>
      <xdr:rowOff>0</xdr:rowOff>
    </xdr:from>
    <xdr:to>
      <xdr:col>5</xdr:col>
      <xdr:colOff>247650</xdr:colOff>
      <xdr:row>84</xdr:row>
      <xdr:rowOff>190500</xdr:rowOff>
    </xdr:to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5010150" y="218408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84</xdr:row>
      <xdr:rowOff>0</xdr:rowOff>
    </xdr:from>
    <xdr:to>
      <xdr:col>5</xdr:col>
      <xdr:colOff>247650</xdr:colOff>
      <xdr:row>84</xdr:row>
      <xdr:rowOff>190500</xdr:rowOff>
    </xdr:to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5010150" y="218408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83</xdr:row>
      <xdr:rowOff>142875</xdr:rowOff>
    </xdr:from>
    <xdr:to>
      <xdr:col>7</xdr:col>
      <xdr:colOff>69850</xdr:colOff>
      <xdr:row>84</xdr:row>
      <xdr:rowOff>133350</xdr:rowOff>
    </xdr:to>
    <xdr:sp macro="" textlink="">
      <xdr:nvSpPr>
        <xdr:cNvPr id="3398" name="Text Box 597"/>
        <xdr:cNvSpPr txBox="1">
          <a:spLocks noChangeArrowheads="1"/>
        </xdr:cNvSpPr>
      </xdr:nvSpPr>
      <xdr:spPr bwMode="auto">
        <a:xfrm>
          <a:off x="5991225" y="21774150"/>
          <a:ext cx="698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86</xdr:row>
      <xdr:rowOff>0</xdr:rowOff>
    </xdr:from>
    <xdr:to>
      <xdr:col>2</xdr:col>
      <xdr:colOff>76200</xdr:colOff>
      <xdr:row>87</xdr:row>
      <xdr:rowOff>9528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1028700" y="22259925"/>
          <a:ext cx="76200" cy="219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76</xdr:row>
      <xdr:rowOff>0</xdr:rowOff>
    </xdr:from>
    <xdr:to>
      <xdr:col>5</xdr:col>
      <xdr:colOff>247650</xdr:colOff>
      <xdr:row>77</xdr:row>
      <xdr:rowOff>123823</xdr:rowOff>
    </xdr:to>
    <xdr:sp macro="" textlink="">
      <xdr:nvSpPr>
        <xdr:cNvPr id="3487" name="Text Box 2"/>
        <xdr:cNvSpPr txBox="1">
          <a:spLocks noChangeArrowheads="1"/>
        </xdr:cNvSpPr>
      </xdr:nvSpPr>
      <xdr:spPr bwMode="auto">
        <a:xfrm>
          <a:off x="5010150" y="19983450"/>
          <a:ext cx="76200" cy="333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76</xdr:row>
      <xdr:rowOff>0</xdr:rowOff>
    </xdr:from>
    <xdr:to>
      <xdr:col>5</xdr:col>
      <xdr:colOff>247650</xdr:colOff>
      <xdr:row>77</xdr:row>
      <xdr:rowOff>123823</xdr:rowOff>
    </xdr:to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5010150" y="19983450"/>
          <a:ext cx="76200" cy="333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491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493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495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497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499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501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503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505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87</xdr:row>
      <xdr:rowOff>47625</xdr:rowOff>
    </xdr:from>
    <xdr:ext cx="107823" cy="124587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962025" y="225171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87</xdr:row>
      <xdr:rowOff>0</xdr:rowOff>
    </xdr:from>
    <xdr:ext cx="88392" cy="173736"/>
    <xdr:sp macro="" textlink="">
      <xdr:nvSpPr>
        <xdr:cNvPr id="3519" name="Text Box 2"/>
        <xdr:cNvSpPr txBox="1">
          <a:spLocks noChangeArrowheads="1"/>
        </xdr:cNvSpPr>
      </xdr:nvSpPr>
      <xdr:spPr bwMode="auto">
        <a:xfrm>
          <a:off x="1200150" y="22469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87</xdr:row>
      <xdr:rowOff>0</xdr:rowOff>
    </xdr:from>
    <xdr:ext cx="88392" cy="173736"/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1200150" y="22469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25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87</xdr:row>
      <xdr:rowOff>47625</xdr:rowOff>
    </xdr:from>
    <xdr:ext cx="107823" cy="124587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962025" y="225171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87</xdr:row>
      <xdr:rowOff>0</xdr:rowOff>
    </xdr:from>
    <xdr:ext cx="88392" cy="173736"/>
    <xdr:sp macro="" textlink="">
      <xdr:nvSpPr>
        <xdr:cNvPr id="3533" name="Text Box 2"/>
        <xdr:cNvSpPr txBox="1">
          <a:spLocks noChangeArrowheads="1"/>
        </xdr:cNvSpPr>
      </xdr:nvSpPr>
      <xdr:spPr bwMode="auto">
        <a:xfrm>
          <a:off x="1200150" y="22469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87</xdr:row>
      <xdr:rowOff>0</xdr:rowOff>
    </xdr:from>
    <xdr:ext cx="88392" cy="173736"/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1200150" y="22469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35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37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41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43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45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49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51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53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55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57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0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1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1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2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2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2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3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3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3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4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4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4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4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5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5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6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6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7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7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8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8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8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8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9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9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0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0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0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0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1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1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2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2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4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4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5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5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5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6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6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6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6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6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7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7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8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8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9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9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9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0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0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0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1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1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1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2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382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87</xdr:row>
      <xdr:rowOff>47625</xdr:rowOff>
    </xdr:from>
    <xdr:to>
      <xdr:col>2</xdr:col>
      <xdr:colOff>41148</xdr:colOff>
      <xdr:row>88</xdr:row>
      <xdr:rowOff>19812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3840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4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4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3852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5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5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3870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7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7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7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8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8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3896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3908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392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392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87</xdr:row>
      <xdr:rowOff>47625</xdr:rowOff>
    </xdr:from>
    <xdr:to>
      <xdr:col>2</xdr:col>
      <xdr:colOff>41148</xdr:colOff>
      <xdr:row>88</xdr:row>
      <xdr:rowOff>19812</xdr:rowOff>
    </xdr:to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3949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5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5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5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396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3967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6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6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7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7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7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7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8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8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8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8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8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8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3991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3992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3993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39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0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005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0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0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0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1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1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2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2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2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3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3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3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5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5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6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7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7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7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9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0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2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2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12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13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87</xdr:row>
      <xdr:rowOff>47625</xdr:rowOff>
    </xdr:from>
    <xdr:to>
      <xdr:col>2</xdr:col>
      <xdr:colOff>41148</xdr:colOff>
      <xdr:row>88</xdr:row>
      <xdr:rowOff>19812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4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4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5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4158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1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17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17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17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176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7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8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8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8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8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8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4201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22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87</xdr:row>
      <xdr:rowOff>47625</xdr:rowOff>
    </xdr:from>
    <xdr:to>
      <xdr:col>2</xdr:col>
      <xdr:colOff>41148</xdr:colOff>
      <xdr:row>88</xdr:row>
      <xdr:rowOff>19812</xdr:rowOff>
    </xdr:to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4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5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5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5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5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5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4255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273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7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7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8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8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8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8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285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4297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299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311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2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2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2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3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3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4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4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2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2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87</xdr:row>
      <xdr:rowOff>47625</xdr:rowOff>
    </xdr:from>
    <xdr:to>
      <xdr:col>2</xdr:col>
      <xdr:colOff>41148</xdr:colOff>
      <xdr:row>88</xdr:row>
      <xdr:rowOff>19812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5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5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4464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47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47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47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48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4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4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4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3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53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5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53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87</xdr:row>
      <xdr:rowOff>47625</xdr:rowOff>
    </xdr:from>
    <xdr:to>
      <xdr:col>2</xdr:col>
      <xdr:colOff>41148</xdr:colOff>
      <xdr:row>88</xdr:row>
      <xdr:rowOff>19812</xdr:rowOff>
    </xdr:to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4549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5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5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5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4561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579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8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617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2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3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5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5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65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5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6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74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87</xdr:row>
      <xdr:rowOff>47625</xdr:rowOff>
    </xdr:from>
    <xdr:to>
      <xdr:col>2</xdr:col>
      <xdr:colOff>41148</xdr:colOff>
      <xdr:row>88</xdr:row>
      <xdr:rowOff>19812</xdr:rowOff>
    </xdr:to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7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7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7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78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78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7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7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7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4813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3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3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83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8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87</xdr:row>
      <xdr:rowOff>47625</xdr:rowOff>
    </xdr:from>
    <xdr:to>
      <xdr:col>2</xdr:col>
      <xdr:colOff>41148</xdr:colOff>
      <xdr:row>88</xdr:row>
      <xdr:rowOff>19812</xdr:rowOff>
    </xdr:to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4867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7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7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885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4909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911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3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3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4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4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4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5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87</xdr:row>
      <xdr:rowOff>0</xdr:rowOff>
    </xdr:from>
    <xdr:to>
      <xdr:col>5</xdr:col>
      <xdr:colOff>247650</xdr:colOff>
      <xdr:row>88</xdr:row>
      <xdr:rowOff>85728</xdr:rowOff>
    </xdr:to>
    <xdr:sp macro="" textlink="">
      <xdr:nvSpPr>
        <xdr:cNvPr id="4959" name="Text Box 2"/>
        <xdr:cNvSpPr txBox="1">
          <a:spLocks noChangeArrowheads="1"/>
        </xdr:cNvSpPr>
      </xdr:nvSpPr>
      <xdr:spPr bwMode="auto">
        <a:xfrm>
          <a:off x="50101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87</xdr:row>
      <xdr:rowOff>0</xdr:rowOff>
    </xdr:from>
    <xdr:to>
      <xdr:col>5</xdr:col>
      <xdr:colOff>247650</xdr:colOff>
      <xdr:row>88</xdr:row>
      <xdr:rowOff>85728</xdr:rowOff>
    </xdr:to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50101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6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7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9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1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2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2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3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3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3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4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4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5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5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5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6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6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7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7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7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79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8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8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91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94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97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247650</xdr:colOff>
      <xdr:row>88</xdr:row>
      <xdr:rowOff>85728</xdr:rowOff>
    </xdr:to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590550" y="22469475"/>
          <a:ext cx="76200" cy="295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01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03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11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368300" cy="190501"/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3124200" y="2246947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19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87</xdr:row>
      <xdr:rowOff>47625</xdr:rowOff>
    </xdr:from>
    <xdr:ext cx="107823" cy="124587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962025" y="225171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25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27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29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87</xdr:row>
      <xdr:rowOff>0</xdr:rowOff>
    </xdr:from>
    <xdr:ext cx="88392" cy="173736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1200150" y="22469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87</xdr:row>
      <xdr:rowOff>0</xdr:rowOff>
    </xdr:from>
    <xdr:ext cx="88392" cy="173736"/>
    <xdr:sp macro="" textlink="">
      <xdr:nvSpPr>
        <xdr:cNvPr id="5131" name="Text Box 2"/>
        <xdr:cNvSpPr txBox="1">
          <a:spLocks noChangeArrowheads="1"/>
        </xdr:cNvSpPr>
      </xdr:nvSpPr>
      <xdr:spPr bwMode="auto">
        <a:xfrm>
          <a:off x="1200150" y="22469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33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35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87</xdr:row>
      <xdr:rowOff>47625</xdr:rowOff>
    </xdr:from>
    <xdr:ext cx="107823" cy="124587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962025" y="225171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39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41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87</xdr:row>
      <xdr:rowOff>0</xdr:rowOff>
    </xdr:from>
    <xdr:ext cx="109728" cy="173736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505075" y="2246947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43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87</xdr:row>
      <xdr:rowOff>0</xdr:rowOff>
    </xdr:from>
    <xdr:ext cx="88392" cy="173736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1200150" y="22469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87</xdr:row>
      <xdr:rowOff>0</xdr:rowOff>
    </xdr:from>
    <xdr:ext cx="88392" cy="173736"/>
    <xdr:sp macro="" textlink="">
      <xdr:nvSpPr>
        <xdr:cNvPr id="5145" name="Text Box 2"/>
        <xdr:cNvSpPr txBox="1">
          <a:spLocks noChangeArrowheads="1"/>
        </xdr:cNvSpPr>
      </xdr:nvSpPr>
      <xdr:spPr bwMode="auto">
        <a:xfrm>
          <a:off x="1200150" y="2246947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47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4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49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50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51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52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53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55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57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59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60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61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65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67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87</xdr:row>
      <xdr:rowOff>0</xdr:rowOff>
    </xdr:from>
    <xdr:ext cx="57150" cy="173736"/>
    <xdr:sp macro="" textlink="">
      <xdr:nvSpPr>
        <xdr:cNvPr id="5169" name="Text Box 2"/>
        <xdr:cNvSpPr txBox="1">
          <a:spLocks noChangeArrowheads="1"/>
        </xdr:cNvSpPr>
      </xdr:nvSpPr>
      <xdr:spPr bwMode="auto">
        <a:xfrm>
          <a:off x="3124200" y="2246947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7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7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7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8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8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8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8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8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9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9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19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0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1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1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1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1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1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2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2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2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3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3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3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4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5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5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5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5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6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6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7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7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7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7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7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8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9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9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0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0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0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0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1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1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2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2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3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3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3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3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3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4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4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4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4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4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5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5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6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6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6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7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7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7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7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8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8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8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8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8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9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9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9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39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0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0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0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0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1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1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1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1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2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2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2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3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43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4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43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4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87</xdr:row>
      <xdr:rowOff>47625</xdr:rowOff>
    </xdr:from>
    <xdr:to>
      <xdr:col>2</xdr:col>
      <xdr:colOff>41148</xdr:colOff>
      <xdr:row>88</xdr:row>
      <xdr:rowOff>19812</xdr:rowOff>
    </xdr:to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5451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5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5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5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5463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47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8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5493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4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5507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87</xdr:row>
      <xdr:rowOff>47625</xdr:rowOff>
    </xdr:from>
    <xdr:to>
      <xdr:col>2</xdr:col>
      <xdr:colOff>41148</xdr:colOff>
      <xdr:row>88</xdr:row>
      <xdr:rowOff>19812</xdr:rowOff>
    </xdr:to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5548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4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5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5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5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5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5560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5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57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57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7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8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8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8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8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5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6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2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3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3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3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4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4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65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5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5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5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6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6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6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6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7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7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7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7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8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8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8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9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9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9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9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69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0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0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0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0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1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1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1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1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2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2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2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2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3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3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3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73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7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74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87</xdr:row>
      <xdr:rowOff>47625</xdr:rowOff>
    </xdr:from>
    <xdr:to>
      <xdr:col>2</xdr:col>
      <xdr:colOff>41148</xdr:colOff>
      <xdr:row>88</xdr:row>
      <xdr:rowOff>19812</xdr:rowOff>
    </xdr:to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5757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5769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7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7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7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78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5787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7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7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7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7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7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5799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5811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5813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5825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3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3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3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8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87</xdr:row>
      <xdr:rowOff>47625</xdr:rowOff>
    </xdr:from>
    <xdr:to>
      <xdr:col>2</xdr:col>
      <xdr:colOff>41148</xdr:colOff>
      <xdr:row>88</xdr:row>
      <xdr:rowOff>19812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5854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5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5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5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7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587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88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8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8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8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8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5908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5909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3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3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593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3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3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3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3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4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4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4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4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5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595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5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6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6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6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7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7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7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7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7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8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8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8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8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8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9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9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9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9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599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0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0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0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1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1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1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1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1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2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2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2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2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3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3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3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3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3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04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04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04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87</xdr:row>
      <xdr:rowOff>47625</xdr:rowOff>
    </xdr:from>
    <xdr:to>
      <xdr:col>2</xdr:col>
      <xdr:colOff>41148</xdr:colOff>
      <xdr:row>88</xdr:row>
      <xdr:rowOff>19812</xdr:rowOff>
    </xdr:to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6063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6075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7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7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7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8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8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8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08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6093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0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0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0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6105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6117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6119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6131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3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3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3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3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3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4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1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87</xdr:row>
      <xdr:rowOff>47625</xdr:rowOff>
    </xdr:from>
    <xdr:to>
      <xdr:col>2</xdr:col>
      <xdr:colOff>41148</xdr:colOff>
      <xdr:row>88</xdr:row>
      <xdr:rowOff>19812</xdr:rowOff>
    </xdr:to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6160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6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6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6172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7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7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7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8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18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18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9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9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9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1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6202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6215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6228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3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3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3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4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4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4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4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5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5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5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5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6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26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6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6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6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7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7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7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7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7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8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8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8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9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9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9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9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29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0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0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0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0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0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1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1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1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1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1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2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2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2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2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2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3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3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3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3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3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4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43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45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47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49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87</xdr:row>
      <xdr:rowOff>0</xdr:rowOff>
    </xdr:from>
    <xdr:to>
      <xdr:col>2</xdr:col>
      <xdr:colOff>76200</xdr:colOff>
      <xdr:row>88</xdr:row>
      <xdr:rowOff>150018</xdr:rowOff>
    </xdr:to>
    <xdr:sp macro="" textlink="">
      <xdr:nvSpPr>
        <xdr:cNvPr id="6351" name="Text Box 2"/>
        <xdr:cNvSpPr txBox="1">
          <a:spLocks noChangeArrowheads="1"/>
        </xdr:cNvSpPr>
      </xdr:nvSpPr>
      <xdr:spPr bwMode="auto">
        <a:xfrm>
          <a:off x="1028700" y="22469475"/>
          <a:ext cx="76200" cy="359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35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35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87</xdr:row>
      <xdr:rowOff>47625</xdr:rowOff>
    </xdr:from>
    <xdr:to>
      <xdr:col>2</xdr:col>
      <xdr:colOff>41148</xdr:colOff>
      <xdr:row>88</xdr:row>
      <xdr:rowOff>19812</xdr:rowOff>
    </xdr:to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6369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7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7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7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7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8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6381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8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8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8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8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8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8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9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9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39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39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6399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0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6411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2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6423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6425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3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3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3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3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4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4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4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45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87</xdr:row>
      <xdr:rowOff>0</xdr:rowOff>
    </xdr:from>
    <xdr:to>
      <xdr:col>1</xdr:col>
      <xdr:colOff>218694</xdr:colOff>
      <xdr:row>88</xdr:row>
      <xdr:rowOff>21336</xdr:rowOff>
    </xdr:to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552450" y="22469475"/>
          <a:ext cx="85344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87</xdr:row>
      <xdr:rowOff>47625</xdr:rowOff>
    </xdr:from>
    <xdr:to>
      <xdr:col>2</xdr:col>
      <xdr:colOff>41148</xdr:colOff>
      <xdr:row>88</xdr:row>
      <xdr:rowOff>19812</xdr:rowOff>
    </xdr:to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962025" y="22517100"/>
          <a:ext cx="107823" cy="18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21336</xdr:rowOff>
    </xdr:to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5905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6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6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7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7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7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21717</xdr:rowOff>
    </xdr:to>
    <xdr:sp macro="" textlink="">
      <xdr:nvSpPr>
        <xdr:cNvPr id="6478" name="Text Box 2"/>
        <xdr:cNvSpPr txBox="1">
          <a:spLocks noChangeArrowheads="1"/>
        </xdr:cNvSpPr>
      </xdr:nvSpPr>
      <xdr:spPr bwMode="auto">
        <a:xfrm>
          <a:off x="600075" y="22469475"/>
          <a:ext cx="89916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7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80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81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82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84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85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86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87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88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21717</xdr:rowOff>
    </xdr:to>
    <xdr:sp macro="" textlink="">
      <xdr:nvSpPr>
        <xdr:cNvPr id="6489" name="Text Box 2"/>
        <xdr:cNvSpPr txBox="1">
          <a:spLocks noChangeArrowheads="1"/>
        </xdr:cNvSpPr>
      </xdr:nvSpPr>
      <xdr:spPr bwMode="auto">
        <a:xfrm>
          <a:off x="590550" y="22469475"/>
          <a:ext cx="88392" cy="23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49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49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87</xdr:row>
      <xdr:rowOff>0</xdr:rowOff>
    </xdr:from>
    <xdr:to>
      <xdr:col>2</xdr:col>
      <xdr:colOff>1586103</xdr:colOff>
      <xdr:row>88</xdr:row>
      <xdr:rowOff>21336</xdr:rowOff>
    </xdr:to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505075" y="22469475"/>
          <a:ext cx="109728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49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6496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9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9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49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0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0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0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0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0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0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0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0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6508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0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1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1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1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1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87</xdr:row>
      <xdr:rowOff>0</xdr:rowOff>
    </xdr:from>
    <xdr:to>
      <xdr:col>2</xdr:col>
      <xdr:colOff>259842</xdr:colOff>
      <xdr:row>88</xdr:row>
      <xdr:rowOff>21336</xdr:rowOff>
    </xdr:to>
    <xdr:sp macro="" textlink="">
      <xdr:nvSpPr>
        <xdr:cNvPr id="6521" name="Text Box 2"/>
        <xdr:cNvSpPr txBox="1">
          <a:spLocks noChangeArrowheads="1"/>
        </xdr:cNvSpPr>
      </xdr:nvSpPr>
      <xdr:spPr bwMode="auto">
        <a:xfrm>
          <a:off x="1200150" y="22469475"/>
          <a:ext cx="88392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2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2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2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3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3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87</xdr:row>
      <xdr:rowOff>0</xdr:rowOff>
    </xdr:from>
    <xdr:to>
      <xdr:col>1</xdr:col>
      <xdr:colOff>270891</xdr:colOff>
      <xdr:row>88</xdr:row>
      <xdr:rowOff>20955</xdr:rowOff>
    </xdr:to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600075" y="22469475"/>
          <a:ext cx="89916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3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37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39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41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43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87</xdr:row>
      <xdr:rowOff>0</xdr:rowOff>
    </xdr:from>
    <xdr:to>
      <xdr:col>1</xdr:col>
      <xdr:colOff>259842</xdr:colOff>
      <xdr:row>88</xdr:row>
      <xdr:rowOff>20955</xdr:rowOff>
    </xdr:to>
    <xdr:sp macro="" textlink="">
      <xdr:nvSpPr>
        <xdr:cNvPr id="6545" name="Text Box 2"/>
        <xdr:cNvSpPr txBox="1">
          <a:spLocks noChangeArrowheads="1"/>
        </xdr:cNvSpPr>
      </xdr:nvSpPr>
      <xdr:spPr bwMode="auto">
        <a:xfrm>
          <a:off x="590550" y="22469475"/>
          <a:ext cx="88392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4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4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5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5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5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5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5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61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65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67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87</xdr:row>
      <xdr:rowOff>0</xdr:rowOff>
    </xdr:from>
    <xdr:to>
      <xdr:col>2</xdr:col>
      <xdr:colOff>2152650</xdr:colOff>
      <xdr:row>88</xdr:row>
      <xdr:rowOff>21336</xdr:rowOff>
    </xdr:to>
    <xdr:sp macro="" textlink="">
      <xdr:nvSpPr>
        <xdr:cNvPr id="6569" name="Text Box 2"/>
        <xdr:cNvSpPr txBox="1">
          <a:spLocks noChangeArrowheads="1"/>
        </xdr:cNvSpPr>
      </xdr:nvSpPr>
      <xdr:spPr bwMode="auto">
        <a:xfrm>
          <a:off x="3124200" y="22469475"/>
          <a:ext cx="57150" cy="230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71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73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75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77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79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83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85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368300" cy="190501"/>
    <xdr:sp macro="" textlink="">
      <xdr:nvSpPr>
        <xdr:cNvPr id="6587" name="Text Box 2"/>
        <xdr:cNvSpPr txBox="1">
          <a:spLocks noChangeArrowheads="1"/>
        </xdr:cNvSpPr>
      </xdr:nvSpPr>
      <xdr:spPr bwMode="auto">
        <a:xfrm>
          <a:off x="3124200" y="23517225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92</xdr:row>
      <xdr:rowOff>0</xdr:rowOff>
    </xdr:from>
    <xdr:ext cx="109728" cy="173736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589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92</xdr:row>
      <xdr:rowOff>0</xdr:rowOff>
    </xdr:from>
    <xdr:ext cx="109728" cy="173736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591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92</xdr:row>
      <xdr:rowOff>47625</xdr:rowOff>
    </xdr:from>
    <xdr:ext cx="107823" cy="124587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962025" y="235648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92</xdr:row>
      <xdr:rowOff>0</xdr:rowOff>
    </xdr:from>
    <xdr:ext cx="109728" cy="173736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595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92</xdr:row>
      <xdr:rowOff>0</xdr:rowOff>
    </xdr:from>
    <xdr:ext cx="109728" cy="173736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597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92</xdr:row>
      <xdr:rowOff>0</xdr:rowOff>
    </xdr:from>
    <xdr:ext cx="109728" cy="173736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92</xdr:row>
      <xdr:rowOff>0</xdr:rowOff>
    </xdr:from>
    <xdr:ext cx="88392" cy="173736"/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1200150" y="235172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92</xdr:row>
      <xdr:rowOff>0</xdr:rowOff>
    </xdr:from>
    <xdr:ext cx="88392" cy="173736"/>
    <xdr:sp macro="" textlink="">
      <xdr:nvSpPr>
        <xdr:cNvPr id="6601" name="Text Box 2"/>
        <xdr:cNvSpPr txBox="1">
          <a:spLocks noChangeArrowheads="1"/>
        </xdr:cNvSpPr>
      </xdr:nvSpPr>
      <xdr:spPr bwMode="auto">
        <a:xfrm>
          <a:off x="1200150" y="235172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92</xdr:row>
      <xdr:rowOff>0</xdr:rowOff>
    </xdr:from>
    <xdr:ext cx="109728" cy="173736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92</xdr:row>
      <xdr:rowOff>0</xdr:rowOff>
    </xdr:from>
    <xdr:ext cx="109728" cy="173736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05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92</xdr:row>
      <xdr:rowOff>47625</xdr:rowOff>
    </xdr:from>
    <xdr:ext cx="107823" cy="124587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962025" y="2356485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92</xdr:row>
      <xdr:rowOff>0</xdr:rowOff>
    </xdr:from>
    <xdr:ext cx="109728" cy="173736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09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92</xdr:row>
      <xdr:rowOff>0</xdr:rowOff>
    </xdr:from>
    <xdr:ext cx="109728" cy="173736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11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92</xdr:row>
      <xdr:rowOff>0</xdr:rowOff>
    </xdr:from>
    <xdr:ext cx="109728" cy="173736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505075" y="23517225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13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92</xdr:row>
      <xdr:rowOff>0</xdr:rowOff>
    </xdr:from>
    <xdr:ext cx="88392" cy="173736"/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1200150" y="235172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92</xdr:row>
      <xdr:rowOff>0</xdr:rowOff>
    </xdr:from>
    <xdr:ext cx="88392" cy="173736"/>
    <xdr:sp macro="" textlink="">
      <xdr:nvSpPr>
        <xdr:cNvPr id="6615" name="Text Box 2"/>
        <xdr:cNvSpPr txBox="1">
          <a:spLocks noChangeArrowheads="1"/>
        </xdr:cNvSpPr>
      </xdr:nvSpPr>
      <xdr:spPr bwMode="auto">
        <a:xfrm>
          <a:off x="1200150" y="23517225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17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19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21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23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25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27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29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31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33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35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37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92</xdr:row>
      <xdr:rowOff>0</xdr:rowOff>
    </xdr:from>
    <xdr:ext cx="57150" cy="173736"/>
    <xdr:sp macro="" textlink="">
      <xdr:nvSpPr>
        <xdr:cNvPr id="6639" name="Text Box 2"/>
        <xdr:cNvSpPr txBox="1">
          <a:spLocks noChangeArrowheads="1"/>
        </xdr:cNvSpPr>
      </xdr:nvSpPr>
      <xdr:spPr bwMode="auto">
        <a:xfrm>
          <a:off x="3124200" y="23517225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41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45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47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49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51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55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57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75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77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79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81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85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87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89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91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693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95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97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699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701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703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705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93</xdr:row>
      <xdr:rowOff>161923</xdr:rowOff>
    </xdr:to>
    <xdr:sp macro="" textlink="">
      <xdr:nvSpPr>
        <xdr:cNvPr id="6709" name="Text Box 2"/>
        <xdr:cNvSpPr txBox="1">
          <a:spLocks noChangeArrowheads="1"/>
        </xdr:cNvSpPr>
      </xdr:nvSpPr>
      <xdr:spPr bwMode="auto">
        <a:xfrm>
          <a:off x="1028700" y="237267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11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13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15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17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19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21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23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25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27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93</xdr:row>
      <xdr:rowOff>0</xdr:rowOff>
    </xdr:from>
    <xdr:to>
      <xdr:col>3</xdr:col>
      <xdr:colOff>2116</xdr:colOff>
      <xdr:row>93</xdr:row>
      <xdr:rowOff>161924</xdr:rowOff>
    </xdr:to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3124200" y="237267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159543</xdr:rowOff>
    </xdr:to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1028700" y="23726775"/>
          <a:ext cx="76200" cy="36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17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19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21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23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25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27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29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31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32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34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35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37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39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41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45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47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49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51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53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55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57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59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61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63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65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67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69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2</xdr:col>
      <xdr:colOff>76200</xdr:colOff>
      <xdr:row>100</xdr:row>
      <xdr:rowOff>161923</xdr:rowOff>
    </xdr:to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1028700" y="25717500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87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89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91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93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95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97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899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901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903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100</xdr:row>
      <xdr:rowOff>0</xdr:rowOff>
    </xdr:from>
    <xdr:to>
      <xdr:col>3</xdr:col>
      <xdr:colOff>2116</xdr:colOff>
      <xdr:row>100</xdr:row>
      <xdr:rowOff>161924</xdr:rowOff>
    </xdr:to>
    <xdr:sp macro="" textlink="">
      <xdr:nvSpPr>
        <xdr:cNvPr id="6905" name="Text Box 2"/>
        <xdr:cNvSpPr txBox="1">
          <a:spLocks noChangeArrowheads="1"/>
        </xdr:cNvSpPr>
      </xdr:nvSpPr>
      <xdr:spPr bwMode="auto">
        <a:xfrm>
          <a:off x="3124200" y="25717500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0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0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1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1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15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1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1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2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2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25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2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2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3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3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35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3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3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4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4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45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4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4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5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5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55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5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5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6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6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65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6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6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7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7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75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7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7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8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8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85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87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89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91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93</xdr:row>
      <xdr:rowOff>0</xdr:rowOff>
    </xdr:from>
    <xdr:to>
      <xdr:col>2</xdr:col>
      <xdr:colOff>76200</xdr:colOff>
      <xdr:row>94</xdr:row>
      <xdr:rowOff>130968</xdr:rowOff>
    </xdr:to>
    <xdr:sp macro="" textlink="">
      <xdr:nvSpPr>
        <xdr:cNvPr id="6993" name="Text Box 2"/>
        <xdr:cNvSpPr txBox="1">
          <a:spLocks noChangeArrowheads="1"/>
        </xdr:cNvSpPr>
      </xdr:nvSpPr>
      <xdr:spPr bwMode="auto">
        <a:xfrm>
          <a:off x="1028700" y="23726775"/>
          <a:ext cx="76200" cy="34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133349</xdr:rowOff>
    </xdr:to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133349</xdr:rowOff>
    </xdr:to>
    <xdr:sp macro="" textlink="">
      <xdr:nvSpPr>
        <xdr:cNvPr id="7001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03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05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07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133349</xdr:rowOff>
    </xdr:to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133349</xdr:rowOff>
    </xdr:to>
    <xdr:sp macro="" textlink="">
      <xdr:nvSpPr>
        <xdr:cNvPr id="7015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17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19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21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39</xdr:row>
      <xdr:rowOff>31750</xdr:rowOff>
    </xdr:from>
    <xdr:to>
      <xdr:col>2</xdr:col>
      <xdr:colOff>649817</xdr:colOff>
      <xdr:row>41</xdr:row>
      <xdr:rowOff>165099</xdr:rowOff>
    </xdr:to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1602317" y="1104265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133349</xdr:rowOff>
    </xdr:to>
    <xdr:sp macro="" textlink="">
      <xdr:nvSpPr>
        <xdr:cNvPr id="7029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31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33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35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133349</xdr:rowOff>
    </xdr:to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39</xdr:row>
      <xdr:rowOff>0</xdr:rowOff>
    </xdr:from>
    <xdr:to>
      <xdr:col>2</xdr:col>
      <xdr:colOff>247650</xdr:colOff>
      <xdr:row>41</xdr:row>
      <xdr:rowOff>133349</xdr:rowOff>
    </xdr:to>
    <xdr:sp macro="" textlink="">
      <xdr:nvSpPr>
        <xdr:cNvPr id="7043" name="Text Box 2"/>
        <xdr:cNvSpPr txBox="1">
          <a:spLocks noChangeArrowheads="1"/>
        </xdr:cNvSpPr>
      </xdr:nvSpPr>
      <xdr:spPr bwMode="auto">
        <a:xfrm>
          <a:off x="1200150" y="11010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45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47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2</xdr:col>
      <xdr:colOff>1476375</xdr:colOff>
      <xdr:row>41</xdr:row>
      <xdr:rowOff>133349</xdr:rowOff>
    </xdr:to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2505075" y="11010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39</xdr:row>
      <xdr:rowOff>0</xdr:rowOff>
    </xdr:from>
    <xdr:to>
      <xdr:col>2</xdr:col>
      <xdr:colOff>2247900</xdr:colOff>
      <xdr:row>41</xdr:row>
      <xdr:rowOff>133349</xdr:rowOff>
    </xdr:to>
    <xdr:sp macro="" textlink="">
      <xdr:nvSpPr>
        <xdr:cNvPr id="7049" name="Text Box 2"/>
        <xdr:cNvSpPr txBox="1">
          <a:spLocks noChangeArrowheads="1"/>
        </xdr:cNvSpPr>
      </xdr:nvSpPr>
      <xdr:spPr bwMode="auto">
        <a:xfrm>
          <a:off x="3124200" y="11010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44</xdr:row>
      <xdr:rowOff>0</xdr:rowOff>
    </xdr:from>
    <xdr:to>
      <xdr:col>2</xdr:col>
      <xdr:colOff>247650</xdr:colOff>
      <xdr:row>46</xdr:row>
      <xdr:rowOff>133349</xdr:rowOff>
    </xdr:to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44</xdr:row>
      <xdr:rowOff>0</xdr:rowOff>
    </xdr:from>
    <xdr:to>
      <xdr:col>2</xdr:col>
      <xdr:colOff>247650</xdr:colOff>
      <xdr:row>46</xdr:row>
      <xdr:rowOff>133349</xdr:rowOff>
    </xdr:to>
    <xdr:sp macro="" textlink="">
      <xdr:nvSpPr>
        <xdr:cNvPr id="7057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59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61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63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44</xdr:row>
      <xdr:rowOff>0</xdr:rowOff>
    </xdr:from>
    <xdr:to>
      <xdr:col>2</xdr:col>
      <xdr:colOff>247650</xdr:colOff>
      <xdr:row>46</xdr:row>
      <xdr:rowOff>133349</xdr:rowOff>
    </xdr:to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44</xdr:row>
      <xdr:rowOff>0</xdr:rowOff>
    </xdr:from>
    <xdr:to>
      <xdr:col>2</xdr:col>
      <xdr:colOff>247650</xdr:colOff>
      <xdr:row>46</xdr:row>
      <xdr:rowOff>133349</xdr:rowOff>
    </xdr:to>
    <xdr:sp macro="" textlink="">
      <xdr:nvSpPr>
        <xdr:cNvPr id="7071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73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75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77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44</xdr:row>
      <xdr:rowOff>31750</xdr:rowOff>
    </xdr:from>
    <xdr:to>
      <xdr:col>2</xdr:col>
      <xdr:colOff>649817</xdr:colOff>
      <xdr:row>46</xdr:row>
      <xdr:rowOff>165099</xdr:rowOff>
    </xdr:to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1602317" y="1218565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44</xdr:row>
      <xdr:rowOff>0</xdr:rowOff>
    </xdr:from>
    <xdr:to>
      <xdr:col>2</xdr:col>
      <xdr:colOff>247650</xdr:colOff>
      <xdr:row>46</xdr:row>
      <xdr:rowOff>133349</xdr:rowOff>
    </xdr:to>
    <xdr:sp macro="" textlink="">
      <xdr:nvSpPr>
        <xdr:cNvPr id="7085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87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89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91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44</xdr:row>
      <xdr:rowOff>0</xdr:rowOff>
    </xdr:from>
    <xdr:to>
      <xdr:col>2</xdr:col>
      <xdr:colOff>247650</xdr:colOff>
      <xdr:row>46</xdr:row>
      <xdr:rowOff>133349</xdr:rowOff>
    </xdr:to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44</xdr:row>
      <xdr:rowOff>0</xdr:rowOff>
    </xdr:from>
    <xdr:to>
      <xdr:col>2</xdr:col>
      <xdr:colOff>247650</xdr:colOff>
      <xdr:row>46</xdr:row>
      <xdr:rowOff>133349</xdr:rowOff>
    </xdr:to>
    <xdr:sp macro="" textlink="">
      <xdr:nvSpPr>
        <xdr:cNvPr id="7099" name="Text Box 2"/>
        <xdr:cNvSpPr txBox="1">
          <a:spLocks noChangeArrowheads="1"/>
        </xdr:cNvSpPr>
      </xdr:nvSpPr>
      <xdr:spPr bwMode="auto">
        <a:xfrm>
          <a:off x="1200150" y="121539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101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103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44</xdr:row>
      <xdr:rowOff>0</xdr:rowOff>
    </xdr:from>
    <xdr:to>
      <xdr:col>2</xdr:col>
      <xdr:colOff>1476375</xdr:colOff>
      <xdr:row>46</xdr:row>
      <xdr:rowOff>133349</xdr:rowOff>
    </xdr:to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2505075" y="121539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44</xdr:row>
      <xdr:rowOff>0</xdr:rowOff>
    </xdr:from>
    <xdr:to>
      <xdr:col>2</xdr:col>
      <xdr:colOff>2247900</xdr:colOff>
      <xdr:row>46</xdr:row>
      <xdr:rowOff>133349</xdr:rowOff>
    </xdr:to>
    <xdr:sp macro="" textlink="">
      <xdr:nvSpPr>
        <xdr:cNvPr id="7105" name="Text Box 2"/>
        <xdr:cNvSpPr txBox="1">
          <a:spLocks noChangeArrowheads="1"/>
        </xdr:cNvSpPr>
      </xdr:nvSpPr>
      <xdr:spPr bwMode="auto">
        <a:xfrm>
          <a:off x="3124200" y="121539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49</xdr:row>
      <xdr:rowOff>0</xdr:rowOff>
    </xdr:from>
    <xdr:to>
      <xdr:col>2</xdr:col>
      <xdr:colOff>247650</xdr:colOff>
      <xdr:row>51</xdr:row>
      <xdr:rowOff>133349</xdr:rowOff>
    </xdr:to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49</xdr:row>
      <xdr:rowOff>0</xdr:rowOff>
    </xdr:from>
    <xdr:to>
      <xdr:col>2</xdr:col>
      <xdr:colOff>247650</xdr:colOff>
      <xdr:row>51</xdr:row>
      <xdr:rowOff>133349</xdr:rowOff>
    </xdr:to>
    <xdr:sp macro="" textlink="">
      <xdr:nvSpPr>
        <xdr:cNvPr id="7113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15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17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19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49</xdr:row>
      <xdr:rowOff>0</xdr:rowOff>
    </xdr:from>
    <xdr:to>
      <xdr:col>2</xdr:col>
      <xdr:colOff>247650</xdr:colOff>
      <xdr:row>51</xdr:row>
      <xdr:rowOff>133349</xdr:rowOff>
    </xdr:to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49</xdr:row>
      <xdr:rowOff>0</xdr:rowOff>
    </xdr:from>
    <xdr:to>
      <xdr:col>2</xdr:col>
      <xdr:colOff>247650</xdr:colOff>
      <xdr:row>51</xdr:row>
      <xdr:rowOff>133349</xdr:rowOff>
    </xdr:to>
    <xdr:sp macro="" textlink="">
      <xdr:nvSpPr>
        <xdr:cNvPr id="7127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29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31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33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573617</xdr:colOff>
      <xdr:row>49</xdr:row>
      <xdr:rowOff>31750</xdr:rowOff>
    </xdr:from>
    <xdr:to>
      <xdr:col>2</xdr:col>
      <xdr:colOff>649817</xdr:colOff>
      <xdr:row>51</xdr:row>
      <xdr:rowOff>165099</xdr:rowOff>
    </xdr:to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1602317" y="1336675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49</xdr:row>
      <xdr:rowOff>0</xdr:rowOff>
    </xdr:from>
    <xdr:to>
      <xdr:col>2</xdr:col>
      <xdr:colOff>247650</xdr:colOff>
      <xdr:row>51</xdr:row>
      <xdr:rowOff>133349</xdr:rowOff>
    </xdr:to>
    <xdr:sp macro="" textlink="">
      <xdr:nvSpPr>
        <xdr:cNvPr id="7141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43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45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47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49</xdr:row>
      <xdr:rowOff>0</xdr:rowOff>
    </xdr:from>
    <xdr:to>
      <xdr:col>2</xdr:col>
      <xdr:colOff>247650</xdr:colOff>
      <xdr:row>51</xdr:row>
      <xdr:rowOff>133349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52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54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49</xdr:row>
      <xdr:rowOff>0</xdr:rowOff>
    </xdr:from>
    <xdr:to>
      <xdr:col>2</xdr:col>
      <xdr:colOff>247650</xdr:colOff>
      <xdr:row>51</xdr:row>
      <xdr:rowOff>133349</xdr:rowOff>
    </xdr:to>
    <xdr:sp macro="" textlink="">
      <xdr:nvSpPr>
        <xdr:cNvPr id="7155" name="Text Box 2"/>
        <xdr:cNvSpPr txBox="1">
          <a:spLocks noChangeArrowheads="1"/>
        </xdr:cNvSpPr>
      </xdr:nvSpPr>
      <xdr:spPr bwMode="auto">
        <a:xfrm>
          <a:off x="1200150" y="13335000"/>
          <a:ext cx="762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57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59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51</xdr:row>
      <xdr:rowOff>133349</xdr:rowOff>
    </xdr:to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2505075" y="13335000"/>
          <a:ext cx="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49</xdr:row>
      <xdr:rowOff>0</xdr:rowOff>
    </xdr:from>
    <xdr:to>
      <xdr:col>2</xdr:col>
      <xdr:colOff>2247900</xdr:colOff>
      <xdr:row>51</xdr:row>
      <xdr:rowOff>133349</xdr:rowOff>
    </xdr:to>
    <xdr:sp macro="" textlink="">
      <xdr:nvSpPr>
        <xdr:cNvPr id="7161" name="Text Box 2"/>
        <xdr:cNvSpPr txBox="1">
          <a:spLocks noChangeArrowheads="1"/>
        </xdr:cNvSpPr>
      </xdr:nvSpPr>
      <xdr:spPr bwMode="auto">
        <a:xfrm>
          <a:off x="3124200" y="13335000"/>
          <a:ext cx="152400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107</xdr:row>
      <xdr:rowOff>0</xdr:rowOff>
    </xdr:from>
    <xdr:to>
      <xdr:col>2</xdr:col>
      <xdr:colOff>276225</xdr:colOff>
      <xdr:row>108</xdr:row>
      <xdr:rowOff>2117</xdr:rowOff>
    </xdr:to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1228725" y="1622107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107</xdr:row>
      <xdr:rowOff>0</xdr:rowOff>
    </xdr:from>
    <xdr:to>
      <xdr:col>2</xdr:col>
      <xdr:colOff>276225</xdr:colOff>
      <xdr:row>108</xdr:row>
      <xdr:rowOff>2117</xdr:rowOff>
    </xdr:to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1228725" y="16221075"/>
          <a:ext cx="76200" cy="2783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107</xdr:row>
      <xdr:rowOff>0</xdr:rowOff>
    </xdr:from>
    <xdr:to>
      <xdr:col>1</xdr:col>
      <xdr:colOff>257175</xdr:colOff>
      <xdr:row>108</xdr:row>
      <xdr:rowOff>67469</xdr:rowOff>
    </xdr:to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6000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107</xdr:row>
      <xdr:rowOff>0</xdr:rowOff>
    </xdr:from>
    <xdr:to>
      <xdr:col>1</xdr:col>
      <xdr:colOff>428625</xdr:colOff>
      <xdr:row>108</xdr:row>
      <xdr:rowOff>67469</xdr:rowOff>
    </xdr:to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77152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419100</xdr:colOff>
      <xdr:row>108</xdr:row>
      <xdr:rowOff>67469</xdr:rowOff>
    </xdr:to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7620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169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67469</xdr:rowOff>
    </xdr:to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67469</xdr:rowOff>
    </xdr:to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175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67469</xdr:rowOff>
    </xdr:to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67469</xdr:rowOff>
    </xdr:to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183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67469</xdr:rowOff>
    </xdr:to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67469</xdr:rowOff>
    </xdr:to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187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191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67469</xdr:rowOff>
    </xdr:to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67469</xdr:rowOff>
    </xdr:to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195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107</xdr:row>
      <xdr:rowOff>0</xdr:rowOff>
    </xdr:from>
    <xdr:to>
      <xdr:col>1</xdr:col>
      <xdr:colOff>485775</xdr:colOff>
      <xdr:row>108</xdr:row>
      <xdr:rowOff>67469</xdr:rowOff>
    </xdr:to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8286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107</xdr:row>
      <xdr:rowOff>0</xdr:rowOff>
    </xdr:from>
    <xdr:to>
      <xdr:col>1</xdr:col>
      <xdr:colOff>257175</xdr:colOff>
      <xdr:row>108</xdr:row>
      <xdr:rowOff>67469</xdr:rowOff>
    </xdr:to>
    <xdr:sp macro="" textlink="">
      <xdr:nvSpPr>
        <xdr:cNvPr id="7197" name="Text Box 2"/>
        <xdr:cNvSpPr txBox="1">
          <a:spLocks noChangeArrowheads="1"/>
        </xdr:cNvSpPr>
      </xdr:nvSpPr>
      <xdr:spPr bwMode="auto">
        <a:xfrm>
          <a:off x="6000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107</xdr:row>
      <xdr:rowOff>0</xdr:rowOff>
    </xdr:from>
    <xdr:to>
      <xdr:col>1</xdr:col>
      <xdr:colOff>428625</xdr:colOff>
      <xdr:row>108</xdr:row>
      <xdr:rowOff>67469</xdr:rowOff>
    </xdr:to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77152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419100</xdr:colOff>
      <xdr:row>108</xdr:row>
      <xdr:rowOff>67469</xdr:rowOff>
    </xdr:to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7620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203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67469</xdr:rowOff>
    </xdr:to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67469</xdr:rowOff>
    </xdr:to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209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67469</xdr:rowOff>
    </xdr:to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67469</xdr:rowOff>
    </xdr:to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215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67469</xdr:rowOff>
    </xdr:to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67469</xdr:rowOff>
    </xdr:to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219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67469</xdr:rowOff>
    </xdr:to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64770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225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67469</xdr:rowOff>
    </xdr:to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67469</xdr:rowOff>
    </xdr:to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7143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67469</xdr:rowOff>
    </xdr:to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590550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107</xdr:row>
      <xdr:rowOff>0</xdr:rowOff>
    </xdr:from>
    <xdr:to>
      <xdr:col>1</xdr:col>
      <xdr:colOff>485775</xdr:colOff>
      <xdr:row>108</xdr:row>
      <xdr:rowOff>67469</xdr:rowOff>
    </xdr:to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828675" y="16221075"/>
          <a:ext cx="76200" cy="3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107</xdr:row>
      <xdr:rowOff>0</xdr:rowOff>
    </xdr:from>
    <xdr:to>
      <xdr:col>7</xdr:col>
      <xdr:colOff>69850</xdr:colOff>
      <xdr:row>107</xdr:row>
      <xdr:rowOff>202142</xdr:rowOff>
    </xdr:to>
    <xdr:sp macro="" textlink="">
      <xdr:nvSpPr>
        <xdr:cNvPr id="7230" name="Text Box 597"/>
        <xdr:cNvSpPr txBox="1">
          <a:spLocks noChangeArrowheads="1"/>
        </xdr:cNvSpPr>
      </xdr:nvSpPr>
      <xdr:spPr bwMode="auto">
        <a:xfrm>
          <a:off x="5991225" y="16221075"/>
          <a:ext cx="69850" cy="24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107</xdr:row>
      <xdr:rowOff>0</xdr:rowOff>
    </xdr:from>
    <xdr:to>
      <xdr:col>2</xdr:col>
      <xdr:colOff>276225</xdr:colOff>
      <xdr:row>108</xdr:row>
      <xdr:rowOff>40217</xdr:rowOff>
    </xdr:to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1228725" y="16221075"/>
          <a:ext cx="76200" cy="31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107</xdr:row>
      <xdr:rowOff>0</xdr:rowOff>
    </xdr:from>
    <xdr:to>
      <xdr:col>1</xdr:col>
      <xdr:colOff>219075</xdr:colOff>
      <xdr:row>107</xdr:row>
      <xdr:rowOff>229394</xdr:rowOff>
    </xdr:to>
    <xdr:sp macro="" textlink="">
      <xdr:nvSpPr>
        <xdr:cNvPr id="7232" name="Text Box 4134"/>
        <xdr:cNvSpPr txBox="1">
          <a:spLocks noChangeArrowheads="1"/>
        </xdr:cNvSpPr>
      </xdr:nvSpPr>
      <xdr:spPr bwMode="auto">
        <a:xfrm>
          <a:off x="561975" y="16221075"/>
          <a:ext cx="76200" cy="267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107</xdr:row>
      <xdr:rowOff>0</xdr:rowOff>
    </xdr:from>
    <xdr:to>
      <xdr:col>1</xdr:col>
      <xdr:colOff>219075</xdr:colOff>
      <xdr:row>107</xdr:row>
      <xdr:rowOff>229394</xdr:rowOff>
    </xdr:to>
    <xdr:sp macro="" textlink="">
      <xdr:nvSpPr>
        <xdr:cNvPr id="7233" name="Text Box 4134"/>
        <xdr:cNvSpPr txBox="1">
          <a:spLocks noChangeArrowheads="1"/>
        </xdr:cNvSpPr>
      </xdr:nvSpPr>
      <xdr:spPr bwMode="auto">
        <a:xfrm>
          <a:off x="561975" y="16221075"/>
          <a:ext cx="76200" cy="267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107</xdr:row>
      <xdr:rowOff>0</xdr:rowOff>
    </xdr:from>
    <xdr:to>
      <xdr:col>1</xdr:col>
      <xdr:colOff>219075</xdr:colOff>
      <xdr:row>107</xdr:row>
      <xdr:rowOff>229394</xdr:rowOff>
    </xdr:to>
    <xdr:sp macro="" textlink="">
      <xdr:nvSpPr>
        <xdr:cNvPr id="7234" name="Text Box 4134"/>
        <xdr:cNvSpPr txBox="1">
          <a:spLocks noChangeArrowheads="1"/>
        </xdr:cNvSpPr>
      </xdr:nvSpPr>
      <xdr:spPr bwMode="auto">
        <a:xfrm>
          <a:off x="561975" y="16221075"/>
          <a:ext cx="76200" cy="267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107</xdr:row>
      <xdr:rowOff>0</xdr:rowOff>
    </xdr:from>
    <xdr:to>
      <xdr:col>7</xdr:col>
      <xdr:colOff>69850</xdr:colOff>
      <xdr:row>107</xdr:row>
      <xdr:rowOff>202142</xdr:rowOff>
    </xdr:to>
    <xdr:sp macro="" textlink="">
      <xdr:nvSpPr>
        <xdr:cNvPr id="7235" name="Text Box 597"/>
        <xdr:cNvSpPr txBox="1">
          <a:spLocks noChangeArrowheads="1"/>
        </xdr:cNvSpPr>
      </xdr:nvSpPr>
      <xdr:spPr bwMode="auto">
        <a:xfrm>
          <a:off x="5991225" y="16221075"/>
          <a:ext cx="69850" cy="24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107</xdr:row>
      <xdr:rowOff>0</xdr:rowOff>
    </xdr:from>
    <xdr:to>
      <xdr:col>2</xdr:col>
      <xdr:colOff>276225</xdr:colOff>
      <xdr:row>108</xdr:row>
      <xdr:rowOff>40217</xdr:rowOff>
    </xdr:to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1228725" y="16221075"/>
          <a:ext cx="76200" cy="31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107</xdr:row>
      <xdr:rowOff>0</xdr:rowOff>
    </xdr:from>
    <xdr:to>
      <xdr:col>1</xdr:col>
      <xdr:colOff>257175</xdr:colOff>
      <xdr:row>108</xdr:row>
      <xdr:rowOff>105569</xdr:rowOff>
    </xdr:to>
    <xdr:sp macro="" textlink="">
      <xdr:nvSpPr>
        <xdr:cNvPr id="7237" name="Text Box 2"/>
        <xdr:cNvSpPr txBox="1">
          <a:spLocks noChangeArrowheads="1"/>
        </xdr:cNvSpPr>
      </xdr:nvSpPr>
      <xdr:spPr bwMode="auto">
        <a:xfrm>
          <a:off x="6000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107</xdr:row>
      <xdr:rowOff>0</xdr:rowOff>
    </xdr:from>
    <xdr:to>
      <xdr:col>1</xdr:col>
      <xdr:colOff>428625</xdr:colOff>
      <xdr:row>108</xdr:row>
      <xdr:rowOff>105569</xdr:rowOff>
    </xdr:to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77152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419100</xdr:colOff>
      <xdr:row>108</xdr:row>
      <xdr:rowOff>105569</xdr:rowOff>
    </xdr:to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7620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43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49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55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59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65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107</xdr:row>
      <xdr:rowOff>0</xdr:rowOff>
    </xdr:from>
    <xdr:to>
      <xdr:col>1</xdr:col>
      <xdr:colOff>485775</xdr:colOff>
      <xdr:row>108</xdr:row>
      <xdr:rowOff>105569</xdr:rowOff>
    </xdr:to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8286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107</xdr:row>
      <xdr:rowOff>0</xdr:rowOff>
    </xdr:from>
    <xdr:to>
      <xdr:col>1</xdr:col>
      <xdr:colOff>257175</xdr:colOff>
      <xdr:row>108</xdr:row>
      <xdr:rowOff>105569</xdr:rowOff>
    </xdr:to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6000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107</xdr:row>
      <xdr:rowOff>0</xdr:rowOff>
    </xdr:from>
    <xdr:to>
      <xdr:col>1</xdr:col>
      <xdr:colOff>428625</xdr:colOff>
      <xdr:row>108</xdr:row>
      <xdr:rowOff>105569</xdr:rowOff>
    </xdr:to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77152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419100</xdr:colOff>
      <xdr:row>108</xdr:row>
      <xdr:rowOff>105569</xdr:rowOff>
    </xdr:to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7620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75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81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89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93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105569</xdr:rowOff>
    </xdr:to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64770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97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105569</xdr:rowOff>
    </xdr:to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7143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105569</xdr:rowOff>
    </xdr:to>
    <xdr:sp macro="" textlink="">
      <xdr:nvSpPr>
        <xdr:cNvPr id="7301" name="Text Box 2"/>
        <xdr:cNvSpPr txBox="1">
          <a:spLocks noChangeArrowheads="1"/>
        </xdr:cNvSpPr>
      </xdr:nvSpPr>
      <xdr:spPr bwMode="auto">
        <a:xfrm>
          <a:off x="590550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107</xdr:row>
      <xdr:rowOff>0</xdr:rowOff>
    </xdr:from>
    <xdr:to>
      <xdr:col>1</xdr:col>
      <xdr:colOff>485775</xdr:colOff>
      <xdr:row>108</xdr:row>
      <xdr:rowOff>105569</xdr:rowOff>
    </xdr:to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828675" y="16221075"/>
          <a:ext cx="7620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107</xdr:row>
      <xdr:rowOff>0</xdr:rowOff>
    </xdr:from>
    <xdr:to>
      <xdr:col>1</xdr:col>
      <xdr:colOff>257175</xdr:colOff>
      <xdr:row>108</xdr:row>
      <xdr:rowOff>107950</xdr:rowOff>
    </xdr:to>
    <xdr:sp macro="" textlink="">
      <xdr:nvSpPr>
        <xdr:cNvPr id="7303" name="Text Box 2"/>
        <xdr:cNvSpPr txBox="1">
          <a:spLocks noChangeArrowheads="1"/>
        </xdr:cNvSpPr>
      </xdr:nvSpPr>
      <xdr:spPr bwMode="auto">
        <a:xfrm>
          <a:off x="6000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108</xdr:row>
      <xdr:rowOff>107950</xdr:rowOff>
    </xdr:to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108</xdr:row>
      <xdr:rowOff>107950</xdr:rowOff>
    </xdr:to>
    <xdr:sp macro="" textlink="">
      <xdr:nvSpPr>
        <xdr:cNvPr id="7305" name="Text Box 2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108</xdr:row>
      <xdr:rowOff>107950</xdr:rowOff>
    </xdr:to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108</xdr:row>
      <xdr:rowOff>107950</xdr:rowOff>
    </xdr:to>
    <xdr:sp macro="" textlink="">
      <xdr:nvSpPr>
        <xdr:cNvPr id="7307" name="Text Box 2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107</xdr:row>
      <xdr:rowOff>0</xdr:rowOff>
    </xdr:from>
    <xdr:to>
      <xdr:col>1</xdr:col>
      <xdr:colOff>428625</xdr:colOff>
      <xdr:row>108</xdr:row>
      <xdr:rowOff>107950</xdr:rowOff>
    </xdr:to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77152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419100</xdr:colOff>
      <xdr:row>108</xdr:row>
      <xdr:rowOff>107950</xdr:rowOff>
    </xdr:to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7620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13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107950</xdr:rowOff>
    </xdr:to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107950</xdr:rowOff>
    </xdr:to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19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107950</xdr:rowOff>
    </xdr:to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107950</xdr:rowOff>
    </xdr:to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25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107950</xdr:rowOff>
    </xdr:to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107950</xdr:rowOff>
    </xdr:to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29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35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107950</xdr:rowOff>
    </xdr:to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107950</xdr:rowOff>
    </xdr:to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107</xdr:row>
      <xdr:rowOff>0</xdr:rowOff>
    </xdr:from>
    <xdr:to>
      <xdr:col>1</xdr:col>
      <xdr:colOff>485775</xdr:colOff>
      <xdr:row>108</xdr:row>
      <xdr:rowOff>107950</xdr:rowOff>
    </xdr:to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8286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108</xdr:row>
      <xdr:rowOff>107950</xdr:rowOff>
    </xdr:to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108</xdr:row>
      <xdr:rowOff>107950</xdr:rowOff>
    </xdr:to>
    <xdr:sp macro="" textlink="">
      <xdr:nvSpPr>
        <xdr:cNvPr id="7341" name="Text Box 2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108</xdr:row>
      <xdr:rowOff>107950</xdr:rowOff>
    </xdr:to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108</xdr:row>
      <xdr:rowOff>107950</xdr:rowOff>
    </xdr:to>
    <xdr:sp macro="" textlink="">
      <xdr:nvSpPr>
        <xdr:cNvPr id="7343" name="Text Box 2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107</xdr:row>
      <xdr:rowOff>0</xdr:rowOff>
    </xdr:from>
    <xdr:to>
      <xdr:col>1</xdr:col>
      <xdr:colOff>257175</xdr:colOff>
      <xdr:row>108</xdr:row>
      <xdr:rowOff>107950</xdr:rowOff>
    </xdr:to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6000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108</xdr:row>
      <xdr:rowOff>107950</xdr:rowOff>
    </xdr:to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108</xdr:row>
      <xdr:rowOff>107950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108</xdr:row>
      <xdr:rowOff>107950</xdr:rowOff>
    </xdr:to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108</xdr:row>
      <xdr:rowOff>107950</xdr:rowOff>
    </xdr:to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107</xdr:row>
      <xdr:rowOff>0</xdr:rowOff>
    </xdr:from>
    <xdr:to>
      <xdr:col>1</xdr:col>
      <xdr:colOff>428625</xdr:colOff>
      <xdr:row>108</xdr:row>
      <xdr:rowOff>107950</xdr:rowOff>
    </xdr:to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77152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107</xdr:row>
      <xdr:rowOff>0</xdr:rowOff>
    </xdr:from>
    <xdr:to>
      <xdr:col>1</xdr:col>
      <xdr:colOff>419100</xdr:colOff>
      <xdr:row>108</xdr:row>
      <xdr:rowOff>107950</xdr:rowOff>
    </xdr:to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7620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53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107950</xdr:rowOff>
    </xdr:to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107950</xdr:rowOff>
    </xdr:to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59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107950</xdr:rowOff>
    </xdr:to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107950</xdr:rowOff>
    </xdr:to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67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107950</xdr:rowOff>
    </xdr:to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107950</xdr:rowOff>
    </xdr:to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71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107</xdr:row>
      <xdr:rowOff>0</xdr:rowOff>
    </xdr:from>
    <xdr:to>
      <xdr:col>1</xdr:col>
      <xdr:colOff>304800</xdr:colOff>
      <xdr:row>108</xdr:row>
      <xdr:rowOff>107950</xdr:rowOff>
    </xdr:to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647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75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107950</xdr:rowOff>
    </xdr:to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107</xdr:row>
      <xdr:rowOff>0</xdr:rowOff>
    </xdr:from>
    <xdr:to>
      <xdr:col>1</xdr:col>
      <xdr:colOff>371475</xdr:colOff>
      <xdr:row>108</xdr:row>
      <xdr:rowOff>107950</xdr:rowOff>
    </xdr:to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7143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107</xdr:row>
      <xdr:rowOff>0</xdr:rowOff>
    </xdr:from>
    <xdr:to>
      <xdr:col>1</xdr:col>
      <xdr:colOff>247650</xdr:colOff>
      <xdr:row>108</xdr:row>
      <xdr:rowOff>107950</xdr:rowOff>
    </xdr:to>
    <xdr:sp macro="" textlink="">
      <xdr:nvSpPr>
        <xdr:cNvPr id="7379" name="Text Box 2"/>
        <xdr:cNvSpPr txBox="1">
          <a:spLocks noChangeArrowheads="1"/>
        </xdr:cNvSpPr>
      </xdr:nvSpPr>
      <xdr:spPr bwMode="auto">
        <a:xfrm>
          <a:off x="59055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107</xdr:row>
      <xdr:rowOff>0</xdr:rowOff>
    </xdr:from>
    <xdr:to>
      <xdr:col>1</xdr:col>
      <xdr:colOff>485775</xdr:colOff>
      <xdr:row>108</xdr:row>
      <xdr:rowOff>107950</xdr:rowOff>
    </xdr:to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828675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108</xdr:row>
      <xdr:rowOff>107950</xdr:rowOff>
    </xdr:to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108</xdr:row>
      <xdr:rowOff>107950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107</xdr:row>
      <xdr:rowOff>0</xdr:rowOff>
    </xdr:from>
    <xdr:to>
      <xdr:col>2</xdr:col>
      <xdr:colOff>76200</xdr:colOff>
      <xdr:row>108</xdr:row>
      <xdr:rowOff>107950</xdr:rowOff>
    </xdr:to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107</xdr:row>
      <xdr:rowOff>0</xdr:rowOff>
    </xdr:from>
    <xdr:to>
      <xdr:col>2</xdr:col>
      <xdr:colOff>76200</xdr:colOff>
      <xdr:row>108</xdr:row>
      <xdr:rowOff>107950</xdr:rowOff>
    </xdr:to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1028700" y="16221075"/>
          <a:ext cx="76200" cy="384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272034</xdr:colOff>
      <xdr:row>108</xdr:row>
      <xdr:rowOff>82295</xdr:rowOff>
    </xdr:to>
    <xdr:sp macro="" textlink="">
      <xdr:nvSpPr>
        <xdr:cNvPr id="7385" name="Text Box 2"/>
        <xdr:cNvSpPr txBox="1">
          <a:spLocks noChangeArrowheads="1"/>
        </xdr:cNvSpPr>
      </xdr:nvSpPr>
      <xdr:spPr bwMode="auto">
        <a:xfrm>
          <a:off x="1200150" y="1645920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108</xdr:row>
      <xdr:rowOff>0</xdr:rowOff>
    </xdr:from>
    <xdr:to>
      <xdr:col>2</xdr:col>
      <xdr:colOff>272034</xdr:colOff>
      <xdr:row>108</xdr:row>
      <xdr:rowOff>82295</xdr:rowOff>
    </xdr:to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1200150" y="16459200"/>
          <a:ext cx="100584" cy="8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108</xdr:row>
      <xdr:rowOff>0</xdr:rowOff>
    </xdr:from>
    <xdr:to>
      <xdr:col>1</xdr:col>
      <xdr:colOff>480441</xdr:colOff>
      <xdr:row>108</xdr:row>
      <xdr:rowOff>82297</xdr:rowOff>
    </xdr:to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771525" y="16459200"/>
          <a:ext cx="12801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108</xdr:row>
      <xdr:rowOff>0</xdr:rowOff>
    </xdr:from>
    <xdr:to>
      <xdr:col>1</xdr:col>
      <xdr:colOff>227838</xdr:colOff>
      <xdr:row>108</xdr:row>
      <xdr:rowOff>82297</xdr:rowOff>
    </xdr:to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108</xdr:row>
      <xdr:rowOff>0</xdr:rowOff>
    </xdr:from>
    <xdr:to>
      <xdr:col>1</xdr:col>
      <xdr:colOff>227838</xdr:colOff>
      <xdr:row>108</xdr:row>
      <xdr:rowOff>82297</xdr:rowOff>
    </xdr:to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108</xdr:row>
      <xdr:rowOff>0</xdr:rowOff>
    </xdr:from>
    <xdr:to>
      <xdr:col>1</xdr:col>
      <xdr:colOff>227838</xdr:colOff>
      <xdr:row>108</xdr:row>
      <xdr:rowOff>82297</xdr:rowOff>
    </xdr:to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108</xdr:row>
      <xdr:rowOff>0</xdr:rowOff>
    </xdr:from>
    <xdr:to>
      <xdr:col>1</xdr:col>
      <xdr:colOff>227838</xdr:colOff>
      <xdr:row>108</xdr:row>
      <xdr:rowOff>82297</xdr:rowOff>
    </xdr:to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108</xdr:row>
      <xdr:rowOff>0</xdr:rowOff>
    </xdr:from>
    <xdr:to>
      <xdr:col>1</xdr:col>
      <xdr:colOff>227838</xdr:colOff>
      <xdr:row>108</xdr:row>
      <xdr:rowOff>82297</xdr:rowOff>
    </xdr:to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108</xdr:row>
      <xdr:rowOff>0</xdr:rowOff>
    </xdr:from>
    <xdr:to>
      <xdr:col>1</xdr:col>
      <xdr:colOff>227838</xdr:colOff>
      <xdr:row>108</xdr:row>
      <xdr:rowOff>82297</xdr:rowOff>
    </xdr:to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108</xdr:row>
      <xdr:rowOff>0</xdr:rowOff>
    </xdr:from>
    <xdr:to>
      <xdr:col>1</xdr:col>
      <xdr:colOff>284607</xdr:colOff>
      <xdr:row>108</xdr:row>
      <xdr:rowOff>82297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600075" y="164592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01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05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07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11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108</xdr:row>
      <xdr:rowOff>0</xdr:rowOff>
    </xdr:from>
    <xdr:to>
      <xdr:col>1</xdr:col>
      <xdr:colOff>284607</xdr:colOff>
      <xdr:row>108</xdr:row>
      <xdr:rowOff>82297</xdr:rowOff>
    </xdr:to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600075" y="164592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13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15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17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19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21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23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1772031</xdr:colOff>
      <xdr:row>108</xdr:row>
      <xdr:rowOff>82297</xdr:rowOff>
    </xdr:to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2505075" y="164592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25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1772031</xdr:colOff>
      <xdr:row>108</xdr:row>
      <xdr:rowOff>82297</xdr:rowOff>
    </xdr:to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505075" y="164592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1772031</xdr:colOff>
      <xdr:row>108</xdr:row>
      <xdr:rowOff>82297</xdr:rowOff>
    </xdr:to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505075" y="164592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29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108</xdr:row>
      <xdr:rowOff>0</xdr:rowOff>
    </xdr:from>
    <xdr:to>
      <xdr:col>1</xdr:col>
      <xdr:colOff>227838</xdr:colOff>
      <xdr:row>108</xdr:row>
      <xdr:rowOff>82297</xdr:rowOff>
    </xdr:to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108</xdr:row>
      <xdr:rowOff>0</xdr:rowOff>
    </xdr:from>
    <xdr:to>
      <xdr:col>1</xdr:col>
      <xdr:colOff>227838</xdr:colOff>
      <xdr:row>108</xdr:row>
      <xdr:rowOff>82297</xdr:rowOff>
    </xdr:to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108</xdr:row>
      <xdr:rowOff>0</xdr:rowOff>
    </xdr:from>
    <xdr:to>
      <xdr:col>1</xdr:col>
      <xdr:colOff>227838</xdr:colOff>
      <xdr:row>108</xdr:row>
      <xdr:rowOff>82297</xdr:rowOff>
    </xdr:to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108</xdr:row>
      <xdr:rowOff>0</xdr:rowOff>
    </xdr:from>
    <xdr:to>
      <xdr:col>1</xdr:col>
      <xdr:colOff>227838</xdr:colOff>
      <xdr:row>108</xdr:row>
      <xdr:rowOff>82297</xdr:rowOff>
    </xdr:to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108</xdr:row>
      <xdr:rowOff>0</xdr:rowOff>
    </xdr:from>
    <xdr:to>
      <xdr:col>1</xdr:col>
      <xdr:colOff>227838</xdr:colOff>
      <xdr:row>108</xdr:row>
      <xdr:rowOff>82297</xdr:rowOff>
    </xdr:to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108</xdr:row>
      <xdr:rowOff>0</xdr:rowOff>
    </xdr:from>
    <xdr:to>
      <xdr:col>1</xdr:col>
      <xdr:colOff>227838</xdr:colOff>
      <xdr:row>108</xdr:row>
      <xdr:rowOff>82297</xdr:rowOff>
    </xdr:to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552450" y="16459200"/>
          <a:ext cx="94488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108</xdr:row>
      <xdr:rowOff>0</xdr:rowOff>
    </xdr:from>
    <xdr:to>
      <xdr:col>1</xdr:col>
      <xdr:colOff>284607</xdr:colOff>
      <xdr:row>108</xdr:row>
      <xdr:rowOff>82297</xdr:rowOff>
    </xdr:to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600075" y="164592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47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49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51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53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108</xdr:row>
      <xdr:rowOff>0</xdr:rowOff>
    </xdr:from>
    <xdr:to>
      <xdr:col>1</xdr:col>
      <xdr:colOff>284607</xdr:colOff>
      <xdr:row>108</xdr:row>
      <xdr:rowOff>82297</xdr:rowOff>
    </xdr:to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600075" y="16459200"/>
          <a:ext cx="103632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57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59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61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63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82297</xdr:rowOff>
    </xdr:to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590550" y="16459200"/>
          <a:ext cx="100584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272034</xdr:colOff>
      <xdr:row>108</xdr:row>
      <xdr:rowOff>21337</xdr:rowOff>
    </xdr:to>
    <xdr:sp macro="" textlink="">
      <xdr:nvSpPr>
        <xdr:cNvPr id="7465" name="Text Box 2"/>
        <xdr:cNvSpPr txBox="1">
          <a:spLocks noChangeArrowheads="1"/>
        </xdr:cNvSpPr>
      </xdr:nvSpPr>
      <xdr:spPr bwMode="auto">
        <a:xfrm>
          <a:off x="590550" y="16459200"/>
          <a:ext cx="100584" cy="2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1772031</xdr:colOff>
      <xdr:row>108</xdr:row>
      <xdr:rowOff>82297</xdr:rowOff>
    </xdr:to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2505075" y="164592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67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1772031</xdr:colOff>
      <xdr:row>108</xdr:row>
      <xdr:rowOff>82297</xdr:rowOff>
    </xdr:to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2505075" y="164592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69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108</xdr:row>
      <xdr:rowOff>0</xdr:rowOff>
    </xdr:from>
    <xdr:to>
      <xdr:col>2</xdr:col>
      <xdr:colOff>1772031</xdr:colOff>
      <xdr:row>108</xdr:row>
      <xdr:rowOff>82297</xdr:rowOff>
    </xdr:to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2505075" y="16459200"/>
          <a:ext cx="29565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71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73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75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77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81534</xdr:rowOff>
    </xdr:to>
    <xdr:sp macro="" textlink="">
      <xdr:nvSpPr>
        <xdr:cNvPr id="7478" name="Text Box 2"/>
        <xdr:cNvSpPr txBox="1">
          <a:spLocks noChangeArrowheads="1"/>
        </xdr:cNvSpPr>
      </xdr:nvSpPr>
      <xdr:spPr bwMode="auto">
        <a:xfrm>
          <a:off x="3124200" y="164592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81534</xdr:rowOff>
    </xdr:to>
    <xdr:sp macro="" textlink="">
      <xdr:nvSpPr>
        <xdr:cNvPr id="7479" name="Text Box 2"/>
        <xdr:cNvSpPr txBox="1">
          <a:spLocks noChangeArrowheads="1"/>
        </xdr:cNvSpPr>
      </xdr:nvSpPr>
      <xdr:spPr bwMode="auto">
        <a:xfrm>
          <a:off x="3124200" y="164592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81534</xdr:rowOff>
    </xdr:to>
    <xdr:sp macro="" textlink="">
      <xdr:nvSpPr>
        <xdr:cNvPr id="7480" name="Text Box 2"/>
        <xdr:cNvSpPr txBox="1">
          <a:spLocks noChangeArrowheads="1"/>
        </xdr:cNvSpPr>
      </xdr:nvSpPr>
      <xdr:spPr bwMode="auto">
        <a:xfrm>
          <a:off x="3124200" y="164592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81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82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83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84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85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82297</xdr:rowOff>
    </xdr:to>
    <xdr:sp macro="" textlink="">
      <xdr:nvSpPr>
        <xdr:cNvPr id="7486" name="Text Box 2"/>
        <xdr:cNvSpPr txBox="1">
          <a:spLocks noChangeArrowheads="1"/>
        </xdr:cNvSpPr>
      </xdr:nvSpPr>
      <xdr:spPr bwMode="auto">
        <a:xfrm>
          <a:off x="3124200" y="16459200"/>
          <a:ext cx="653346" cy="8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487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488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489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490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491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492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493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494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495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496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497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498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499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500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501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502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503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82296</xdr:rowOff>
    </xdr:to>
    <xdr:sp macro="" textlink="">
      <xdr:nvSpPr>
        <xdr:cNvPr id="7504" name="Text Box 2"/>
        <xdr:cNvSpPr txBox="1">
          <a:spLocks noChangeArrowheads="1"/>
        </xdr:cNvSpPr>
      </xdr:nvSpPr>
      <xdr:spPr bwMode="auto">
        <a:xfrm>
          <a:off x="3124200" y="16459200"/>
          <a:ext cx="653346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81916</xdr:rowOff>
    </xdr:to>
    <xdr:sp macro="" textlink="">
      <xdr:nvSpPr>
        <xdr:cNvPr id="7505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81916</xdr:rowOff>
    </xdr:to>
    <xdr:sp macro="" textlink="">
      <xdr:nvSpPr>
        <xdr:cNvPr id="7506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81916</xdr:rowOff>
    </xdr:to>
    <xdr:sp macro="" textlink="">
      <xdr:nvSpPr>
        <xdr:cNvPr id="7507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81916</xdr:rowOff>
    </xdr:to>
    <xdr:sp macro="" textlink="">
      <xdr:nvSpPr>
        <xdr:cNvPr id="7508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81916</xdr:rowOff>
    </xdr:to>
    <xdr:sp macro="" textlink="">
      <xdr:nvSpPr>
        <xdr:cNvPr id="7509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81916</xdr:rowOff>
    </xdr:to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81916</xdr:rowOff>
    </xdr:to>
    <xdr:sp macro="" textlink="">
      <xdr:nvSpPr>
        <xdr:cNvPr id="7511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81916</xdr:rowOff>
    </xdr:to>
    <xdr:sp macro="" textlink="">
      <xdr:nvSpPr>
        <xdr:cNvPr id="7512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81916</xdr:rowOff>
    </xdr:to>
    <xdr:sp macro="" textlink="">
      <xdr:nvSpPr>
        <xdr:cNvPr id="7513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81916</xdr:rowOff>
    </xdr:to>
    <xdr:sp macro="" textlink="">
      <xdr:nvSpPr>
        <xdr:cNvPr id="7514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81916</xdr:rowOff>
    </xdr:to>
    <xdr:sp macro="" textlink="">
      <xdr:nvSpPr>
        <xdr:cNvPr id="7515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81916</xdr:rowOff>
    </xdr:to>
    <xdr:sp macro="" textlink="">
      <xdr:nvSpPr>
        <xdr:cNvPr id="7516" name="Text Box 2"/>
        <xdr:cNvSpPr txBox="1">
          <a:spLocks noChangeArrowheads="1"/>
        </xdr:cNvSpPr>
      </xdr:nvSpPr>
      <xdr:spPr bwMode="auto">
        <a:xfrm>
          <a:off x="3124200" y="16459200"/>
          <a:ext cx="653346" cy="81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81534</xdr:rowOff>
    </xdr:to>
    <xdr:sp macro="" textlink="">
      <xdr:nvSpPr>
        <xdr:cNvPr id="7517" name="Text Box 2"/>
        <xdr:cNvSpPr txBox="1">
          <a:spLocks noChangeArrowheads="1"/>
        </xdr:cNvSpPr>
      </xdr:nvSpPr>
      <xdr:spPr bwMode="auto">
        <a:xfrm>
          <a:off x="3124200" y="164592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81534</xdr:rowOff>
    </xdr:to>
    <xdr:sp macro="" textlink="">
      <xdr:nvSpPr>
        <xdr:cNvPr id="7518" name="Text Box 2"/>
        <xdr:cNvSpPr txBox="1">
          <a:spLocks noChangeArrowheads="1"/>
        </xdr:cNvSpPr>
      </xdr:nvSpPr>
      <xdr:spPr bwMode="auto">
        <a:xfrm>
          <a:off x="3124200" y="164592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81534</xdr:rowOff>
    </xdr:to>
    <xdr:sp macro="" textlink="">
      <xdr:nvSpPr>
        <xdr:cNvPr id="7519" name="Text Box 2"/>
        <xdr:cNvSpPr txBox="1">
          <a:spLocks noChangeArrowheads="1"/>
        </xdr:cNvSpPr>
      </xdr:nvSpPr>
      <xdr:spPr bwMode="auto">
        <a:xfrm>
          <a:off x="3124200" y="16459200"/>
          <a:ext cx="653346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82678</xdr:rowOff>
    </xdr:to>
    <xdr:sp macro="" textlink="">
      <xdr:nvSpPr>
        <xdr:cNvPr id="7520" name="Text Box 2"/>
        <xdr:cNvSpPr txBox="1">
          <a:spLocks noChangeArrowheads="1"/>
        </xdr:cNvSpPr>
      </xdr:nvSpPr>
      <xdr:spPr bwMode="auto">
        <a:xfrm>
          <a:off x="3124200" y="164592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82678</xdr:rowOff>
    </xdr:to>
    <xdr:sp macro="" textlink="">
      <xdr:nvSpPr>
        <xdr:cNvPr id="7521" name="Text Box 2"/>
        <xdr:cNvSpPr txBox="1">
          <a:spLocks noChangeArrowheads="1"/>
        </xdr:cNvSpPr>
      </xdr:nvSpPr>
      <xdr:spPr bwMode="auto">
        <a:xfrm>
          <a:off x="3124200" y="164592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82678</xdr:rowOff>
    </xdr:to>
    <xdr:sp macro="" textlink="">
      <xdr:nvSpPr>
        <xdr:cNvPr id="7522" name="Text Box 2"/>
        <xdr:cNvSpPr txBox="1">
          <a:spLocks noChangeArrowheads="1"/>
        </xdr:cNvSpPr>
      </xdr:nvSpPr>
      <xdr:spPr bwMode="auto">
        <a:xfrm>
          <a:off x="3124200" y="164592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82678</xdr:rowOff>
    </xdr:to>
    <xdr:sp macro="" textlink="">
      <xdr:nvSpPr>
        <xdr:cNvPr id="7523" name="Text Box 2"/>
        <xdr:cNvSpPr txBox="1">
          <a:spLocks noChangeArrowheads="1"/>
        </xdr:cNvSpPr>
      </xdr:nvSpPr>
      <xdr:spPr bwMode="auto">
        <a:xfrm>
          <a:off x="3124200" y="164592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82678</xdr:rowOff>
    </xdr:to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3124200" y="164592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108</xdr:row>
      <xdr:rowOff>0</xdr:rowOff>
    </xdr:from>
    <xdr:to>
      <xdr:col>3</xdr:col>
      <xdr:colOff>158046</xdr:colOff>
      <xdr:row>108</xdr:row>
      <xdr:rowOff>82678</xdr:rowOff>
    </xdr:to>
    <xdr:sp macro="" textlink="">
      <xdr:nvSpPr>
        <xdr:cNvPr id="7525" name="Text Box 2"/>
        <xdr:cNvSpPr txBox="1">
          <a:spLocks noChangeArrowheads="1"/>
        </xdr:cNvSpPr>
      </xdr:nvSpPr>
      <xdr:spPr bwMode="auto">
        <a:xfrm>
          <a:off x="3124200" y="16459200"/>
          <a:ext cx="653346" cy="82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27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29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31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33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37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111</xdr:row>
      <xdr:rowOff>0</xdr:rowOff>
    </xdr:from>
    <xdr:to>
      <xdr:col>3</xdr:col>
      <xdr:colOff>158046</xdr:colOff>
      <xdr:row>111</xdr:row>
      <xdr:rowOff>30480</xdr:rowOff>
    </xdr:to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3124200" y="173355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111</xdr:row>
      <xdr:rowOff>0</xdr:rowOff>
    </xdr:from>
    <xdr:to>
      <xdr:col>3</xdr:col>
      <xdr:colOff>158046</xdr:colOff>
      <xdr:row>111</xdr:row>
      <xdr:rowOff>30480</xdr:rowOff>
    </xdr:to>
    <xdr:sp macro="" textlink="">
      <xdr:nvSpPr>
        <xdr:cNvPr id="7539" name="Text Box 2"/>
        <xdr:cNvSpPr txBox="1">
          <a:spLocks noChangeArrowheads="1"/>
        </xdr:cNvSpPr>
      </xdr:nvSpPr>
      <xdr:spPr bwMode="auto">
        <a:xfrm>
          <a:off x="3124200" y="173355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111</xdr:row>
      <xdr:rowOff>0</xdr:rowOff>
    </xdr:from>
    <xdr:to>
      <xdr:col>3</xdr:col>
      <xdr:colOff>158046</xdr:colOff>
      <xdr:row>111</xdr:row>
      <xdr:rowOff>30480</xdr:rowOff>
    </xdr:to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3124200" y="17335500"/>
          <a:ext cx="653346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41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43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45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110</xdr:row>
      <xdr:rowOff>0</xdr:rowOff>
    </xdr:from>
    <xdr:to>
      <xdr:col>3</xdr:col>
      <xdr:colOff>158046</xdr:colOff>
      <xdr:row>110</xdr:row>
      <xdr:rowOff>30481</xdr:rowOff>
    </xdr:to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3124200" y="17135475"/>
          <a:ext cx="653346" cy="30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116</xdr:row>
      <xdr:rowOff>152400</xdr:rowOff>
    </xdr:from>
    <xdr:to>
      <xdr:col>1</xdr:col>
      <xdr:colOff>480441</xdr:colOff>
      <xdr:row>116</xdr:row>
      <xdr:rowOff>161164</xdr:rowOff>
    </xdr:to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771525" y="18488025"/>
          <a:ext cx="128016" cy="8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116</xdr:row>
      <xdr:rowOff>0</xdr:rowOff>
    </xdr:from>
    <xdr:to>
      <xdr:col>1</xdr:col>
      <xdr:colOff>227838</xdr:colOff>
      <xdr:row>116</xdr:row>
      <xdr:rowOff>31624</xdr:rowOff>
    </xdr:to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116</xdr:row>
      <xdr:rowOff>0</xdr:rowOff>
    </xdr:from>
    <xdr:to>
      <xdr:col>1</xdr:col>
      <xdr:colOff>227838</xdr:colOff>
      <xdr:row>116</xdr:row>
      <xdr:rowOff>31624</xdr:rowOff>
    </xdr:to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116</xdr:row>
      <xdr:rowOff>0</xdr:rowOff>
    </xdr:from>
    <xdr:to>
      <xdr:col>1</xdr:col>
      <xdr:colOff>227838</xdr:colOff>
      <xdr:row>116</xdr:row>
      <xdr:rowOff>31624</xdr:rowOff>
    </xdr:to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116</xdr:row>
      <xdr:rowOff>0</xdr:rowOff>
    </xdr:from>
    <xdr:to>
      <xdr:col>1</xdr:col>
      <xdr:colOff>227838</xdr:colOff>
      <xdr:row>116</xdr:row>
      <xdr:rowOff>31624</xdr:rowOff>
    </xdr:to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116</xdr:row>
      <xdr:rowOff>0</xdr:rowOff>
    </xdr:from>
    <xdr:to>
      <xdr:col>1</xdr:col>
      <xdr:colOff>227838</xdr:colOff>
      <xdr:row>116</xdr:row>
      <xdr:rowOff>31624</xdr:rowOff>
    </xdr:to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116</xdr:row>
      <xdr:rowOff>0</xdr:rowOff>
    </xdr:from>
    <xdr:to>
      <xdr:col>1</xdr:col>
      <xdr:colOff>227838</xdr:colOff>
      <xdr:row>116</xdr:row>
      <xdr:rowOff>31624</xdr:rowOff>
    </xdr:to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116</xdr:row>
      <xdr:rowOff>0</xdr:rowOff>
    </xdr:from>
    <xdr:to>
      <xdr:col>1</xdr:col>
      <xdr:colOff>284607</xdr:colOff>
      <xdr:row>116</xdr:row>
      <xdr:rowOff>31624</xdr:rowOff>
    </xdr:to>
    <xdr:sp macro="" textlink="">
      <xdr:nvSpPr>
        <xdr:cNvPr id="7560" name="Text Box 2"/>
        <xdr:cNvSpPr txBox="1">
          <a:spLocks noChangeArrowheads="1"/>
        </xdr:cNvSpPr>
      </xdr:nvSpPr>
      <xdr:spPr bwMode="auto">
        <a:xfrm>
          <a:off x="600075" y="183356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61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62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63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64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65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67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69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71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116</xdr:row>
      <xdr:rowOff>0</xdr:rowOff>
    </xdr:from>
    <xdr:to>
      <xdr:col>1</xdr:col>
      <xdr:colOff>284607</xdr:colOff>
      <xdr:row>116</xdr:row>
      <xdr:rowOff>31624</xdr:rowOff>
    </xdr:to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600075" y="183356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73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75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77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79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81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83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116</xdr:row>
      <xdr:rowOff>0</xdr:rowOff>
    </xdr:from>
    <xdr:to>
      <xdr:col>1</xdr:col>
      <xdr:colOff>227838</xdr:colOff>
      <xdr:row>116</xdr:row>
      <xdr:rowOff>31624</xdr:rowOff>
    </xdr:to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116</xdr:row>
      <xdr:rowOff>0</xdr:rowOff>
    </xdr:from>
    <xdr:to>
      <xdr:col>1</xdr:col>
      <xdr:colOff>227838</xdr:colOff>
      <xdr:row>116</xdr:row>
      <xdr:rowOff>31624</xdr:rowOff>
    </xdr:to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116</xdr:row>
      <xdr:rowOff>0</xdr:rowOff>
    </xdr:from>
    <xdr:to>
      <xdr:col>1</xdr:col>
      <xdr:colOff>227838</xdr:colOff>
      <xdr:row>116</xdr:row>
      <xdr:rowOff>31624</xdr:rowOff>
    </xdr:to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116</xdr:row>
      <xdr:rowOff>0</xdr:rowOff>
    </xdr:from>
    <xdr:to>
      <xdr:col>1</xdr:col>
      <xdr:colOff>227838</xdr:colOff>
      <xdr:row>116</xdr:row>
      <xdr:rowOff>31624</xdr:rowOff>
    </xdr:to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116</xdr:row>
      <xdr:rowOff>0</xdr:rowOff>
    </xdr:from>
    <xdr:to>
      <xdr:col>1</xdr:col>
      <xdr:colOff>227838</xdr:colOff>
      <xdr:row>116</xdr:row>
      <xdr:rowOff>31624</xdr:rowOff>
    </xdr:to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116</xdr:row>
      <xdr:rowOff>0</xdr:rowOff>
    </xdr:from>
    <xdr:to>
      <xdr:col>1</xdr:col>
      <xdr:colOff>227838</xdr:colOff>
      <xdr:row>116</xdr:row>
      <xdr:rowOff>31624</xdr:rowOff>
    </xdr:to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552450" y="18335625"/>
          <a:ext cx="94488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116</xdr:row>
      <xdr:rowOff>0</xdr:rowOff>
    </xdr:from>
    <xdr:to>
      <xdr:col>1</xdr:col>
      <xdr:colOff>284607</xdr:colOff>
      <xdr:row>116</xdr:row>
      <xdr:rowOff>31624</xdr:rowOff>
    </xdr:to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600075" y="183356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97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599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01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03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05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07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116</xdr:row>
      <xdr:rowOff>0</xdr:rowOff>
    </xdr:from>
    <xdr:to>
      <xdr:col>1</xdr:col>
      <xdr:colOff>284607</xdr:colOff>
      <xdr:row>116</xdr:row>
      <xdr:rowOff>31624</xdr:rowOff>
    </xdr:to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600075" y="18335625"/>
          <a:ext cx="103632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09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11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13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15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17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116</xdr:row>
      <xdr:rowOff>0</xdr:rowOff>
    </xdr:from>
    <xdr:to>
      <xdr:col>1</xdr:col>
      <xdr:colOff>272034</xdr:colOff>
      <xdr:row>116</xdr:row>
      <xdr:rowOff>31624</xdr:rowOff>
    </xdr:to>
    <xdr:sp macro="" textlink="">
      <xdr:nvSpPr>
        <xdr:cNvPr id="7619" name="Text Box 2"/>
        <xdr:cNvSpPr txBox="1">
          <a:spLocks noChangeArrowheads="1"/>
        </xdr:cNvSpPr>
      </xdr:nvSpPr>
      <xdr:spPr bwMode="auto">
        <a:xfrm>
          <a:off x="590550" y="18335625"/>
          <a:ext cx="100584" cy="31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108</xdr:row>
      <xdr:rowOff>114300</xdr:rowOff>
    </xdr:from>
    <xdr:to>
      <xdr:col>1</xdr:col>
      <xdr:colOff>251079</xdr:colOff>
      <xdr:row>108</xdr:row>
      <xdr:rowOff>117348</xdr:rowOff>
    </xdr:to>
    <xdr:sp macro="" textlink="">
      <xdr:nvSpPr>
        <xdr:cNvPr id="7620" name="Text Box 4134"/>
        <xdr:cNvSpPr txBox="1">
          <a:spLocks noChangeArrowheads="1"/>
        </xdr:cNvSpPr>
      </xdr:nvSpPr>
      <xdr:spPr bwMode="auto">
        <a:xfrm>
          <a:off x="561975" y="165735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108</xdr:row>
      <xdr:rowOff>114300</xdr:rowOff>
    </xdr:from>
    <xdr:to>
      <xdr:col>1</xdr:col>
      <xdr:colOff>251079</xdr:colOff>
      <xdr:row>108</xdr:row>
      <xdr:rowOff>117348</xdr:rowOff>
    </xdr:to>
    <xdr:sp macro="" textlink="">
      <xdr:nvSpPr>
        <xdr:cNvPr id="7621" name="Text Box 4134"/>
        <xdr:cNvSpPr txBox="1">
          <a:spLocks noChangeArrowheads="1"/>
        </xdr:cNvSpPr>
      </xdr:nvSpPr>
      <xdr:spPr bwMode="auto">
        <a:xfrm>
          <a:off x="561975" y="165735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108</xdr:row>
      <xdr:rowOff>114300</xdr:rowOff>
    </xdr:from>
    <xdr:to>
      <xdr:col>1</xdr:col>
      <xdr:colOff>251079</xdr:colOff>
      <xdr:row>108</xdr:row>
      <xdr:rowOff>117348</xdr:rowOff>
    </xdr:to>
    <xdr:sp macro="" textlink="">
      <xdr:nvSpPr>
        <xdr:cNvPr id="7622" name="Text Box 4134"/>
        <xdr:cNvSpPr txBox="1">
          <a:spLocks noChangeArrowheads="1"/>
        </xdr:cNvSpPr>
      </xdr:nvSpPr>
      <xdr:spPr bwMode="auto">
        <a:xfrm>
          <a:off x="561975" y="165735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108</xdr:row>
      <xdr:rowOff>0</xdr:rowOff>
    </xdr:from>
    <xdr:to>
      <xdr:col>1</xdr:col>
      <xdr:colOff>298323</xdr:colOff>
      <xdr:row>108</xdr:row>
      <xdr:rowOff>32004</xdr:rowOff>
    </xdr:to>
    <xdr:sp macro="" textlink="">
      <xdr:nvSpPr>
        <xdr:cNvPr id="7623" name="Text Box 2"/>
        <xdr:cNvSpPr txBox="1">
          <a:spLocks noChangeArrowheads="1"/>
        </xdr:cNvSpPr>
      </xdr:nvSpPr>
      <xdr:spPr bwMode="auto">
        <a:xfrm>
          <a:off x="600075" y="16459200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108</xdr:row>
      <xdr:rowOff>0</xdr:rowOff>
    </xdr:from>
    <xdr:to>
      <xdr:col>1</xdr:col>
      <xdr:colOff>506349</xdr:colOff>
      <xdr:row>108</xdr:row>
      <xdr:rowOff>32004</xdr:rowOff>
    </xdr:to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771525" y="164592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496824</xdr:colOff>
      <xdr:row>108</xdr:row>
      <xdr:rowOff>32004</xdr:rowOff>
    </xdr:to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762000" y="164592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29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108</xdr:row>
      <xdr:rowOff>0</xdr:rowOff>
    </xdr:from>
    <xdr:to>
      <xdr:col>1</xdr:col>
      <xdr:colOff>435483</xdr:colOff>
      <xdr:row>108</xdr:row>
      <xdr:rowOff>32004</xdr:rowOff>
    </xdr:to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108</xdr:row>
      <xdr:rowOff>0</xdr:rowOff>
    </xdr:from>
    <xdr:to>
      <xdr:col>1</xdr:col>
      <xdr:colOff>435483</xdr:colOff>
      <xdr:row>108</xdr:row>
      <xdr:rowOff>32004</xdr:rowOff>
    </xdr:to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35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108</xdr:row>
      <xdr:rowOff>0</xdr:rowOff>
    </xdr:from>
    <xdr:to>
      <xdr:col>1</xdr:col>
      <xdr:colOff>435483</xdr:colOff>
      <xdr:row>108</xdr:row>
      <xdr:rowOff>32004</xdr:rowOff>
    </xdr:to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108</xdr:row>
      <xdr:rowOff>0</xdr:rowOff>
    </xdr:from>
    <xdr:to>
      <xdr:col>1</xdr:col>
      <xdr:colOff>435483</xdr:colOff>
      <xdr:row>108</xdr:row>
      <xdr:rowOff>32004</xdr:rowOff>
    </xdr:to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41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108</xdr:row>
      <xdr:rowOff>0</xdr:rowOff>
    </xdr:from>
    <xdr:to>
      <xdr:col>1</xdr:col>
      <xdr:colOff>435483</xdr:colOff>
      <xdr:row>108</xdr:row>
      <xdr:rowOff>32004</xdr:rowOff>
    </xdr:to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108</xdr:row>
      <xdr:rowOff>0</xdr:rowOff>
    </xdr:from>
    <xdr:to>
      <xdr:col>1</xdr:col>
      <xdr:colOff>435483</xdr:colOff>
      <xdr:row>108</xdr:row>
      <xdr:rowOff>32004</xdr:rowOff>
    </xdr:to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45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51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108</xdr:row>
      <xdr:rowOff>0</xdr:rowOff>
    </xdr:from>
    <xdr:to>
      <xdr:col>1</xdr:col>
      <xdr:colOff>435483</xdr:colOff>
      <xdr:row>108</xdr:row>
      <xdr:rowOff>32004</xdr:rowOff>
    </xdr:to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108</xdr:row>
      <xdr:rowOff>0</xdr:rowOff>
    </xdr:from>
    <xdr:to>
      <xdr:col>1</xdr:col>
      <xdr:colOff>435483</xdr:colOff>
      <xdr:row>108</xdr:row>
      <xdr:rowOff>32004</xdr:rowOff>
    </xdr:to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54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108</xdr:row>
      <xdr:rowOff>0</xdr:rowOff>
    </xdr:from>
    <xdr:to>
      <xdr:col>1</xdr:col>
      <xdr:colOff>577215</xdr:colOff>
      <xdr:row>108</xdr:row>
      <xdr:rowOff>32004</xdr:rowOff>
    </xdr:to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828675" y="16459200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108</xdr:row>
      <xdr:rowOff>0</xdr:rowOff>
    </xdr:from>
    <xdr:to>
      <xdr:col>1</xdr:col>
      <xdr:colOff>298323</xdr:colOff>
      <xdr:row>108</xdr:row>
      <xdr:rowOff>32004</xdr:rowOff>
    </xdr:to>
    <xdr:sp macro="" textlink="">
      <xdr:nvSpPr>
        <xdr:cNvPr id="7656" name="Text Box 2"/>
        <xdr:cNvSpPr txBox="1">
          <a:spLocks noChangeArrowheads="1"/>
        </xdr:cNvSpPr>
      </xdr:nvSpPr>
      <xdr:spPr bwMode="auto">
        <a:xfrm>
          <a:off x="600075" y="16459200"/>
          <a:ext cx="11734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108</xdr:row>
      <xdr:rowOff>0</xdr:rowOff>
    </xdr:from>
    <xdr:to>
      <xdr:col>1</xdr:col>
      <xdr:colOff>506349</xdr:colOff>
      <xdr:row>108</xdr:row>
      <xdr:rowOff>32004</xdr:rowOff>
    </xdr:to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771525" y="164592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108</xdr:row>
      <xdr:rowOff>0</xdr:rowOff>
    </xdr:from>
    <xdr:to>
      <xdr:col>1</xdr:col>
      <xdr:colOff>496824</xdr:colOff>
      <xdr:row>108</xdr:row>
      <xdr:rowOff>32004</xdr:rowOff>
    </xdr:to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762000" y="16459200"/>
          <a:ext cx="15392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61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62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108</xdr:row>
      <xdr:rowOff>0</xdr:rowOff>
    </xdr:from>
    <xdr:to>
      <xdr:col>1</xdr:col>
      <xdr:colOff>435483</xdr:colOff>
      <xdr:row>108</xdr:row>
      <xdr:rowOff>32004</xdr:rowOff>
    </xdr:to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108</xdr:row>
      <xdr:rowOff>0</xdr:rowOff>
    </xdr:from>
    <xdr:to>
      <xdr:col>1</xdr:col>
      <xdr:colOff>435483</xdr:colOff>
      <xdr:row>108</xdr:row>
      <xdr:rowOff>32004</xdr:rowOff>
    </xdr:to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67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108</xdr:row>
      <xdr:rowOff>0</xdr:rowOff>
    </xdr:from>
    <xdr:to>
      <xdr:col>1</xdr:col>
      <xdr:colOff>435483</xdr:colOff>
      <xdr:row>108</xdr:row>
      <xdr:rowOff>32004</xdr:rowOff>
    </xdr:to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108</xdr:row>
      <xdr:rowOff>0</xdr:rowOff>
    </xdr:from>
    <xdr:to>
      <xdr:col>1</xdr:col>
      <xdr:colOff>435483</xdr:colOff>
      <xdr:row>108</xdr:row>
      <xdr:rowOff>32004</xdr:rowOff>
    </xdr:to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75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108</xdr:row>
      <xdr:rowOff>0</xdr:rowOff>
    </xdr:from>
    <xdr:to>
      <xdr:col>1</xdr:col>
      <xdr:colOff>435483</xdr:colOff>
      <xdr:row>108</xdr:row>
      <xdr:rowOff>32004</xdr:rowOff>
    </xdr:to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108</xdr:row>
      <xdr:rowOff>0</xdr:rowOff>
    </xdr:from>
    <xdr:to>
      <xdr:col>1</xdr:col>
      <xdr:colOff>435483</xdr:colOff>
      <xdr:row>108</xdr:row>
      <xdr:rowOff>32004</xdr:rowOff>
    </xdr:to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108</xdr:row>
      <xdr:rowOff>0</xdr:rowOff>
    </xdr:from>
    <xdr:to>
      <xdr:col>1</xdr:col>
      <xdr:colOff>355092</xdr:colOff>
      <xdr:row>108</xdr:row>
      <xdr:rowOff>32004</xdr:rowOff>
    </xdr:to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647700" y="16459200"/>
          <a:ext cx="1264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83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108</xdr:row>
      <xdr:rowOff>0</xdr:rowOff>
    </xdr:from>
    <xdr:to>
      <xdr:col>1</xdr:col>
      <xdr:colOff>435483</xdr:colOff>
      <xdr:row>108</xdr:row>
      <xdr:rowOff>32004</xdr:rowOff>
    </xdr:to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108</xdr:row>
      <xdr:rowOff>0</xdr:rowOff>
    </xdr:from>
    <xdr:to>
      <xdr:col>1</xdr:col>
      <xdr:colOff>435483</xdr:colOff>
      <xdr:row>108</xdr:row>
      <xdr:rowOff>32004</xdr:rowOff>
    </xdr:to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714375" y="16459200"/>
          <a:ext cx="14020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108</xdr:row>
      <xdr:rowOff>0</xdr:rowOff>
    </xdr:from>
    <xdr:to>
      <xdr:col>1</xdr:col>
      <xdr:colOff>284226</xdr:colOff>
      <xdr:row>108</xdr:row>
      <xdr:rowOff>32004</xdr:rowOff>
    </xdr:to>
    <xdr:sp macro="" textlink="">
      <xdr:nvSpPr>
        <xdr:cNvPr id="7687" name="Text Box 2"/>
        <xdr:cNvSpPr txBox="1">
          <a:spLocks noChangeArrowheads="1"/>
        </xdr:cNvSpPr>
      </xdr:nvSpPr>
      <xdr:spPr bwMode="auto">
        <a:xfrm>
          <a:off x="590550" y="16459200"/>
          <a:ext cx="1127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108</xdr:row>
      <xdr:rowOff>0</xdr:rowOff>
    </xdr:from>
    <xdr:to>
      <xdr:col>1</xdr:col>
      <xdr:colOff>577215</xdr:colOff>
      <xdr:row>108</xdr:row>
      <xdr:rowOff>32004</xdr:rowOff>
    </xdr:to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828675" y="16459200"/>
          <a:ext cx="167640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108</xdr:row>
      <xdr:rowOff>114300</xdr:rowOff>
    </xdr:from>
    <xdr:to>
      <xdr:col>1</xdr:col>
      <xdr:colOff>251079</xdr:colOff>
      <xdr:row>108</xdr:row>
      <xdr:rowOff>117348</xdr:rowOff>
    </xdr:to>
    <xdr:sp macro="" textlink="">
      <xdr:nvSpPr>
        <xdr:cNvPr id="7689" name="Text Box 4134"/>
        <xdr:cNvSpPr txBox="1">
          <a:spLocks noChangeArrowheads="1"/>
        </xdr:cNvSpPr>
      </xdr:nvSpPr>
      <xdr:spPr bwMode="auto">
        <a:xfrm>
          <a:off x="561975" y="165735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108</xdr:row>
      <xdr:rowOff>114300</xdr:rowOff>
    </xdr:from>
    <xdr:to>
      <xdr:col>1</xdr:col>
      <xdr:colOff>251079</xdr:colOff>
      <xdr:row>108</xdr:row>
      <xdr:rowOff>117348</xdr:rowOff>
    </xdr:to>
    <xdr:sp macro="" textlink="">
      <xdr:nvSpPr>
        <xdr:cNvPr id="7690" name="Text Box 4134"/>
        <xdr:cNvSpPr txBox="1">
          <a:spLocks noChangeArrowheads="1"/>
        </xdr:cNvSpPr>
      </xdr:nvSpPr>
      <xdr:spPr bwMode="auto">
        <a:xfrm>
          <a:off x="561975" y="165735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108</xdr:row>
      <xdr:rowOff>114300</xdr:rowOff>
    </xdr:from>
    <xdr:to>
      <xdr:col>1</xdr:col>
      <xdr:colOff>251079</xdr:colOff>
      <xdr:row>108</xdr:row>
      <xdr:rowOff>117348</xdr:rowOff>
    </xdr:to>
    <xdr:sp macro="" textlink="">
      <xdr:nvSpPr>
        <xdr:cNvPr id="7691" name="Text Box 4134"/>
        <xdr:cNvSpPr txBox="1">
          <a:spLocks noChangeArrowheads="1"/>
        </xdr:cNvSpPr>
      </xdr:nvSpPr>
      <xdr:spPr bwMode="auto">
        <a:xfrm>
          <a:off x="561975" y="16573500"/>
          <a:ext cx="108204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108</xdr:row>
      <xdr:rowOff>838200</xdr:rowOff>
    </xdr:from>
    <xdr:to>
      <xdr:col>1</xdr:col>
      <xdr:colOff>340995</xdr:colOff>
      <xdr:row>109</xdr:row>
      <xdr:rowOff>30480</xdr:rowOff>
    </xdr:to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628650" y="169354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108</xdr:row>
      <xdr:rowOff>838200</xdr:rowOff>
    </xdr:from>
    <xdr:to>
      <xdr:col>1</xdr:col>
      <xdr:colOff>340995</xdr:colOff>
      <xdr:row>109</xdr:row>
      <xdr:rowOff>30480</xdr:rowOff>
    </xdr:to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628650" y="169354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108</xdr:row>
      <xdr:rowOff>838200</xdr:rowOff>
    </xdr:from>
    <xdr:to>
      <xdr:col>1</xdr:col>
      <xdr:colOff>340995</xdr:colOff>
      <xdr:row>109</xdr:row>
      <xdr:rowOff>30861</xdr:rowOff>
    </xdr:to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628650" y="169354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108</xdr:row>
      <xdr:rowOff>838200</xdr:rowOff>
    </xdr:from>
    <xdr:to>
      <xdr:col>1</xdr:col>
      <xdr:colOff>340995</xdr:colOff>
      <xdr:row>109</xdr:row>
      <xdr:rowOff>30861</xdr:rowOff>
    </xdr:to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628650" y="169354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108</xdr:row>
      <xdr:rowOff>838200</xdr:rowOff>
    </xdr:from>
    <xdr:to>
      <xdr:col>1</xdr:col>
      <xdr:colOff>340995</xdr:colOff>
      <xdr:row>109</xdr:row>
      <xdr:rowOff>30480</xdr:rowOff>
    </xdr:to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628650" y="169354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108</xdr:row>
      <xdr:rowOff>838200</xdr:rowOff>
    </xdr:from>
    <xdr:to>
      <xdr:col>1</xdr:col>
      <xdr:colOff>340995</xdr:colOff>
      <xdr:row>109</xdr:row>
      <xdr:rowOff>30480</xdr:rowOff>
    </xdr:to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628650" y="16935450"/>
          <a:ext cx="131445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108</xdr:row>
      <xdr:rowOff>838200</xdr:rowOff>
    </xdr:from>
    <xdr:to>
      <xdr:col>1</xdr:col>
      <xdr:colOff>340995</xdr:colOff>
      <xdr:row>109</xdr:row>
      <xdr:rowOff>30861</xdr:rowOff>
    </xdr:to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628650" y="169354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108</xdr:row>
      <xdr:rowOff>838200</xdr:rowOff>
    </xdr:from>
    <xdr:to>
      <xdr:col>1</xdr:col>
      <xdr:colOff>340995</xdr:colOff>
      <xdr:row>109</xdr:row>
      <xdr:rowOff>30861</xdr:rowOff>
    </xdr:to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628650" y="16935450"/>
          <a:ext cx="131445" cy="3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28</xdr:row>
      <xdr:rowOff>157161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05075" y="4457700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2</xdr:col>
      <xdr:colOff>2105025</xdr:colOff>
      <xdr:row>28</xdr:row>
      <xdr:rowOff>157161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24200" y="4457700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28</xdr:row>
      <xdr:rowOff>157161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505075" y="4457700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2</xdr:col>
      <xdr:colOff>2105025</xdr:colOff>
      <xdr:row>28</xdr:row>
      <xdr:rowOff>157161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124200" y="4457700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28</xdr:row>
      <xdr:rowOff>157161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505075" y="4457700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2</xdr:col>
      <xdr:colOff>2105025</xdr:colOff>
      <xdr:row>28</xdr:row>
      <xdr:rowOff>157161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124200" y="4457700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28</xdr:row>
      <xdr:rowOff>157161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05075" y="4457700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2</xdr:col>
      <xdr:colOff>2105025</xdr:colOff>
      <xdr:row>28</xdr:row>
      <xdr:rowOff>157161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124200" y="4457700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28</xdr:row>
      <xdr:rowOff>157161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505075" y="4457700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2</xdr:col>
      <xdr:colOff>2105025</xdr:colOff>
      <xdr:row>28</xdr:row>
      <xdr:rowOff>157161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124200" y="4457700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28</xdr:row>
      <xdr:rowOff>157161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505075" y="4457700"/>
          <a:ext cx="0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2</xdr:col>
      <xdr:colOff>2105025</xdr:colOff>
      <xdr:row>28</xdr:row>
      <xdr:rowOff>157161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124200" y="4457700"/>
          <a:ext cx="9525" cy="900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38100</xdr:colOff>
      <xdr:row>24</xdr:row>
      <xdr:rowOff>152400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124200" y="81819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38100</xdr:colOff>
      <xdr:row>24</xdr:row>
      <xdr:rowOff>152400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124200" y="81819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38100</xdr:colOff>
      <xdr:row>24</xdr:row>
      <xdr:rowOff>152400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24200" y="8181975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28</xdr:row>
      <xdr:rowOff>0</xdr:rowOff>
    </xdr:from>
    <xdr:to>
      <xdr:col>2</xdr:col>
      <xdr:colOff>76200</xdr:colOff>
      <xdr:row>28</xdr:row>
      <xdr:rowOff>161923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028700" y="97059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28</xdr:row>
      <xdr:rowOff>0</xdr:rowOff>
    </xdr:from>
    <xdr:to>
      <xdr:col>3</xdr:col>
      <xdr:colOff>2116</xdr:colOff>
      <xdr:row>28</xdr:row>
      <xdr:rowOff>161924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24200" y="97059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9</xdr:row>
      <xdr:rowOff>352425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200150" y="288607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9</xdr:row>
      <xdr:rowOff>314325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120015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276226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276226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276226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276226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276226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276226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9</xdr:row>
      <xdr:rowOff>202141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1200150" y="2886075"/>
          <a:ext cx="76200" cy="202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9</xdr:row>
      <xdr:rowOff>202141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1200150" y="2886075"/>
          <a:ext cx="76200" cy="202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9</xdr:row>
      <xdr:rowOff>202141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1200150" y="2886075"/>
          <a:ext cx="76200" cy="202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9</xdr:row>
      <xdr:rowOff>202141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1200150" y="2886075"/>
          <a:ext cx="76200" cy="202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268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270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9</xdr:row>
      <xdr:rowOff>352425</xdr:rowOff>
    </xdr:to>
    <xdr:sp macro="" textlink="">
      <xdr:nvSpPr>
        <xdr:cNvPr id="274" name="Text Box 2"/>
        <xdr:cNvSpPr txBox="1">
          <a:spLocks noChangeArrowheads="1"/>
        </xdr:cNvSpPr>
      </xdr:nvSpPr>
      <xdr:spPr bwMode="auto">
        <a:xfrm>
          <a:off x="1200150" y="288607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9</xdr:row>
      <xdr:rowOff>314325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1200150" y="28860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280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352426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3124200" y="2886075"/>
          <a:ext cx="0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276226</xdr:rowOff>
    </xdr:to>
    <xdr:sp macro="" textlink="">
      <xdr:nvSpPr>
        <xdr:cNvPr id="288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276226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276226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276226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276226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276226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3124200" y="2886075"/>
          <a:ext cx="0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00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0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9</xdr:row>
      <xdr:rowOff>202141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200150" y="2886075"/>
          <a:ext cx="76200" cy="202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247650</xdr:colOff>
      <xdr:row>9</xdr:row>
      <xdr:rowOff>202141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1200150" y="2886075"/>
          <a:ext cx="76200" cy="202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352427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3124200" y="2886075"/>
          <a:ext cx="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276227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3124200" y="2886075"/>
          <a:ext cx="0" cy="276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5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8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9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9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0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0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2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3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4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5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6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8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9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2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3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3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4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6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7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9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0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62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3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641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5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6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200026</xdr:rowOff>
    </xdr:to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3124200" y="2886075"/>
          <a:ext cx="0" cy="200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87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2</xdr:col>
      <xdr:colOff>2095500</xdr:colOff>
      <xdr:row>9</xdr:row>
      <xdr:rowOff>200027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3124200" y="2886075"/>
          <a:ext cx="0" cy="20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70563</xdr:colOff>
      <xdr:row>9</xdr:row>
      <xdr:rowOff>209745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3124200" y="3486150"/>
          <a:ext cx="565863" cy="209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70563</xdr:colOff>
      <xdr:row>9</xdr:row>
      <xdr:rowOff>209745</xdr:rowOff>
    </xdr:to>
    <xdr:sp macro="" textlink="">
      <xdr:nvSpPr>
        <xdr:cNvPr id="693" name="Text Box 2"/>
        <xdr:cNvSpPr txBox="1">
          <a:spLocks noChangeArrowheads="1"/>
        </xdr:cNvSpPr>
      </xdr:nvSpPr>
      <xdr:spPr bwMode="auto">
        <a:xfrm>
          <a:off x="3124200" y="3486150"/>
          <a:ext cx="565863" cy="209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70563</xdr:colOff>
      <xdr:row>9</xdr:row>
      <xdr:rowOff>209745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3124200" y="3486150"/>
          <a:ext cx="565863" cy="209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9</xdr:row>
      <xdr:rowOff>0</xdr:rowOff>
    </xdr:from>
    <xdr:to>
      <xdr:col>2</xdr:col>
      <xdr:colOff>69850</xdr:colOff>
      <xdr:row>9</xdr:row>
      <xdr:rowOff>302420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028700" y="3486150"/>
          <a:ext cx="69850" cy="30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76200</xdr:colOff>
      <xdr:row>24</xdr:row>
      <xdr:rowOff>161923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1028700" y="4905375"/>
          <a:ext cx="7620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2116</xdr:colOff>
      <xdr:row>24</xdr:row>
      <xdr:rowOff>161924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312420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171449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1209675" y="10782300"/>
          <a:ext cx="76200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133349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1209675" y="10782300"/>
          <a:ext cx="7620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24</xdr:row>
      <xdr:rowOff>19051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771525" y="10372725"/>
          <a:ext cx="76200" cy="19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9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171450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171450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171450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171450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171450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171450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171450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171450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171450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3133725" y="10782300"/>
          <a:ext cx="561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95250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3133725" y="10782300"/>
          <a:ext cx="561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95250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3133725" y="10782300"/>
          <a:ext cx="561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95250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3133725" y="10782300"/>
          <a:ext cx="561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95250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3133725" y="10782300"/>
          <a:ext cx="561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95250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3133725" y="10782300"/>
          <a:ext cx="561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95250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3133725" y="10782300"/>
          <a:ext cx="561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95251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95251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95251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95251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95251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95251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15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025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35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45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21166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209675" y="10782300"/>
          <a:ext cx="7620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21166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209675" y="10782300"/>
          <a:ext cx="7620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26</xdr:row>
      <xdr:rowOff>28577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771525" y="10782300"/>
          <a:ext cx="76200" cy="352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26</xdr:row>
      <xdr:rowOff>180977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26</xdr:row>
      <xdr:rowOff>180977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26</xdr:row>
      <xdr:rowOff>180977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26</xdr:row>
      <xdr:rowOff>180977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26</xdr:row>
      <xdr:rowOff>180977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26</xdr:row>
      <xdr:rowOff>180977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26</xdr:row>
      <xdr:rowOff>180977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600075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79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81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26</xdr:row>
      <xdr:rowOff>180977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600075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89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26</xdr:row>
      <xdr:rowOff>180977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51460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180977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26</xdr:row>
      <xdr:rowOff>180977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51460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180977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26</xdr:row>
      <xdr:rowOff>180977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51460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180977</xdr:rowOff>
    </xdr:to>
    <xdr:sp macro="" textlink="">
      <xdr:nvSpPr>
        <xdr:cNvPr id="1099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26</xdr:row>
      <xdr:rowOff>180977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26</xdr:row>
      <xdr:rowOff>180977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26</xdr:row>
      <xdr:rowOff>180977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26</xdr:row>
      <xdr:rowOff>180977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26</xdr:row>
      <xdr:rowOff>180977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26</xdr:row>
      <xdr:rowOff>180977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5524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26</xdr:row>
      <xdr:rowOff>180977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600075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26</xdr:row>
      <xdr:rowOff>180977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600075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26</xdr:row>
      <xdr:rowOff>180977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59055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26</xdr:row>
      <xdr:rowOff>180977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51460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180977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26</xdr:row>
      <xdr:rowOff>180977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51460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180977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26</xdr:row>
      <xdr:rowOff>180977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514600" y="10782300"/>
          <a:ext cx="76200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180977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180977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180977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180977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180977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180977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180977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3133725" y="10782300"/>
          <a:ext cx="561975" cy="504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104777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3133725" y="10782300"/>
          <a:ext cx="561975" cy="428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104777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3133725" y="10782300"/>
          <a:ext cx="561975" cy="428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104777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3133725" y="10782300"/>
          <a:ext cx="561975" cy="428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104777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3133725" y="10782300"/>
          <a:ext cx="561975" cy="428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104777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3133725" y="10782300"/>
          <a:ext cx="561975" cy="428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26</xdr:row>
      <xdr:rowOff>104777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3133725" y="10782300"/>
          <a:ext cx="561975" cy="428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1195" name="Text Box 2"/>
        <xdr:cNvSpPr txBox="1">
          <a:spLocks noChangeArrowheads="1"/>
        </xdr:cNvSpPr>
      </xdr:nvSpPr>
      <xdr:spPr bwMode="auto">
        <a:xfrm>
          <a:off x="3133725" y="10782300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21166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1209675" y="10782300"/>
          <a:ext cx="7620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21166</xdr:rowOff>
    </xdr:to>
    <xdr:sp macro="" textlink="">
      <xdr:nvSpPr>
        <xdr:cNvPr id="1197" name="Text Box 2"/>
        <xdr:cNvSpPr txBox="1">
          <a:spLocks noChangeArrowheads="1"/>
        </xdr:cNvSpPr>
      </xdr:nvSpPr>
      <xdr:spPr bwMode="auto">
        <a:xfrm>
          <a:off x="1209675" y="10782300"/>
          <a:ext cx="76200" cy="173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1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77152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3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3133725" y="1022032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0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3133725" y="1022032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3133725" y="1022032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11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1319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1321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171451</xdr:rowOff>
    </xdr:to>
    <xdr:sp macro="" textlink="">
      <xdr:nvSpPr>
        <xdr:cNvPr id="1327" name="Text Box 2"/>
        <xdr:cNvSpPr txBox="1">
          <a:spLocks noChangeArrowheads="1"/>
        </xdr:cNvSpPr>
      </xdr:nvSpPr>
      <xdr:spPr bwMode="auto">
        <a:xfrm>
          <a:off x="3133725" y="10782300"/>
          <a:ext cx="561975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2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95251</xdr:rowOff>
    </xdr:to>
    <xdr:sp macro="" textlink="">
      <xdr:nvSpPr>
        <xdr:cNvPr id="1331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95251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95251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95251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95251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95251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3133725" y="10782300"/>
          <a:ext cx="561975" cy="247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134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3500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7732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3500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7732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3500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3500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3500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3500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3500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3500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7732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7732</xdr:rowOff>
    </xdr:to>
    <xdr:sp macro="" textlink="">
      <xdr:nvSpPr>
        <xdr:cNvPr id="1369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3500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209675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7732</xdr:rowOff>
    </xdr:to>
    <xdr:sp macro="" textlink="">
      <xdr:nvSpPr>
        <xdr:cNvPr id="1371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3500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1209675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7732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3500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1209675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168922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1209675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95250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3133725" y="102203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168922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1209675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104775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3133725" y="102203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169333</xdr:rowOff>
    </xdr:to>
    <xdr:sp macro="" textlink="">
      <xdr:nvSpPr>
        <xdr:cNvPr id="1395" name="Text Box 2"/>
        <xdr:cNvSpPr txBox="1">
          <a:spLocks noChangeArrowheads="1"/>
        </xdr:cNvSpPr>
      </xdr:nvSpPr>
      <xdr:spPr bwMode="auto">
        <a:xfrm>
          <a:off x="1209675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168922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1209675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169333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1209675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171449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171449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1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77152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0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0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0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0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0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0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1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1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3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3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24</xdr:row>
      <xdr:rowOff>0</xdr:rowOff>
    </xdr:from>
    <xdr:to>
      <xdr:col>1</xdr:col>
      <xdr:colOff>276225</xdr:colOff>
      <xdr:row>25</xdr:row>
      <xdr:rowOff>3499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6191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24</xdr:row>
      <xdr:rowOff>0</xdr:rowOff>
    </xdr:from>
    <xdr:to>
      <xdr:col>2</xdr:col>
      <xdr:colOff>3175</xdr:colOff>
      <xdr:row>25</xdr:row>
      <xdr:rowOff>3499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962025" y="10220325"/>
          <a:ext cx="635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3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5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6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7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8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9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170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1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5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3499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1209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3499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1209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1807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24</xdr:row>
      <xdr:rowOff>0</xdr:rowOff>
    </xdr:from>
    <xdr:to>
      <xdr:col>1</xdr:col>
      <xdr:colOff>276225</xdr:colOff>
      <xdr:row>25</xdr:row>
      <xdr:rowOff>3499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6191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24</xdr:row>
      <xdr:rowOff>0</xdr:rowOff>
    </xdr:from>
    <xdr:to>
      <xdr:col>2</xdr:col>
      <xdr:colOff>3175</xdr:colOff>
      <xdr:row>25</xdr:row>
      <xdr:rowOff>3499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962025" y="10220325"/>
          <a:ext cx="635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3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3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4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5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1965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7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8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8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8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9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1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1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3499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1209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3499</xdr:rowOff>
    </xdr:to>
    <xdr:sp macro="" textlink="">
      <xdr:nvSpPr>
        <xdr:cNvPr id="2032" name="Text Box 2"/>
        <xdr:cNvSpPr txBox="1">
          <a:spLocks noChangeArrowheads="1"/>
        </xdr:cNvSpPr>
      </xdr:nvSpPr>
      <xdr:spPr bwMode="auto">
        <a:xfrm>
          <a:off x="1209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4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5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6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8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210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10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169333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1209675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106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168922</xdr:rowOff>
    </xdr:to>
    <xdr:sp macro="" textlink="">
      <xdr:nvSpPr>
        <xdr:cNvPr id="2112" name="Text Box 2"/>
        <xdr:cNvSpPr txBox="1">
          <a:spLocks noChangeArrowheads="1"/>
        </xdr:cNvSpPr>
      </xdr:nvSpPr>
      <xdr:spPr bwMode="auto">
        <a:xfrm>
          <a:off x="1209675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95250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3133725" y="102203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168922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1209675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104775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3133725" y="102203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168922</xdr:rowOff>
    </xdr:to>
    <xdr:sp macro="" textlink="">
      <xdr:nvSpPr>
        <xdr:cNvPr id="2116" name="Text Box 2"/>
        <xdr:cNvSpPr txBox="1">
          <a:spLocks noChangeArrowheads="1"/>
        </xdr:cNvSpPr>
      </xdr:nvSpPr>
      <xdr:spPr bwMode="auto">
        <a:xfrm>
          <a:off x="1209675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95250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3133725" y="102203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104775</xdr:rowOff>
    </xdr:to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3133725" y="102203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4470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1209675" y="10220325"/>
          <a:ext cx="76200" cy="17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3498</xdr:rowOff>
    </xdr:to>
    <xdr:sp macro="" textlink="">
      <xdr:nvSpPr>
        <xdr:cNvPr id="2124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4470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1209675" y="10220325"/>
          <a:ext cx="76200" cy="17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3498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4470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1209675" y="10220325"/>
          <a:ext cx="76200" cy="17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972</xdr:rowOff>
    </xdr:to>
    <xdr:sp macro="" textlink="">
      <xdr:nvSpPr>
        <xdr:cNvPr id="2128" name="Text Box 2"/>
        <xdr:cNvSpPr txBox="1">
          <a:spLocks noChangeArrowheads="1"/>
        </xdr:cNvSpPr>
      </xdr:nvSpPr>
      <xdr:spPr bwMode="auto">
        <a:xfrm>
          <a:off x="50387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972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50387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972</xdr:rowOff>
    </xdr:to>
    <xdr:sp macro="" textlink="">
      <xdr:nvSpPr>
        <xdr:cNvPr id="2130" name="Text Box 2"/>
        <xdr:cNvSpPr txBox="1">
          <a:spLocks noChangeArrowheads="1"/>
        </xdr:cNvSpPr>
      </xdr:nvSpPr>
      <xdr:spPr bwMode="auto">
        <a:xfrm>
          <a:off x="120967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972</xdr:rowOff>
    </xdr:to>
    <xdr:sp macro="" textlink="">
      <xdr:nvSpPr>
        <xdr:cNvPr id="2131" name="Text Box 597"/>
        <xdr:cNvSpPr txBox="1">
          <a:spLocks noChangeArrowheads="1"/>
        </xdr:cNvSpPr>
      </xdr:nvSpPr>
      <xdr:spPr bwMode="auto">
        <a:xfrm>
          <a:off x="60293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972</xdr:rowOff>
    </xdr:to>
    <xdr:sp macro="" textlink="">
      <xdr:nvSpPr>
        <xdr:cNvPr id="2132" name="Text Box 2"/>
        <xdr:cNvSpPr txBox="1">
          <a:spLocks noChangeArrowheads="1"/>
        </xdr:cNvSpPr>
      </xdr:nvSpPr>
      <xdr:spPr bwMode="auto">
        <a:xfrm>
          <a:off x="120967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972</xdr:rowOff>
    </xdr:to>
    <xdr:sp macro="" textlink="">
      <xdr:nvSpPr>
        <xdr:cNvPr id="2133" name="Text Box 597"/>
        <xdr:cNvSpPr txBox="1">
          <a:spLocks noChangeArrowheads="1"/>
        </xdr:cNvSpPr>
      </xdr:nvSpPr>
      <xdr:spPr bwMode="auto">
        <a:xfrm>
          <a:off x="60293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972</xdr:rowOff>
    </xdr:to>
    <xdr:sp macro="" textlink="">
      <xdr:nvSpPr>
        <xdr:cNvPr id="2134" name="Text Box 597"/>
        <xdr:cNvSpPr txBox="1">
          <a:spLocks noChangeArrowheads="1"/>
        </xdr:cNvSpPr>
      </xdr:nvSpPr>
      <xdr:spPr bwMode="auto">
        <a:xfrm>
          <a:off x="60293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972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50387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972</xdr:rowOff>
    </xdr:to>
    <xdr:sp macro="" textlink="">
      <xdr:nvSpPr>
        <xdr:cNvPr id="2136" name="Text Box 2"/>
        <xdr:cNvSpPr txBox="1">
          <a:spLocks noChangeArrowheads="1"/>
        </xdr:cNvSpPr>
      </xdr:nvSpPr>
      <xdr:spPr bwMode="auto">
        <a:xfrm>
          <a:off x="50387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972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514600" y="10220325"/>
          <a:ext cx="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972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3133725" y="10220325"/>
          <a:ext cx="561975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972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514600" y="10220325"/>
          <a:ext cx="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972</xdr:rowOff>
    </xdr:to>
    <xdr:sp macro="" textlink="">
      <xdr:nvSpPr>
        <xdr:cNvPr id="2140" name="Text Box 2"/>
        <xdr:cNvSpPr txBox="1">
          <a:spLocks noChangeArrowheads="1"/>
        </xdr:cNvSpPr>
      </xdr:nvSpPr>
      <xdr:spPr bwMode="auto">
        <a:xfrm>
          <a:off x="3133725" y="10220325"/>
          <a:ext cx="561975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972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514600" y="10220325"/>
          <a:ext cx="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972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3133725" y="10220325"/>
          <a:ext cx="561975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972</xdr:rowOff>
    </xdr:to>
    <xdr:sp macro="" textlink="">
      <xdr:nvSpPr>
        <xdr:cNvPr id="2143" name="Text Box 597"/>
        <xdr:cNvSpPr txBox="1">
          <a:spLocks noChangeArrowheads="1"/>
        </xdr:cNvSpPr>
      </xdr:nvSpPr>
      <xdr:spPr bwMode="auto">
        <a:xfrm>
          <a:off x="60293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972</xdr:rowOff>
    </xdr:to>
    <xdr:sp macro="" textlink="">
      <xdr:nvSpPr>
        <xdr:cNvPr id="2144" name="Text Box 597"/>
        <xdr:cNvSpPr txBox="1">
          <a:spLocks noChangeArrowheads="1"/>
        </xdr:cNvSpPr>
      </xdr:nvSpPr>
      <xdr:spPr bwMode="auto">
        <a:xfrm>
          <a:off x="60293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972</xdr:rowOff>
    </xdr:to>
    <xdr:sp macro="" textlink="">
      <xdr:nvSpPr>
        <xdr:cNvPr id="2145" name="Text Box 597"/>
        <xdr:cNvSpPr txBox="1">
          <a:spLocks noChangeArrowheads="1"/>
        </xdr:cNvSpPr>
      </xdr:nvSpPr>
      <xdr:spPr bwMode="auto">
        <a:xfrm>
          <a:off x="60293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972</xdr:rowOff>
    </xdr:to>
    <xdr:sp macro="" textlink="">
      <xdr:nvSpPr>
        <xdr:cNvPr id="2146" name="Text Box 597"/>
        <xdr:cNvSpPr txBox="1">
          <a:spLocks noChangeArrowheads="1"/>
        </xdr:cNvSpPr>
      </xdr:nvSpPr>
      <xdr:spPr bwMode="auto">
        <a:xfrm>
          <a:off x="6029325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4470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1209675" y="10220325"/>
          <a:ext cx="76200" cy="17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972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514600" y="10220325"/>
          <a:ext cx="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972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514600" y="10220325"/>
          <a:ext cx="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972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514600" y="10220325"/>
          <a:ext cx="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972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3133725" y="10220325"/>
          <a:ext cx="561975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972</xdr:rowOff>
    </xdr:to>
    <xdr:sp macro="" textlink="">
      <xdr:nvSpPr>
        <xdr:cNvPr id="2152" name="Text Box 2"/>
        <xdr:cNvSpPr txBox="1">
          <a:spLocks noChangeArrowheads="1"/>
        </xdr:cNvSpPr>
      </xdr:nvSpPr>
      <xdr:spPr bwMode="auto">
        <a:xfrm>
          <a:off x="590550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972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514600" y="10220325"/>
          <a:ext cx="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972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3133725" y="10220325"/>
          <a:ext cx="561975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972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590550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972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590550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972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590550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972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514600" y="10220325"/>
          <a:ext cx="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972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3133725" y="10220325"/>
          <a:ext cx="561975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972</xdr:rowOff>
    </xdr:to>
    <xdr:sp macro="" textlink="">
      <xdr:nvSpPr>
        <xdr:cNvPr id="2160" name="Text Box 2"/>
        <xdr:cNvSpPr txBox="1">
          <a:spLocks noChangeArrowheads="1"/>
        </xdr:cNvSpPr>
      </xdr:nvSpPr>
      <xdr:spPr bwMode="auto">
        <a:xfrm>
          <a:off x="590550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972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590550" y="10220325"/>
          <a:ext cx="76200" cy="172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168922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168922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168922</xdr:rowOff>
    </xdr:to>
    <xdr:sp macro="" textlink="">
      <xdr:nvSpPr>
        <xdr:cNvPr id="2164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168922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168922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168922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168922</xdr:rowOff>
    </xdr:to>
    <xdr:sp macro="" textlink="">
      <xdr:nvSpPr>
        <xdr:cNvPr id="2168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168922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168922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514600" y="10220325"/>
          <a:ext cx="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3498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168922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514600" y="10220325"/>
          <a:ext cx="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3498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168922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514600" y="10220325"/>
          <a:ext cx="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168922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168922</xdr:rowOff>
    </xdr:to>
    <xdr:sp macro="" textlink="">
      <xdr:nvSpPr>
        <xdr:cNvPr id="2176" name="Text Box 2"/>
        <xdr:cNvSpPr txBox="1">
          <a:spLocks noChangeArrowheads="1"/>
        </xdr:cNvSpPr>
      </xdr:nvSpPr>
      <xdr:spPr bwMode="auto">
        <a:xfrm>
          <a:off x="590550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168922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514600" y="10220325"/>
          <a:ext cx="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168922</xdr:rowOff>
    </xdr:to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168922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590550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168922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590550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168922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590550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168922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514600" y="10220325"/>
          <a:ext cx="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168922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3133725" y="10220325"/>
          <a:ext cx="561975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168922</xdr:rowOff>
    </xdr:to>
    <xdr:sp macro="" textlink="">
      <xdr:nvSpPr>
        <xdr:cNvPr id="2184" name="Text Box 2"/>
        <xdr:cNvSpPr txBox="1">
          <a:spLocks noChangeArrowheads="1"/>
        </xdr:cNvSpPr>
      </xdr:nvSpPr>
      <xdr:spPr bwMode="auto">
        <a:xfrm>
          <a:off x="590550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168922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590550" y="10220325"/>
          <a:ext cx="76200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3498</xdr:rowOff>
    </xdr:to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3498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3498</xdr:rowOff>
    </xdr:to>
    <xdr:sp macro="" textlink="">
      <xdr:nvSpPr>
        <xdr:cNvPr id="2188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3498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3498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3498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3498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3498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168924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514600" y="10220325"/>
          <a:ext cx="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168924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3133725" y="10220325"/>
          <a:ext cx="561975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168924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514600" y="10220325"/>
          <a:ext cx="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168924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3133725" y="10220325"/>
          <a:ext cx="561975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168924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3133725" y="10220325"/>
          <a:ext cx="561975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169333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1209675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7732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7732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514600" y="102203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28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7732</xdr:rowOff>
    </xdr:to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3133725" y="10220325"/>
          <a:ext cx="561975" cy="7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32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236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242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48" name="Text Box 597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49" name="Text Box 597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5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6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6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7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7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24</xdr:row>
      <xdr:rowOff>0</xdr:rowOff>
    </xdr:from>
    <xdr:to>
      <xdr:col>1</xdr:col>
      <xdr:colOff>276225</xdr:colOff>
      <xdr:row>25</xdr:row>
      <xdr:rowOff>3499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6191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161925</xdr:colOff>
      <xdr:row>24</xdr:row>
      <xdr:rowOff>0</xdr:rowOff>
    </xdr:from>
    <xdr:to>
      <xdr:col>1</xdr:col>
      <xdr:colOff>238125</xdr:colOff>
      <xdr:row>25</xdr:row>
      <xdr:rowOff>3499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5810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9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0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318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24</xdr:row>
      <xdr:rowOff>168924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5524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168924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5905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24</xdr:row>
      <xdr:rowOff>168924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5524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168924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5905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24</xdr:row>
      <xdr:rowOff>168924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5524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168924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5905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24</xdr:row>
      <xdr:rowOff>168924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5524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168924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5905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24</xdr:row>
      <xdr:rowOff>168924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5524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168924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5905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24</xdr:row>
      <xdr:rowOff>0</xdr:rowOff>
    </xdr:from>
    <xdr:to>
      <xdr:col>2</xdr:col>
      <xdr:colOff>3175</xdr:colOff>
      <xdr:row>24</xdr:row>
      <xdr:rowOff>168924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962025" y="10220325"/>
          <a:ext cx="635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168924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590550" y="10220325"/>
          <a:ext cx="7620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3499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50387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3499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50387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372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373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374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8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9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9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4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42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43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43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43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41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42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43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4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4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4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5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5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6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6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6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6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6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7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7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7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8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8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8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8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8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9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9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9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49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0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0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0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0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1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1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1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1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1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2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3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3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3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3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168924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514600" y="10220325"/>
          <a:ext cx="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168924</xdr:rowOff>
    </xdr:to>
    <xdr:sp macro="" textlink="">
      <xdr:nvSpPr>
        <xdr:cNvPr id="2547" name="Text Box 2"/>
        <xdr:cNvSpPr txBox="1">
          <a:spLocks noChangeArrowheads="1"/>
        </xdr:cNvSpPr>
      </xdr:nvSpPr>
      <xdr:spPr bwMode="auto">
        <a:xfrm>
          <a:off x="3133725" y="10220325"/>
          <a:ext cx="561975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168924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514600" y="10220325"/>
          <a:ext cx="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168924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3133725" y="10220325"/>
          <a:ext cx="561975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168924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514600" y="10220325"/>
          <a:ext cx="0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168924</xdr:rowOff>
    </xdr:to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3133725" y="10220325"/>
          <a:ext cx="561975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24</xdr:row>
      <xdr:rowOff>169333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600075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55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56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57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58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59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60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62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24</xdr:row>
      <xdr:rowOff>169333</xdr:rowOff>
    </xdr:to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600075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65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68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69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71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72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73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24</xdr:row>
      <xdr:rowOff>169333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590550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3498</xdr:rowOff>
    </xdr:to>
    <xdr:sp macro="" textlink="">
      <xdr:nvSpPr>
        <xdr:cNvPr id="2576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3498</xdr:rowOff>
    </xdr:to>
    <xdr:sp macro="" textlink="">
      <xdr:nvSpPr>
        <xdr:cNvPr id="2577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3498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3498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3133725" y="10220325"/>
          <a:ext cx="561975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514600" y="10220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0</xdr:rowOff>
    </xdr:to>
    <xdr:sp macro="" textlink="">
      <xdr:nvSpPr>
        <xdr:cNvPr id="2581" name="Text Box 2"/>
        <xdr:cNvSpPr txBox="1">
          <a:spLocks noChangeArrowheads="1"/>
        </xdr:cNvSpPr>
      </xdr:nvSpPr>
      <xdr:spPr bwMode="auto">
        <a:xfrm>
          <a:off x="3133725" y="1022032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0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514600" y="10220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0</xdr:rowOff>
    </xdr:to>
    <xdr:sp macro="" textlink="">
      <xdr:nvSpPr>
        <xdr:cNvPr id="2583" name="Text Box 2"/>
        <xdr:cNvSpPr txBox="1">
          <a:spLocks noChangeArrowheads="1"/>
        </xdr:cNvSpPr>
      </xdr:nvSpPr>
      <xdr:spPr bwMode="auto">
        <a:xfrm>
          <a:off x="3133725" y="1022032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0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514600" y="10220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0</xdr:rowOff>
    </xdr:to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3133725" y="1022032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258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258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259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259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259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259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2600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260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260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168729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514600" y="10220325"/>
          <a:ext cx="8572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1511</xdr:rowOff>
    </xdr:to>
    <xdr:sp macro="" textlink="">
      <xdr:nvSpPr>
        <xdr:cNvPr id="2608" name="Text Box 2"/>
        <xdr:cNvSpPr txBox="1">
          <a:spLocks noChangeArrowheads="1"/>
        </xdr:cNvSpPr>
      </xdr:nvSpPr>
      <xdr:spPr bwMode="auto">
        <a:xfrm>
          <a:off x="3133725" y="10220325"/>
          <a:ext cx="561975" cy="1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168729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514600" y="10220325"/>
          <a:ext cx="8572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1511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3133725" y="10220325"/>
          <a:ext cx="561975" cy="1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168729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514600" y="10220325"/>
          <a:ext cx="8572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168729</xdr:rowOff>
    </xdr:to>
    <xdr:sp macro="" textlink="">
      <xdr:nvSpPr>
        <xdr:cNvPr id="2612" name="Text Box 2"/>
        <xdr:cNvSpPr txBox="1">
          <a:spLocks noChangeArrowheads="1"/>
        </xdr:cNvSpPr>
      </xdr:nvSpPr>
      <xdr:spPr bwMode="auto">
        <a:xfrm>
          <a:off x="3133725" y="10220325"/>
          <a:ext cx="56197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168729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514600" y="10220325"/>
          <a:ext cx="8572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168729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3133725" y="10220325"/>
          <a:ext cx="56197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168729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514600" y="10220325"/>
          <a:ext cx="8572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168729</xdr:rowOff>
    </xdr:to>
    <xdr:sp macro="" textlink="">
      <xdr:nvSpPr>
        <xdr:cNvPr id="2616" name="Text Box 2"/>
        <xdr:cNvSpPr txBox="1">
          <a:spLocks noChangeArrowheads="1"/>
        </xdr:cNvSpPr>
      </xdr:nvSpPr>
      <xdr:spPr bwMode="auto">
        <a:xfrm>
          <a:off x="3133725" y="10220325"/>
          <a:ext cx="56197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1511</xdr:rowOff>
    </xdr:to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3133725" y="10220325"/>
          <a:ext cx="561975" cy="1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1511</xdr:rowOff>
    </xdr:to>
    <xdr:sp macro="" textlink="">
      <xdr:nvSpPr>
        <xdr:cNvPr id="2618" name="Text Box 2"/>
        <xdr:cNvSpPr txBox="1">
          <a:spLocks noChangeArrowheads="1"/>
        </xdr:cNvSpPr>
      </xdr:nvSpPr>
      <xdr:spPr bwMode="auto">
        <a:xfrm>
          <a:off x="3133725" y="10220325"/>
          <a:ext cx="561975" cy="1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168729</xdr:rowOff>
    </xdr:to>
    <xdr:sp macro="" textlink="">
      <xdr:nvSpPr>
        <xdr:cNvPr id="2619" name="Text Box 2"/>
        <xdr:cNvSpPr txBox="1">
          <a:spLocks noChangeArrowheads="1"/>
        </xdr:cNvSpPr>
      </xdr:nvSpPr>
      <xdr:spPr bwMode="auto">
        <a:xfrm>
          <a:off x="1209675" y="10220325"/>
          <a:ext cx="76200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1511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3133725" y="10220325"/>
          <a:ext cx="561975" cy="1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168729</xdr:rowOff>
    </xdr:to>
    <xdr:sp macro="" textlink="">
      <xdr:nvSpPr>
        <xdr:cNvPr id="2621" name="Text Box 2"/>
        <xdr:cNvSpPr txBox="1">
          <a:spLocks noChangeArrowheads="1"/>
        </xdr:cNvSpPr>
      </xdr:nvSpPr>
      <xdr:spPr bwMode="auto">
        <a:xfrm>
          <a:off x="1209675" y="10220325"/>
          <a:ext cx="76200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1511</xdr:rowOff>
    </xdr:to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3133725" y="10220325"/>
          <a:ext cx="561975" cy="1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168729</xdr:rowOff>
    </xdr:to>
    <xdr:sp macro="" textlink="">
      <xdr:nvSpPr>
        <xdr:cNvPr id="2623" name="Text Box 2"/>
        <xdr:cNvSpPr txBox="1">
          <a:spLocks noChangeArrowheads="1"/>
        </xdr:cNvSpPr>
      </xdr:nvSpPr>
      <xdr:spPr bwMode="auto">
        <a:xfrm>
          <a:off x="1209675" y="10220325"/>
          <a:ext cx="76200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625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627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629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167560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1209675" y="10220325"/>
          <a:ext cx="76200" cy="167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95250</xdr:rowOff>
    </xdr:to>
    <xdr:sp macro="" textlink="">
      <xdr:nvSpPr>
        <xdr:cNvPr id="2634" name="Text Box 2"/>
        <xdr:cNvSpPr txBox="1">
          <a:spLocks noChangeArrowheads="1"/>
        </xdr:cNvSpPr>
      </xdr:nvSpPr>
      <xdr:spPr bwMode="auto">
        <a:xfrm>
          <a:off x="3133725" y="102203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167560</xdr:rowOff>
    </xdr:to>
    <xdr:sp macro="" textlink="">
      <xdr:nvSpPr>
        <xdr:cNvPr id="2635" name="Text Box 2"/>
        <xdr:cNvSpPr txBox="1">
          <a:spLocks noChangeArrowheads="1"/>
        </xdr:cNvSpPr>
      </xdr:nvSpPr>
      <xdr:spPr bwMode="auto">
        <a:xfrm>
          <a:off x="1209675" y="10220325"/>
          <a:ext cx="76200" cy="167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104775</xdr:rowOff>
    </xdr:to>
    <xdr:sp macro="" textlink="">
      <xdr:nvSpPr>
        <xdr:cNvPr id="2637" name="Text Box 2"/>
        <xdr:cNvSpPr txBox="1">
          <a:spLocks noChangeArrowheads="1"/>
        </xdr:cNvSpPr>
      </xdr:nvSpPr>
      <xdr:spPr bwMode="auto">
        <a:xfrm>
          <a:off x="3133725" y="102203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639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641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514600" y="102203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3133725" y="102203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169333</xdr:rowOff>
    </xdr:to>
    <xdr:sp macro="" textlink="">
      <xdr:nvSpPr>
        <xdr:cNvPr id="2644" name="Text Box 2"/>
        <xdr:cNvSpPr txBox="1">
          <a:spLocks noChangeArrowheads="1"/>
        </xdr:cNvSpPr>
      </xdr:nvSpPr>
      <xdr:spPr bwMode="auto">
        <a:xfrm>
          <a:off x="1209675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167560</xdr:rowOff>
    </xdr:to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1209675" y="10220325"/>
          <a:ext cx="76200" cy="167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169333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1209675" y="102203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58898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58898</xdr:rowOff>
    </xdr:to>
    <xdr:sp macro="" textlink="">
      <xdr:nvSpPr>
        <xdr:cNvPr id="2648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58898</xdr:rowOff>
    </xdr:to>
    <xdr:sp macro="" textlink="">
      <xdr:nvSpPr>
        <xdr:cNvPr id="2649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58898</xdr:rowOff>
    </xdr:to>
    <xdr:sp macro="" textlink="">
      <xdr:nvSpPr>
        <xdr:cNvPr id="2650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58898</xdr:rowOff>
    </xdr:to>
    <xdr:sp macro="" textlink="">
      <xdr:nvSpPr>
        <xdr:cNvPr id="2651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58898</xdr:rowOff>
    </xdr:to>
    <xdr:sp macro="" textlink="">
      <xdr:nvSpPr>
        <xdr:cNvPr id="2652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58898</xdr:rowOff>
    </xdr:to>
    <xdr:sp macro="" textlink="">
      <xdr:nvSpPr>
        <xdr:cNvPr id="2653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58898</xdr:rowOff>
    </xdr:to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58898</xdr:rowOff>
    </xdr:to>
    <xdr:sp macro="" textlink="">
      <xdr:nvSpPr>
        <xdr:cNvPr id="2655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58898</xdr:rowOff>
    </xdr:to>
    <xdr:sp macro="" textlink="">
      <xdr:nvSpPr>
        <xdr:cNvPr id="2656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58898</xdr:rowOff>
    </xdr:to>
    <xdr:sp macro="" textlink="">
      <xdr:nvSpPr>
        <xdr:cNvPr id="2657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58898</xdr:rowOff>
    </xdr:to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3133725" y="11668125"/>
          <a:ext cx="565863" cy="211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28769</xdr:rowOff>
    </xdr:to>
    <xdr:sp macro="" textlink="">
      <xdr:nvSpPr>
        <xdr:cNvPr id="2659" name="Text Box 2"/>
        <xdr:cNvSpPr txBox="1">
          <a:spLocks noChangeArrowheads="1"/>
        </xdr:cNvSpPr>
      </xdr:nvSpPr>
      <xdr:spPr bwMode="auto">
        <a:xfrm>
          <a:off x="3133725" y="11839575"/>
          <a:ext cx="565863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28769</xdr:rowOff>
    </xdr:to>
    <xdr:sp macro="" textlink="">
      <xdr:nvSpPr>
        <xdr:cNvPr id="2660" name="Text Box 2"/>
        <xdr:cNvSpPr txBox="1">
          <a:spLocks noChangeArrowheads="1"/>
        </xdr:cNvSpPr>
      </xdr:nvSpPr>
      <xdr:spPr bwMode="auto">
        <a:xfrm>
          <a:off x="3133725" y="11839575"/>
          <a:ext cx="565863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28769</xdr:rowOff>
    </xdr:to>
    <xdr:sp macro="" textlink="">
      <xdr:nvSpPr>
        <xdr:cNvPr id="2661" name="Text Box 2"/>
        <xdr:cNvSpPr txBox="1">
          <a:spLocks noChangeArrowheads="1"/>
        </xdr:cNvSpPr>
      </xdr:nvSpPr>
      <xdr:spPr bwMode="auto">
        <a:xfrm>
          <a:off x="3133725" y="11839575"/>
          <a:ext cx="565863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20604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3133725" y="11668125"/>
          <a:ext cx="565863" cy="17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20604</xdr:rowOff>
    </xdr:to>
    <xdr:sp macro="" textlink="">
      <xdr:nvSpPr>
        <xdr:cNvPr id="2663" name="Text Box 2"/>
        <xdr:cNvSpPr txBox="1">
          <a:spLocks noChangeArrowheads="1"/>
        </xdr:cNvSpPr>
      </xdr:nvSpPr>
      <xdr:spPr bwMode="auto">
        <a:xfrm>
          <a:off x="3133725" y="11668125"/>
          <a:ext cx="565863" cy="17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20604</xdr:rowOff>
    </xdr:to>
    <xdr:sp macro="" textlink="">
      <xdr:nvSpPr>
        <xdr:cNvPr id="2664" name="Text Box 2"/>
        <xdr:cNvSpPr txBox="1">
          <a:spLocks noChangeArrowheads="1"/>
        </xdr:cNvSpPr>
      </xdr:nvSpPr>
      <xdr:spPr bwMode="auto">
        <a:xfrm>
          <a:off x="3133725" y="11668125"/>
          <a:ext cx="565863" cy="17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20604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3133725" y="11668125"/>
          <a:ext cx="565863" cy="17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20604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3133725" y="11668125"/>
          <a:ext cx="565863" cy="17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20604</xdr:rowOff>
    </xdr:to>
    <xdr:sp macro="" textlink="">
      <xdr:nvSpPr>
        <xdr:cNvPr id="2667" name="Text Box 2"/>
        <xdr:cNvSpPr txBox="1">
          <a:spLocks noChangeArrowheads="1"/>
        </xdr:cNvSpPr>
      </xdr:nvSpPr>
      <xdr:spPr bwMode="auto">
        <a:xfrm>
          <a:off x="3133725" y="11668125"/>
          <a:ext cx="565863" cy="17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48212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514600" y="11496675"/>
          <a:ext cx="8572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4236</xdr:rowOff>
    </xdr:to>
    <xdr:sp macro="" textlink="">
      <xdr:nvSpPr>
        <xdr:cNvPr id="2669" name="Text Box 2"/>
        <xdr:cNvSpPr txBox="1">
          <a:spLocks noChangeArrowheads="1"/>
        </xdr:cNvSpPr>
      </xdr:nvSpPr>
      <xdr:spPr bwMode="auto">
        <a:xfrm>
          <a:off x="3133725" y="11668125"/>
          <a:ext cx="561975" cy="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48212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514600" y="11496675"/>
          <a:ext cx="8572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4236</xdr:rowOff>
    </xdr:to>
    <xdr:sp macro="" textlink="">
      <xdr:nvSpPr>
        <xdr:cNvPr id="2671" name="Text Box 2"/>
        <xdr:cNvSpPr txBox="1">
          <a:spLocks noChangeArrowheads="1"/>
        </xdr:cNvSpPr>
      </xdr:nvSpPr>
      <xdr:spPr bwMode="auto">
        <a:xfrm>
          <a:off x="3133725" y="11668125"/>
          <a:ext cx="561975" cy="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48212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514600" y="11496675"/>
          <a:ext cx="8572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48212</xdr:rowOff>
    </xdr:to>
    <xdr:sp macro="" textlink="">
      <xdr:nvSpPr>
        <xdr:cNvPr id="2673" name="Text Box 2"/>
        <xdr:cNvSpPr txBox="1">
          <a:spLocks noChangeArrowheads="1"/>
        </xdr:cNvSpPr>
      </xdr:nvSpPr>
      <xdr:spPr bwMode="auto">
        <a:xfrm>
          <a:off x="3133725" y="11496675"/>
          <a:ext cx="56197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48212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514600" y="11496675"/>
          <a:ext cx="8572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48212</xdr:rowOff>
    </xdr:to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3133725" y="11496675"/>
          <a:ext cx="56197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48212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514600" y="11496675"/>
          <a:ext cx="8572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48212</xdr:rowOff>
    </xdr:to>
    <xdr:sp macro="" textlink="">
      <xdr:nvSpPr>
        <xdr:cNvPr id="2677" name="Text Box 2"/>
        <xdr:cNvSpPr txBox="1">
          <a:spLocks noChangeArrowheads="1"/>
        </xdr:cNvSpPr>
      </xdr:nvSpPr>
      <xdr:spPr bwMode="auto">
        <a:xfrm>
          <a:off x="3133725" y="11496675"/>
          <a:ext cx="56197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4236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3133725" y="11668125"/>
          <a:ext cx="561975" cy="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4236</xdr:rowOff>
    </xdr:to>
    <xdr:sp macro="" textlink="">
      <xdr:nvSpPr>
        <xdr:cNvPr id="2679" name="Text Box 2"/>
        <xdr:cNvSpPr txBox="1">
          <a:spLocks noChangeArrowheads="1"/>
        </xdr:cNvSpPr>
      </xdr:nvSpPr>
      <xdr:spPr bwMode="auto">
        <a:xfrm>
          <a:off x="3133725" y="11668125"/>
          <a:ext cx="561975" cy="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85729</xdr:rowOff>
    </xdr:to>
    <xdr:sp macro="" textlink="">
      <xdr:nvSpPr>
        <xdr:cNvPr id="2680" name="Text Box 2"/>
        <xdr:cNvSpPr txBox="1">
          <a:spLocks noChangeArrowheads="1"/>
        </xdr:cNvSpPr>
      </xdr:nvSpPr>
      <xdr:spPr bwMode="auto">
        <a:xfrm>
          <a:off x="1209675" y="11496675"/>
          <a:ext cx="76200" cy="23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4236</xdr:rowOff>
    </xdr:to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3133725" y="11668125"/>
          <a:ext cx="561975" cy="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85729</xdr:rowOff>
    </xdr:to>
    <xdr:sp macro="" textlink="">
      <xdr:nvSpPr>
        <xdr:cNvPr id="2682" name="Text Box 2"/>
        <xdr:cNvSpPr txBox="1">
          <a:spLocks noChangeArrowheads="1"/>
        </xdr:cNvSpPr>
      </xdr:nvSpPr>
      <xdr:spPr bwMode="auto">
        <a:xfrm>
          <a:off x="1209675" y="11496675"/>
          <a:ext cx="76200" cy="23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4236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3133725" y="11668125"/>
          <a:ext cx="561975" cy="4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85729</xdr:rowOff>
    </xdr:to>
    <xdr:sp macro="" textlink="">
      <xdr:nvSpPr>
        <xdr:cNvPr id="2684" name="Text Box 2"/>
        <xdr:cNvSpPr txBox="1">
          <a:spLocks noChangeArrowheads="1"/>
        </xdr:cNvSpPr>
      </xdr:nvSpPr>
      <xdr:spPr bwMode="auto">
        <a:xfrm>
          <a:off x="1209675" y="11496675"/>
          <a:ext cx="76200" cy="238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161339</xdr:rowOff>
    </xdr:to>
    <xdr:sp macro="" textlink="">
      <xdr:nvSpPr>
        <xdr:cNvPr id="2691" name="Text Box 2"/>
        <xdr:cNvSpPr txBox="1">
          <a:spLocks noChangeArrowheads="1"/>
        </xdr:cNvSpPr>
      </xdr:nvSpPr>
      <xdr:spPr bwMode="auto">
        <a:xfrm>
          <a:off x="1209675" y="11668125"/>
          <a:ext cx="76200" cy="313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693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95250</xdr:rowOff>
    </xdr:to>
    <xdr:sp macro="" textlink="">
      <xdr:nvSpPr>
        <xdr:cNvPr id="2695" name="Text Box 2"/>
        <xdr:cNvSpPr txBox="1">
          <a:spLocks noChangeArrowheads="1"/>
        </xdr:cNvSpPr>
      </xdr:nvSpPr>
      <xdr:spPr bwMode="auto">
        <a:xfrm>
          <a:off x="3133725" y="116681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161339</xdr:rowOff>
    </xdr:to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1209675" y="11668125"/>
          <a:ext cx="76200" cy="313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104775</xdr:rowOff>
    </xdr:to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3133725" y="116681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24</xdr:row>
      <xdr:rowOff>169333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514600" y="11668125"/>
          <a:ext cx="8572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2704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169333</xdr:rowOff>
    </xdr:to>
    <xdr:sp macro="" textlink="">
      <xdr:nvSpPr>
        <xdr:cNvPr id="2705" name="Text Box 2"/>
        <xdr:cNvSpPr txBox="1">
          <a:spLocks noChangeArrowheads="1"/>
        </xdr:cNvSpPr>
      </xdr:nvSpPr>
      <xdr:spPr bwMode="auto">
        <a:xfrm>
          <a:off x="1209675" y="116681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161339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1209675" y="11668125"/>
          <a:ext cx="76200" cy="313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169333</xdr:rowOff>
    </xdr:to>
    <xdr:sp macro="" textlink="">
      <xdr:nvSpPr>
        <xdr:cNvPr id="2707" name="Text Box 2"/>
        <xdr:cNvSpPr txBox="1">
          <a:spLocks noChangeArrowheads="1"/>
        </xdr:cNvSpPr>
      </xdr:nvSpPr>
      <xdr:spPr bwMode="auto">
        <a:xfrm>
          <a:off x="1209675" y="116681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08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09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11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13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14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15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16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17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20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21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24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2726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2727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2728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2729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2731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2732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2735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2739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2740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2741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42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43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44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45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46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47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48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49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50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51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52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53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54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55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56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</xdr:row>
      <xdr:rowOff>0</xdr:rowOff>
    </xdr:from>
    <xdr:to>
      <xdr:col>7</xdr:col>
      <xdr:colOff>63501</xdr:colOff>
      <xdr:row>25</xdr:row>
      <xdr:rowOff>196</xdr:rowOff>
    </xdr:to>
    <xdr:sp macro="" textlink="">
      <xdr:nvSpPr>
        <xdr:cNvPr id="2757" name="Text Box 597"/>
        <xdr:cNvSpPr txBox="1">
          <a:spLocks noChangeArrowheads="1"/>
        </xdr:cNvSpPr>
      </xdr:nvSpPr>
      <xdr:spPr bwMode="auto">
        <a:xfrm>
          <a:off x="6029325" y="10220325"/>
          <a:ext cx="63501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58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59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60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61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62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63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64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65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4083</xdr:rowOff>
    </xdr:to>
    <xdr:sp macro="" textlink="">
      <xdr:nvSpPr>
        <xdr:cNvPr id="2766" name="Text Box 597"/>
        <xdr:cNvSpPr txBox="1">
          <a:spLocks noChangeArrowheads="1"/>
        </xdr:cNvSpPr>
      </xdr:nvSpPr>
      <xdr:spPr bwMode="auto">
        <a:xfrm>
          <a:off x="6029325" y="10220325"/>
          <a:ext cx="76200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67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68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69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70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71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72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196</xdr:rowOff>
    </xdr:to>
    <xdr:sp macro="" textlink="">
      <xdr:nvSpPr>
        <xdr:cNvPr id="2773" name="Text Box 597"/>
        <xdr:cNvSpPr txBox="1">
          <a:spLocks noChangeArrowheads="1"/>
        </xdr:cNvSpPr>
      </xdr:nvSpPr>
      <xdr:spPr bwMode="auto">
        <a:xfrm>
          <a:off x="6029325" y="10220325"/>
          <a:ext cx="76200" cy="171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75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77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79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81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85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87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93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01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05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07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11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13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17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19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21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23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25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29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31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35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3498</xdr:rowOff>
    </xdr:to>
    <xdr:sp macro="" textlink="">
      <xdr:nvSpPr>
        <xdr:cNvPr id="2837" name="Text Box 2"/>
        <xdr:cNvSpPr txBox="1">
          <a:spLocks noChangeArrowheads="1"/>
        </xdr:cNvSpPr>
      </xdr:nvSpPr>
      <xdr:spPr bwMode="auto">
        <a:xfrm>
          <a:off x="1038225" y="10220325"/>
          <a:ext cx="635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3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4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4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47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5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5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5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57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5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6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6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6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7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7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7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77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7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8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87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8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9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97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0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0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07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0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1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1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1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17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19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21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24</xdr:row>
      <xdr:rowOff>169983</xdr:rowOff>
    </xdr:to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1038225" y="10220325"/>
          <a:ext cx="63500" cy="169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53507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3133725" y="10220325"/>
          <a:ext cx="561975" cy="53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63032</xdr:rowOff>
    </xdr:to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3133725" y="10220325"/>
          <a:ext cx="561975" cy="6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53507</xdr:rowOff>
    </xdr:to>
    <xdr:sp macro="" textlink="">
      <xdr:nvSpPr>
        <xdr:cNvPr id="2928" name="Text Box 2"/>
        <xdr:cNvSpPr txBox="1">
          <a:spLocks noChangeArrowheads="1"/>
        </xdr:cNvSpPr>
      </xdr:nvSpPr>
      <xdr:spPr bwMode="auto">
        <a:xfrm>
          <a:off x="3133725" y="10220325"/>
          <a:ext cx="561975" cy="53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63032</xdr:rowOff>
    </xdr:to>
    <xdr:sp macro="" textlink="">
      <xdr:nvSpPr>
        <xdr:cNvPr id="2929" name="Text Box 2"/>
        <xdr:cNvSpPr txBox="1">
          <a:spLocks noChangeArrowheads="1"/>
        </xdr:cNvSpPr>
      </xdr:nvSpPr>
      <xdr:spPr bwMode="auto">
        <a:xfrm>
          <a:off x="3133725" y="10220325"/>
          <a:ext cx="561975" cy="6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63032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3133725" y="10220325"/>
          <a:ext cx="561975" cy="6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72557</xdr:rowOff>
    </xdr:to>
    <xdr:sp macro="" textlink="">
      <xdr:nvSpPr>
        <xdr:cNvPr id="2931" name="Text Box 2"/>
        <xdr:cNvSpPr txBox="1">
          <a:spLocks noChangeArrowheads="1"/>
        </xdr:cNvSpPr>
      </xdr:nvSpPr>
      <xdr:spPr bwMode="auto">
        <a:xfrm>
          <a:off x="3133725" y="10220325"/>
          <a:ext cx="561975" cy="72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63032</xdr:rowOff>
    </xdr:to>
    <xdr:sp macro="" textlink="">
      <xdr:nvSpPr>
        <xdr:cNvPr id="2932" name="Text Box 2"/>
        <xdr:cNvSpPr txBox="1">
          <a:spLocks noChangeArrowheads="1"/>
        </xdr:cNvSpPr>
      </xdr:nvSpPr>
      <xdr:spPr bwMode="auto">
        <a:xfrm>
          <a:off x="3133725" y="10220325"/>
          <a:ext cx="561975" cy="63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72557</xdr:rowOff>
    </xdr:to>
    <xdr:sp macro="" textlink="">
      <xdr:nvSpPr>
        <xdr:cNvPr id="2933" name="Text Box 2"/>
        <xdr:cNvSpPr txBox="1">
          <a:spLocks noChangeArrowheads="1"/>
        </xdr:cNvSpPr>
      </xdr:nvSpPr>
      <xdr:spPr bwMode="auto">
        <a:xfrm>
          <a:off x="3133725" y="10220325"/>
          <a:ext cx="561975" cy="72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54566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3133725" y="10220325"/>
          <a:ext cx="561975" cy="54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64091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3133725" y="10220325"/>
          <a:ext cx="561975" cy="64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54566</xdr:rowOff>
    </xdr:to>
    <xdr:sp macro="" textlink="">
      <xdr:nvSpPr>
        <xdr:cNvPr id="2936" name="Text Box 2"/>
        <xdr:cNvSpPr txBox="1">
          <a:spLocks noChangeArrowheads="1"/>
        </xdr:cNvSpPr>
      </xdr:nvSpPr>
      <xdr:spPr bwMode="auto">
        <a:xfrm>
          <a:off x="3133725" y="10220325"/>
          <a:ext cx="561975" cy="54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64091</xdr:rowOff>
    </xdr:to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3133725" y="10220325"/>
          <a:ext cx="561975" cy="64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64091</xdr:rowOff>
    </xdr:to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3133725" y="10220325"/>
          <a:ext cx="561975" cy="64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73616</xdr:rowOff>
    </xdr:to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3133725" y="10220325"/>
          <a:ext cx="561975" cy="73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64091</xdr:rowOff>
    </xdr:to>
    <xdr:sp macro="" textlink="">
      <xdr:nvSpPr>
        <xdr:cNvPr id="2940" name="Text Box 2"/>
        <xdr:cNvSpPr txBox="1">
          <a:spLocks noChangeArrowheads="1"/>
        </xdr:cNvSpPr>
      </xdr:nvSpPr>
      <xdr:spPr bwMode="auto">
        <a:xfrm>
          <a:off x="3133725" y="10220325"/>
          <a:ext cx="561975" cy="64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73616</xdr:rowOff>
    </xdr:to>
    <xdr:sp macro="" textlink="">
      <xdr:nvSpPr>
        <xdr:cNvPr id="2941" name="Text Box 2"/>
        <xdr:cNvSpPr txBox="1">
          <a:spLocks noChangeArrowheads="1"/>
        </xdr:cNvSpPr>
      </xdr:nvSpPr>
      <xdr:spPr bwMode="auto">
        <a:xfrm>
          <a:off x="3133725" y="10220325"/>
          <a:ext cx="561975" cy="73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</xdr:row>
      <xdr:rowOff>0</xdr:rowOff>
    </xdr:from>
    <xdr:to>
      <xdr:col>7</xdr:col>
      <xdr:colOff>72264</xdr:colOff>
      <xdr:row>24</xdr:row>
      <xdr:rowOff>32361</xdr:rowOff>
    </xdr:to>
    <xdr:sp macro="" textlink="">
      <xdr:nvSpPr>
        <xdr:cNvPr id="2942" name="Text Box 597"/>
        <xdr:cNvSpPr txBox="1">
          <a:spLocks noChangeArrowheads="1"/>
        </xdr:cNvSpPr>
      </xdr:nvSpPr>
      <xdr:spPr bwMode="auto">
        <a:xfrm>
          <a:off x="6029325" y="10220325"/>
          <a:ext cx="72264" cy="32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4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4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4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4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4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4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5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5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5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5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5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5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296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96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96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96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96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96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97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97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97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7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7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7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8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8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8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8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8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8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8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8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8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8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9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9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</xdr:row>
      <xdr:rowOff>0</xdr:rowOff>
    </xdr:from>
    <xdr:to>
      <xdr:col>7</xdr:col>
      <xdr:colOff>63501</xdr:colOff>
      <xdr:row>25</xdr:row>
      <xdr:rowOff>3499</xdr:rowOff>
    </xdr:to>
    <xdr:sp macro="" textlink="">
      <xdr:nvSpPr>
        <xdr:cNvPr id="2992" name="Text Box 597"/>
        <xdr:cNvSpPr txBox="1">
          <a:spLocks noChangeArrowheads="1"/>
        </xdr:cNvSpPr>
      </xdr:nvSpPr>
      <xdr:spPr bwMode="auto">
        <a:xfrm>
          <a:off x="6029325" y="10220325"/>
          <a:ext cx="63501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9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9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9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9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9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9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299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300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300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300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300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300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300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300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300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300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1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1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1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1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1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1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1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1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2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2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2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2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302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240411</xdr:colOff>
      <xdr:row>24</xdr:row>
      <xdr:rowOff>3048</xdr:rowOff>
    </xdr:to>
    <xdr:sp macro="" textlink="">
      <xdr:nvSpPr>
        <xdr:cNvPr id="3028" name="Text Box 4134"/>
        <xdr:cNvSpPr txBox="1">
          <a:spLocks noChangeArrowheads="1"/>
        </xdr:cNvSpPr>
      </xdr:nvSpPr>
      <xdr:spPr bwMode="auto">
        <a:xfrm>
          <a:off x="561975" y="10220325"/>
          <a:ext cx="9753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240411</xdr:colOff>
      <xdr:row>24</xdr:row>
      <xdr:rowOff>3048</xdr:rowOff>
    </xdr:to>
    <xdr:sp macro="" textlink="">
      <xdr:nvSpPr>
        <xdr:cNvPr id="3029" name="Text Box 4134"/>
        <xdr:cNvSpPr txBox="1">
          <a:spLocks noChangeArrowheads="1"/>
        </xdr:cNvSpPr>
      </xdr:nvSpPr>
      <xdr:spPr bwMode="auto">
        <a:xfrm>
          <a:off x="561975" y="10220325"/>
          <a:ext cx="9753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240411</xdr:colOff>
      <xdr:row>24</xdr:row>
      <xdr:rowOff>3048</xdr:rowOff>
    </xdr:to>
    <xdr:sp macro="" textlink="">
      <xdr:nvSpPr>
        <xdr:cNvPr id="3030" name="Text Box 4134"/>
        <xdr:cNvSpPr txBox="1">
          <a:spLocks noChangeArrowheads="1"/>
        </xdr:cNvSpPr>
      </xdr:nvSpPr>
      <xdr:spPr bwMode="auto">
        <a:xfrm>
          <a:off x="561975" y="10220325"/>
          <a:ext cx="9753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284607</xdr:colOff>
      <xdr:row>24</xdr:row>
      <xdr:rowOff>32004</xdr:rowOff>
    </xdr:to>
    <xdr:sp macro="" textlink="">
      <xdr:nvSpPr>
        <xdr:cNvPr id="3031" name="Text Box 2"/>
        <xdr:cNvSpPr txBox="1">
          <a:spLocks noChangeArrowheads="1"/>
        </xdr:cNvSpPr>
      </xdr:nvSpPr>
      <xdr:spPr bwMode="auto">
        <a:xfrm>
          <a:off x="600075" y="10220325"/>
          <a:ext cx="10363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480441</xdr:colOff>
      <xdr:row>24</xdr:row>
      <xdr:rowOff>32004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771525" y="10220325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470916</xdr:colOff>
      <xdr:row>24</xdr:row>
      <xdr:rowOff>32004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762000" y="10220325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36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37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414147</xdr:colOff>
      <xdr:row>24</xdr:row>
      <xdr:rowOff>32004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414147</xdr:colOff>
      <xdr:row>24</xdr:row>
      <xdr:rowOff>32004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414147</xdr:colOff>
      <xdr:row>24</xdr:row>
      <xdr:rowOff>32004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414147</xdr:colOff>
      <xdr:row>24</xdr:row>
      <xdr:rowOff>32004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414147</xdr:colOff>
      <xdr:row>24</xdr:row>
      <xdr:rowOff>32004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414147</xdr:colOff>
      <xdr:row>24</xdr:row>
      <xdr:rowOff>32004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53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414147</xdr:colOff>
      <xdr:row>24</xdr:row>
      <xdr:rowOff>32004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414147</xdr:colOff>
      <xdr:row>24</xdr:row>
      <xdr:rowOff>32004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490451</xdr:colOff>
      <xdr:row>24</xdr:row>
      <xdr:rowOff>32004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828675" y="10220325"/>
          <a:ext cx="808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284607</xdr:colOff>
      <xdr:row>24</xdr:row>
      <xdr:rowOff>32004</xdr:rowOff>
    </xdr:to>
    <xdr:sp macro="" textlink="">
      <xdr:nvSpPr>
        <xdr:cNvPr id="3064" name="Text Box 2"/>
        <xdr:cNvSpPr txBox="1">
          <a:spLocks noChangeArrowheads="1"/>
        </xdr:cNvSpPr>
      </xdr:nvSpPr>
      <xdr:spPr bwMode="auto">
        <a:xfrm>
          <a:off x="600075" y="10220325"/>
          <a:ext cx="10363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480441</xdr:colOff>
      <xdr:row>24</xdr:row>
      <xdr:rowOff>32004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771525" y="10220325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470916</xdr:colOff>
      <xdr:row>24</xdr:row>
      <xdr:rowOff>32004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762000" y="10220325"/>
          <a:ext cx="12801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69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414147</xdr:colOff>
      <xdr:row>24</xdr:row>
      <xdr:rowOff>32004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414147</xdr:colOff>
      <xdr:row>24</xdr:row>
      <xdr:rowOff>32004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75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76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414147</xdr:colOff>
      <xdr:row>24</xdr:row>
      <xdr:rowOff>32004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414147</xdr:colOff>
      <xdr:row>24</xdr:row>
      <xdr:rowOff>32004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414147</xdr:colOff>
      <xdr:row>24</xdr:row>
      <xdr:rowOff>32004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414147</xdr:colOff>
      <xdr:row>24</xdr:row>
      <xdr:rowOff>32004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87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338328</xdr:colOff>
      <xdr:row>24</xdr:row>
      <xdr:rowOff>32004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647700" y="10220325"/>
          <a:ext cx="109728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91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92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414147</xdr:colOff>
      <xdr:row>24</xdr:row>
      <xdr:rowOff>32004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414147</xdr:colOff>
      <xdr:row>24</xdr:row>
      <xdr:rowOff>32004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714375" y="10220325"/>
          <a:ext cx="11887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272034</xdr:colOff>
      <xdr:row>24</xdr:row>
      <xdr:rowOff>32004</xdr:rowOff>
    </xdr:to>
    <xdr:sp macro="" textlink="">
      <xdr:nvSpPr>
        <xdr:cNvPr id="3095" name="Text Box 2"/>
        <xdr:cNvSpPr txBox="1">
          <a:spLocks noChangeArrowheads="1"/>
        </xdr:cNvSpPr>
      </xdr:nvSpPr>
      <xdr:spPr bwMode="auto">
        <a:xfrm>
          <a:off x="590550" y="10220325"/>
          <a:ext cx="100584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490451</xdr:colOff>
      <xdr:row>24</xdr:row>
      <xdr:rowOff>32004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828675" y="10220325"/>
          <a:ext cx="80876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240411</xdr:colOff>
      <xdr:row>24</xdr:row>
      <xdr:rowOff>3048</xdr:rowOff>
    </xdr:to>
    <xdr:sp macro="" textlink="">
      <xdr:nvSpPr>
        <xdr:cNvPr id="3097" name="Text Box 4134"/>
        <xdr:cNvSpPr txBox="1">
          <a:spLocks noChangeArrowheads="1"/>
        </xdr:cNvSpPr>
      </xdr:nvSpPr>
      <xdr:spPr bwMode="auto">
        <a:xfrm>
          <a:off x="561975" y="10220325"/>
          <a:ext cx="9753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240411</xdr:colOff>
      <xdr:row>24</xdr:row>
      <xdr:rowOff>3048</xdr:rowOff>
    </xdr:to>
    <xdr:sp macro="" textlink="">
      <xdr:nvSpPr>
        <xdr:cNvPr id="3098" name="Text Box 4134"/>
        <xdr:cNvSpPr txBox="1">
          <a:spLocks noChangeArrowheads="1"/>
        </xdr:cNvSpPr>
      </xdr:nvSpPr>
      <xdr:spPr bwMode="auto">
        <a:xfrm>
          <a:off x="561975" y="10220325"/>
          <a:ext cx="9753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240411</xdr:colOff>
      <xdr:row>24</xdr:row>
      <xdr:rowOff>3048</xdr:rowOff>
    </xdr:to>
    <xdr:sp macro="" textlink="">
      <xdr:nvSpPr>
        <xdr:cNvPr id="3099" name="Text Box 4134"/>
        <xdr:cNvSpPr txBox="1">
          <a:spLocks noChangeArrowheads="1"/>
        </xdr:cNvSpPr>
      </xdr:nvSpPr>
      <xdr:spPr bwMode="auto">
        <a:xfrm>
          <a:off x="561975" y="10220325"/>
          <a:ext cx="97536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325755</xdr:colOff>
      <xdr:row>24</xdr:row>
      <xdr:rowOff>33318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628650" y="10220325"/>
          <a:ext cx="116205" cy="33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325755</xdr:colOff>
      <xdr:row>24</xdr:row>
      <xdr:rowOff>33318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628650" y="10220325"/>
          <a:ext cx="116205" cy="33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325755</xdr:colOff>
      <xdr:row>24</xdr:row>
      <xdr:rowOff>33699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628650" y="10220325"/>
          <a:ext cx="116205" cy="3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325755</xdr:colOff>
      <xdr:row>24</xdr:row>
      <xdr:rowOff>33699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628650" y="10220325"/>
          <a:ext cx="116205" cy="3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325755</xdr:colOff>
      <xdr:row>24</xdr:row>
      <xdr:rowOff>33318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628650" y="10220325"/>
          <a:ext cx="116205" cy="33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325755</xdr:colOff>
      <xdr:row>24</xdr:row>
      <xdr:rowOff>33318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628650" y="10220325"/>
          <a:ext cx="116205" cy="33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325755</xdr:colOff>
      <xdr:row>24</xdr:row>
      <xdr:rowOff>33699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628650" y="10220325"/>
          <a:ext cx="116205" cy="3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325755</xdr:colOff>
      <xdr:row>24</xdr:row>
      <xdr:rowOff>33699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628650" y="10220325"/>
          <a:ext cx="116205" cy="33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0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1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1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2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2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27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2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3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3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3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37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3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4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4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47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4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5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5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57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5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6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6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67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7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7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77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8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8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8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87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89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91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93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4082</xdr:rowOff>
    </xdr:to>
    <xdr:sp macro="" textlink="">
      <xdr:nvSpPr>
        <xdr:cNvPr id="3195" name="Text Box 2"/>
        <xdr:cNvSpPr txBox="1">
          <a:spLocks noChangeArrowheads="1"/>
        </xdr:cNvSpPr>
      </xdr:nvSpPr>
      <xdr:spPr bwMode="auto">
        <a:xfrm>
          <a:off x="1038225" y="10220325"/>
          <a:ext cx="6350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19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19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0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0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0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1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2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2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2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3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3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3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3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4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4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4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5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5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5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6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6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6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7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7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7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7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7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8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8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8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9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9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9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29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0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0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0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0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0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1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1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1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1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2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2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2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2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3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3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3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4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4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4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4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4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5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5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5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5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5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6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6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6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7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168387</xdr:rowOff>
    </xdr:to>
    <xdr:sp macro="" textlink="">
      <xdr:nvSpPr>
        <xdr:cNvPr id="3372" name="Text Box 597"/>
        <xdr:cNvSpPr txBox="1">
          <a:spLocks noChangeArrowheads="1"/>
        </xdr:cNvSpPr>
      </xdr:nvSpPr>
      <xdr:spPr bwMode="auto">
        <a:xfrm>
          <a:off x="6029325" y="10220325"/>
          <a:ext cx="76200" cy="168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7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8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8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8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9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9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0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0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0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1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1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2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2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2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2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3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3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4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4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4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6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6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7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7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7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8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8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9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9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0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0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0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0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1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2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2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2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2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3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3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3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3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40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44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548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24</xdr:row>
      <xdr:rowOff>168387</xdr:rowOff>
    </xdr:to>
    <xdr:sp macro="" textlink="">
      <xdr:nvSpPr>
        <xdr:cNvPr id="3549" name="Text Box 597"/>
        <xdr:cNvSpPr txBox="1">
          <a:spLocks noChangeArrowheads="1"/>
        </xdr:cNvSpPr>
      </xdr:nvSpPr>
      <xdr:spPr bwMode="auto">
        <a:xfrm>
          <a:off x="6029325" y="10220325"/>
          <a:ext cx="76200" cy="168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</xdr:row>
      <xdr:rowOff>0</xdr:rowOff>
    </xdr:from>
    <xdr:to>
      <xdr:col>7</xdr:col>
      <xdr:colOff>63501</xdr:colOff>
      <xdr:row>25</xdr:row>
      <xdr:rowOff>4081</xdr:rowOff>
    </xdr:to>
    <xdr:sp macro="" textlink="">
      <xdr:nvSpPr>
        <xdr:cNvPr id="3550" name="Text Box 597"/>
        <xdr:cNvSpPr txBox="1">
          <a:spLocks noChangeArrowheads="1"/>
        </xdr:cNvSpPr>
      </xdr:nvSpPr>
      <xdr:spPr bwMode="auto">
        <a:xfrm>
          <a:off x="6029325" y="10220325"/>
          <a:ext cx="63501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54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68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72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80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84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86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88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92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96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98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04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24</xdr:row>
      <xdr:rowOff>0</xdr:rowOff>
    </xdr:from>
    <xdr:to>
      <xdr:col>2</xdr:col>
      <xdr:colOff>276225</xdr:colOff>
      <xdr:row>25</xdr:row>
      <xdr:rowOff>4081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1238250" y="10220325"/>
          <a:ext cx="762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0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1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1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1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1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1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2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2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2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2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2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3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3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3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3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3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4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4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4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4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5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5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5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5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6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6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6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6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6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7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7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7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7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8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8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8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8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9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9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9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69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0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0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0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0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1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1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1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19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21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25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57150</xdr:colOff>
      <xdr:row>25</xdr:row>
      <xdr:rowOff>4081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1038225" y="10220325"/>
          <a:ext cx="5715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168387</xdr:rowOff>
    </xdr:to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514600" y="10220325"/>
          <a:ext cx="0" cy="168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24</xdr:row>
      <xdr:rowOff>168387</xdr:rowOff>
    </xdr:to>
    <xdr:sp macro="" textlink="">
      <xdr:nvSpPr>
        <xdr:cNvPr id="3729" name="Text Box 2"/>
        <xdr:cNvSpPr txBox="1">
          <a:spLocks noChangeArrowheads="1"/>
        </xdr:cNvSpPr>
      </xdr:nvSpPr>
      <xdr:spPr bwMode="auto">
        <a:xfrm>
          <a:off x="3133725" y="10220325"/>
          <a:ext cx="595312" cy="168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168387</xdr:rowOff>
    </xdr:to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514600" y="10220325"/>
          <a:ext cx="0" cy="168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24</xdr:row>
      <xdr:rowOff>168387</xdr:rowOff>
    </xdr:to>
    <xdr:sp macro="" textlink="">
      <xdr:nvSpPr>
        <xdr:cNvPr id="3731" name="Text Box 2"/>
        <xdr:cNvSpPr txBox="1">
          <a:spLocks noChangeArrowheads="1"/>
        </xdr:cNvSpPr>
      </xdr:nvSpPr>
      <xdr:spPr bwMode="auto">
        <a:xfrm>
          <a:off x="3133725" y="10220325"/>
          <a:ext cx="595312" cy="168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168387</xdr:rowOff>
    </xdr:to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514600" y="10220325"/>
          <a:ext cx="0" cy="168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24</xdr:row>
      <xdr:rowOff>168387</xdr:rowOff>
    </xdr:to>
    <xdr:sp macro="" textlink="">
      <xdr:nvSpPr>
        <xdr:cNvPr id="3733" name="Text Box 2"/>
        <xdr:cNvSpPr txBox="1">
          <a:spLocks noChangeArrowheads="1"/>
        </xdr:cNvSpPr>
      </xdr:nvSpPr>
      <xdr:spPr bwMode="auto">
        <a:xfrm>
          <a:off x="3133725" y="10220325"/>
          <a:ext cx="595312" cy="168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3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3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3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4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4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4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4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5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5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5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5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6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6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6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7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7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7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7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7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8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8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8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8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8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9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9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0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0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0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0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1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1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1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1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2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2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2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2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3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3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3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3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4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4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4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5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5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5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5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6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6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6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6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7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7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7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8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8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9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9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9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9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89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0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0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0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0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1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1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1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1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1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2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2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2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2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3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33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35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39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4081</xdr:rowOff>
    </xdr:to>
    <xdr:sp macro="" textlink="">
      <xdr:nvSpPr>
        <xdr:cNvPr id="3941" name="Text Box 2"/>
        <xdr:cNvSpPr txBox="1">
          <a:spLocks noChangeArrowheads="1"/>
        </xdr:cNvSpPr>
      </xdr:nvSpPr>
      <xdr:spPr bwMode="auto">
        <a:xfrm>
          <a:off x="1038225" y="10220325"/>
          <a:ext cx="63500" cy="175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</xdr:row>
      <xdr:rowOff>0</xdr:rowOff>
    </xdr:from>
    <xdr:to>
      <xdr:col>7</xdr:col>
      <xdr:colOff>72264</xdr:colOff>
      <xdr:row>24</xdr:row>
      <xdr:rowOff>61519</xdr:rowOff>
    </xdr:to>
    <xdr:sp macro="" textlink="">
      <xdr:nvSpPr>
        <xdr:cNvPr id="3942" name="Text Box 597"/>
        <xdr:cNvSpPr txBox="1">
          <a:spLocks noChangeArrowheads="1"/>
        </xdr:cNvSpPr>
      </xdr:nvSpPr>
      <xdr:spPr bwMode="auto">
        <a:xfrm>
          <a:off x="6029325" y="10220325"/>
          <a:ext cx="72264" cy="61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</xdr:row>
      <xdr:rowOff>0</xdr:rowOff>
    </xdr:from>
    <xdr:to>
      <xdr:col>7</xdr:col>
      <xdr:colOff>72264</xdr:colOff>
      <xdr:row>24</xdr:row>
      <xdr:rowOff>61519</xdr:rowOff>
    </xdr:to>
    <xdr:sp macro="" textlink="">
      <xdr:nvSpPr>
        <xdr:cNvPr id="3943" name="Text Box 597"/>
        <xdr:cNvSpPr txBox="1">
          <a:spLocks noChangeArrowheads="1"/>
        </xdr:cNvSpPr>
      </xdr:nvSpPr>
      <xdr:spPr bwMode="auto">
        <a:xfrm>
          <a:off x="6029325" y="10220325"/>
          <a:ext cx="72264" cy="61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32004</xdr:rowOff>
    </xdr:to>
    <xdr:sp macro="" textlink="">
      <xdr:nvSpPr>
        <xdr:cNvPr id="3944" name="Text Box 2"/>
        <xdr:cNvSpPr txBox="1">
          <a:spLocks noChangeArrowheads="1"/>
        </xdr:cNvSpPr>
      </xdr:nvSpPr>
      <xdr:spPr bwMode="auto">
        <a:xfrm>
          <a:off x="5038725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32004</xdr:rowOff>
    </xdr:to>
    <xdr:sp macro="" textlink="">
      <xdr:nvSpPr>
        <xdr:cNvPr id="3945" name="Text Box 2"/>
        <xdr:cNvSpPr txBox="1">
          <a:spLocks noChangeArrowheads="1"/>
        </xdr:cNvSpPr>
      </xdr:nvSpPr>
      <xdr:spPr bwMode="auto">
        <a:xfrm>
          <a:off x="5038725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4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4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4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4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52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5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5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5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6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6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6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6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229743</xdr:colOff>
      <xdr:row>24</xdr:row>
      <xdr:rowOff>6477</xdr:rowOff>
    </xdr:to>
    <xdr:sp macro="" textlink="">
      <xdr:nvSpPr>
        <xdr:cNvPr id="3970" name="Text Box 4134"/>
        <xdr:cNvSpPr txBox="1">
          <a:spLocks noChangeArrowheads="1"/>
        </xdr:cNvSpPr>
      </xdr:nvSpPr>
      <xdr:spPr bwMode="auto">
        <a:xfrm>
          <a:off x="561975" y="10220325"/>
          <a:ext cx="86868" cy="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129540</xdr:rowOff>
    </xdr:to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714375" y="10220325"/>
          <a:ext cx="97536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129540</xdr:rowOff>
    </xdr:to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714375" y="10220325"/>
          <a:ext cx="97536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129540</xdr:rowOff>
    </xdr:to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714375" y="10220325"/>
          <a:ext cx="97536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129159</xdr:rowOff>
    </xdr:to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714375" y="10220325"/>
          <a:ext cx="97536" cy="129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129159</xdr:rowOff>
    </xdr:to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714375" y="10220325"/>
          <a:ext cx="97536" cy="129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129159</xdr:rowOff>
    </xdr:to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714375" y="10220325"/>
          <a:ext cx="97536" cy="129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129159</xdr:rowOff>
    </xdr:to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714375" y="10220325"/>
          <a:ext cx="97536" cy="129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91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127254</xdr:rowOff>
    </xdr:to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127254</xdr:rowOff>
    </xdr:to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9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127254</xdr:rowOff>
    </xdr:to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127254</xdr:rowOff>
    </xdr:to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399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127254</xdr:rowOff>
    </xdr:to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127254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127254</xdr:rowOff>
    </xdr:to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127254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0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0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0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0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1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11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1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1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1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1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2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21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22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2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2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2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2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2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2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031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23241</xdr:rowOff>
    </xdr:to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036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038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039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040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041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044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045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047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23241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23241</xdr:rowOff>
    </xdr:to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23241</xdr:rowOff>
    </xdr:to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70178</xdr:rowOff>
    </xdr:to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628650" y="10220325"/>
          <a:ext cx="100965" cy="7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70178</xdr:rowOff>
    </xdr:to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628650" y="10220325"/>
          <a:ext cx="100965" cy="7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23241</xdr:rowOff>
    </xdr:to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70178</xdr:rowOff>
    </xdr:to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628650" y="10220325"/>
          <a:ext cx="100965" cy="7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70178</xdr:rowOff>
    </xdr:to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628650" y="10220325"/>
          <a:ext cx="100965" cy="7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22860</xdr:rowOff>
    </xdr:to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771525" y="10220325"/>
          <a:ext cx="102108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22479</xdr:rowOff>
    </xdr:to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22479</xdr:rowOff>
    </xdr:to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080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081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084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085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086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088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089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091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092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093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22860</xdr:rowOff>
    </xdr:to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771525" y="10220325"/>
          <a:ext cx="102108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22479</xdr:rowOff>
    </xdr:to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22479</xdr:rowOff>
    </xdr:to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22860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771525" y="10220325"/>
          <a:ext cx="102108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22479</xdr:rowOff>
    </xdr:to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22479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41529</xdr:rowOff>
    </xdr:to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628650" y="10220325"/>
          <a:ext cx="100965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01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02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03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04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07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09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11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12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13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14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41529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628650" y="10220325"/>
          <a:ext cx="100965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79703</xdr:rowOff>
    </xdr:to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628650" y="10220325"/>
          <a:ext cx="100965" cy="79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79703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628650" y="10220325"/>
          <a:ext cx="100965" cy="79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128778</xdr:rowOff>
    </xdr:to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771525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128778</xdr:rowOff>
    </xdr:to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771525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128778</xdr:rowOff>
    </xdr:to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771525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22860</xdr:rowOff>
    </xdr:to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771525" y="10220325"/>
          <a:ext cx="102108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22479</xdr:rowOff>
    </xdr:to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22479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79703</xdr:rowOff>
    </xdr:to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628650" y="10220325"/>
          <a:ext cx="100965" cy="79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79703</xdr:rowOff>
    </xdr:to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628650" y="10220325"/>
          <a:ext cx="100965" cy="79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61034</xdr:rowOff>
    </xdr:to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628650" y="10220325"/>
          <a:ext cx="100965" cy="61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24</xdr:row>
      <xdr:rowOff>0</xdr:rowOff>
    </xdr:from>
    <xdr:to>
      <xdr:col>5</xdr:col>
      <xdr:colOff>464058</xdr:colOff>
      <xdr:row>24</xdr:row>
      <xdr:rowOff>129921</xdr:rowOff>
    </xdr:to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5219700" y="10220325"/>
          <a:ext cx="111633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24</xdr:row>
      <xdr:rowOff>0</xdr:rowOff>
    </xdr:from>
    <xdr:to>
      <xdr:col>5</xdr:col>
      <xdr:colOff>464058</xdr:colOff>
      <xdr:row>24</xdr:row>
      <xdr:rowOff>129921</xdr:rowOff>
    </xdr:to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5219700" y="10220325"/>
          <a:ext cx="111633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24</xdr:row>
      <xdr:rowOff>0</xdr:rowOff>
    </xdr:from>
    <xdr:to>
      <xdr:col>5</xdr:col>
      <xdr:colOff>464058</xdr:colOff>
      <xdr:row>24</xdr:row>
      <xdr:rowOff>128778</xdr:rowOff>
    </xdr:to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5219700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24</xdr:row>
      <xdr:rowOff>0</xdr:rowOff>
    </xdr:from>
    <xdr:to>
      <xdr:col>5</xdr:col>
      <xdr:colOff>464058</xdr:colOff>
      <xdr:row>24</xdr:row>
      <xdr:rowOff>128778</xdr:rowOff>
    </xdr:to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5219700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24</xdr:row>
      <xdr:rowOff>0</xdr:rowOff>
    </xdr:from>
    <xdr:to>
      <xdr:col>5</xdr:col>
      <xdr:colOff>464058</xdr:colOff>
      <xdr:row>24</xdr:row>
      <xdr:rowOff>128778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5219700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24</xdr:row>
      <xdr:rowOff>0</xdr:rowOff>
    </xdr:from>
    <xdr:to>
      <xdr:col>5</xdr:col>
      <xdr:colOff>464058</xdr:colOff>
      <xdr:row>24</xdr:row>
      <xdr:rowOff>129921</xdr:rowOff>
    </xdr:to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5219700" y="10220325"/>
          <a:ext cx="111633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24</xdr:row>
      <xdr:rowOff>0</xdr:rowOff>
    </xdr:from>
    <xdr:to>
      <xdr:col>5</xdr:col>
      <xdr:colOff>464058</xdr:colOff>
      <xdr:row>24</xdr:row>
      <xdr:rowOff>129921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5219700" y="10220325"/>
          <a:ext cx="111633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24</xdr:row>
      <xdr:rowOff>0</xdr:rowOff>
    </xdr:from>
    <xdr:to>
      <xdr:col>5</xdr:col>
      <xdr:colOff>464058</xdr:colOff>
      <xdr:row>24</xdr:row>
      <xdr:rowOff>129921</xdr:rowOff>
    </xdr:to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5219700" y="10220325"/>
          <a:ext cx="111633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4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4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4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4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5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6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6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6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6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229743</xdr:colOff>
      <xdr:row>24</xdr:row>
      <xdr:rowOff>6477</xdr:rowOff>
    </xdr:to>
    <xdr:sp macro="" textlink="">
      <xdr:nvSpPr>
        <xdr:cNvPr id="4170" name="Text Box 4134"/>
        <xdr:cNvSpPr txBox="1">
          <a:spLocks noChangeArrowheads="1"/>
        </xdr:cNvSpPr>
      </xdr:nvSpPr>
      <xdr:spPr bwMode="auto">
        <a:xfrm>
          <a:off x="561975" y="10220325"/>
          <a:ext cx="86868" cy="64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129540</xdr:rowOff>
    </xdr:to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714375" y="10220325"/>
          <a:ext cx="97536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129540</xdr:rowOff>
    </xdr:to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714375" y="10220325"/>
          <a:ext cx="97536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129540</xdr:rowOff>
    </xdr:to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714375" y="10220325"/>
          <a:ext cx="97536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129921</xdr:rowOff>
    </xdr:to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714375" y="10220325"/>
          <a:ext cx="97536" cy="129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129159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714375" y="10220325"/>
          <a:ext cx="97536" cy="129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129159</xdr:rowOff>
    </xdr:to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714375" y="10220325"/>
          <a:ext cx="97536" cy="129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8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129159</xdr:rowOff>
    </xdr:to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714375" y="10220325"/>
          <a:ext cx="97536" cy="129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129159</xdr:rowOff>
    </xdr:to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714375" y="10220325"/>
          <a:ext cx="97536" cy="129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127254</xdr:rowOff>
    </xdr:to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127254</xdr:rowOff>
    </xdr:to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9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127254</xdr:rowOff>
    </xdr:to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127254</xdr:rowOff>
    </xdr:to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19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127254</xdr:rowOff>
    </xdr:to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127254</xdr:rowOff>
    </xdr:to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0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127254</xdr:rowOff>
    </xdr:to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127254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714375" y="10220325"/>
          <a:ext cx="97536" cy="127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0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0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0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0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12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1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1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1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1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21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23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24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25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28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29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32004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590550" y="10220325"/>
          <a:ext cx="88392" cy="32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23241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235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236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237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238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239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247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89154</xdr:rowOff>
    </xdr:to>
    <xdr:sp macro="" textlink="">
      <xdr:nvSpPr>
        <xdr:cNvPr id="4248" name="Text Box 2"/>
        <xdr:cNvSpPr txBox="1">
          <a:spLocks noChangeArrowheads="1"/>
        </xdr:cNvSpPr>
      </xdr:nvSpPr>
      <xdr:spPr bwMode="auto">
        <a:xfrm>
          <a:off x="590550" y="10220325"/>
          <a:ext cx="88392" cy="89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23241</xdr:rowOff>
    </xdr:to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23241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23241</xdr:rowOff>
    </xdr:to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23241</xdr:rowOff>
    </xdr:to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771525" y="10220325"/>
          <a:ext cx="102108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23241</xdr:rowOff>
    </xdr:to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771525" y="10220325"/>
          <a:ext cx="111633" cy="23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22860</xdr:rowOff>
    </xdr:to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771525" y="10220325"/>
          <a:ext cx="102108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22479</xdr:rowOff>
    </xdr:to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22479</xdr:rowOff>
    </xdr:to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66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67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69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71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72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73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75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77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22860</xdr:rowOff>
    </xdr:to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771525" y="10220325"/>
          <a:ext cx="102108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22479</xdr:rowOff>
    </xdr:to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22479</xdr:rowOff>
    </xdr:to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22860</xdr:rowOff>
    </xdr:to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771525" y="10220325"/>
          <a:ext cx="102108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22479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22479</xdr:rowOff>
    </xdr:to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41529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628650" y="10220325"/>
          <a:ext cx="100965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85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87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89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91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92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93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95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96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97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41529</xdr:rowOff>
    </xdr:to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590550" y="10220325"/>
          <a:ext cx="88392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41529</xdr:rowOff>
    </xdr:to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628650" y="10220325"/>
          <a:ext cx="100965" cy="41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128778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771525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128778</xdr:rowOff>
    </xdr:to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771525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128778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771525" y="10220325"/>
          <a:ext cx="111633" cy="12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454533</xdr:colOff>
      <xdr:row>24</xdr:row>
      <xdr:rowOff>22860</xdr:rowOff>
    </xdr:to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771525" y="10220325"/>
          <a:ext cx="102108" cy="22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22479</xdr:rowOff>
    </xdr:to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22479</xdr:rowOff>
    </xdr:to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771525" y="10220325"/>
          <a:ext cx="111633" cy="224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762</xdr:rowOff>
    </xdr:to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714375" y="114966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762</xdr:rowOff>
    </xdr:to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714375" y="114966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762</xdr:rowOff>
    </xdr:to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714375" y="114966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762</xdr:rowOff>
    </xdr:to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714375" y="114966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762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714375" y="114966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762</xdr:rowOff>
    </xdr:to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714375" y="11496675"/>
          <a:ext cx="97536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32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32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32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329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330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331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333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33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43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45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46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47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4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5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52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53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55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56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57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5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5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6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65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6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6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7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72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73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76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77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7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8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83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84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8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9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9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92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95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97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39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0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0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02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04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05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06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07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0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15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16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17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18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19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109347</xdr:rowOff>
    </xdr:to>
    <xdr:sp macro="" textlink="">
      <xdr:nvSpPr>
        <xdr:cNvPr id="4421" name="Text Box 2"/>
        <xdr:cNvSpPr txBox="1">
          <a:spLocks noChangeArrowheads="1"/>
        </xdr:cNvSpPr>
      </xdr:nvSpPr>
      <xdr:spPr bwMode="auto">
        <a:xfrm>
          <a:off x="590550" y="11296650"/>
          <a:ext cx="88392" cy="109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110109</xdr:rowOff>
    </xdr:to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771525" y="112966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110109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771525" y="112966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110109</xdr:rowOff>
    </xdr:to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771525" y="112966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321564</xdr:colOff>
      <xdr:row>24</xdr:row>
      <xdr:rowOff>109728</xdr:rowOff>
    </xdr:to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647700" y="11296650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2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2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29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31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34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3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3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39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40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41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321564</xdr:colOff>
      <xdr:row>24</xdr:row>
      <xdr:rowOff>109728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647700" y="11296650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44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4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4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49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52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53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54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5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5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59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60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61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321564</xdr:colOff>
      <xdr:row>24</xdr:row>
      <xdr:rowOff>109728</xdr:rowOff>
    </xdr:to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647700" y="11296650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321564</xdr:colOff>
      <xdr:row>24</xdr:row>
      <xdr:rowOff>109728</xdr:rowOff>
    </xdr:to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647700" y="11296650"/>
          <a:ext cx="92964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321564</xdr:colOff>
      <xdr:row>24</xdr:row>
      <xdr:rowOff>11430</xdr:rowOff>
    </xdr:to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647700" y="11391900"/>
          <a:ext cx="92964" cy="11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6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69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7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24</xdr:row>
      <xdr:rowOff>0</xdr:rowOff>
    </xdr:from>
    <xdr:to>
      <xdr:col>1</xdr:col>
      <xdr:colOff>168021</xdr:colOff>
      <xdr:row>24</xdr:row>
      <xdr:rowOff>109728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504825" y="11296650"/>
          <a:ext cx="8229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109728</xdr:rowOff>
    </xdr:to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628650" y="11296650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109728</xdr:rowOff>
    </xdr:to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628650" y="11296650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8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8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89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91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93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94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9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9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49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109728</xdr:rowOff>
    </xdr:to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628650" y="11296650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01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0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08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09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11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12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13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109728</xdr:rowOff>
    </xdr:to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628650" y="11296650"/>
          <a:ext cx="100965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1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25" name="Text Box 2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109728</xdr:rowOff>
    </xdr:to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590550" y="11296650"/>
          <a:ext cx="88392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85725</xdr:colOff>
      <xdr:row>24</xdr:row>
      <xdr:rowOff>0</xdr:rowOff>
    </xdr:from>
    <xdr:to>
      <xdr:col>1</xdr:col>
      <xdr:colOff>168021</xdr:colOff>
      <xdr:row>24</xdr:row>
      <xdr:rowOff>1608</xdr:rowOff>
    </xdr:to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504825" y="11496675"/>
          <a:ext cx="82296" cy="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4572</xdr:rowOff>
    </xdr:to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771525" y="11449050"/>
          <a:ext cx="11163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109728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714375" y="11296650"/>
          <a:ext cx="97536" cy="10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218694</xdr:colOff>
      <xdr:row>24</xdr:row>
      <xdr:rowOff>171069</xdr:rowOff>
    </xdr:to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552450" y="1129665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171069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590550" y="1129665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381</xdr:rowOff>
    </xdr:to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714375" y="114966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218694</xdr:colOff>
      <xdr:row>24</xdr:row>
      <xdr:rowOff>169926</xdr:rowOff>
    </xdr:to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552450" y="11296650"/>
          <a:ext cx="85344" cy="1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169926</xdr:rowOff>
    </xdr:to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590550" y="11296650"/>
          <a:ext cx="88392" cy="169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381</xdr:rowOff>
    </xdr:to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714375" y="114966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218694</xdr:colOff>
      <xdr:row>24</xdr:row>
      <xdr:rowOff>171069</xdr:rowOff>
    </xdr:to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552450" y="1129665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171069</xdr:rowOff>
    </xdr:to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590550" y="1129665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381</xdr:rowOff>
    </xdr:to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714375" y="114966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218694</xdr:colOff>
      <xdr:row>24</xdr:row>
      <xdr:rowOff>171069</xdr:rowOff>
    </xdr:to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552450" y="1129665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171069</xdr:rowOff>
    </xdr:to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590550" y="1129665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381</xdr:rowOff>
    </xdr:to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714375" y="114966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218694</xdr:colOff>
      <xdr:row>24</xdr:row>
      <xdr:rowOff>171069</xdr:rowOff>
    </xdr:to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552450" y="1129665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171069</xdr:rowOff>
    </xdr:to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590550" y="1129665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381</xdr:rowOff>
    </xdr:to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714375" y="114966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218694</xdr:colOff>
      <xdr:row>24</xdr:row>
      <xdr:rowOff>171069</xdr:rowOff>
    </xdr:to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552450" y="11296650"/>
          <a:ext cx="85344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171069</xdr:rowOff>
    </xdr:to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590550" y="11296650"/>
          <a:ext cx="88392" cy="17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392811</xdr:colOff>
      <xdr:row>24</xdr:row>
      <xdr:rowOff>381</xdr:rowOff>
    </xdr:to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714375" y="11496675"/>
          <a:ext cx="97536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80092</xdr:rowOff>
    </xdr:to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628650" y="11496675"/>
          <a:ext cx="100965" cy="80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80092</xdr:rowOff>
    </xdr:to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628650" y="11496675"/>
          <a:ext cx="100965" cy="80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6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6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69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70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71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72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73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7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7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7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79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81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83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84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8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8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89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9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9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9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599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01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02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0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0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13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1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1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19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20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21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22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23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29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31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32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33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34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39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40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41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46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47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259842</xdr:colOff>
      <xdr:row>24</xdr:row>
      <xdr:rowOff>110109</xdr:rowOff>
    </xdr:to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590550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108966</xdr:rowOff>
    </xdr:to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771525" y="112966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108966</xdr:rowOff>
    </xdr:to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771525" y="112966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464058</xdr:colOff>
      <xdr:row>24</xdr:row>
      <xdr:rowOff>108966</xdr:rowOff>
    </xdr:to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771525" y="112966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6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6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6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6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6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7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7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7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7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7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7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7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7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8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8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8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8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8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9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9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9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9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9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9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69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0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0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0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0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0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1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1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1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1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1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1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1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2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2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2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2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2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2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3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3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3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3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3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3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4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4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4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4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4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4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4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24</xdr:row>
      <xdr:rowOff>0</xdr:rowOff>
    </xdr:from>
    <xdr:to>
      <xdr:col>5</xdr:col>
      <xdr:colOff>464058</xdr:colOff>
      <xdr:row>24</xdr:row>
      <xdr:rowOff>110109</xdr:rowOff>
    </xdr:to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5219700" y="112966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24</xdr:row>
      <xdr:rowOff>0</xdr:rowOff>
    </xdr:from>
    <xdr:to>
      <xdr:col>5</xdr:col>
      <xdr:colOff>464058</xdr:colOff>
      <xdr:row>24</xdr:row>
      <xdr:rowOff>110109</xdr:rowOff>
    </xdr:to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5219700" y="112966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5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5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5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5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5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5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6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6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6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6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6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7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7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7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7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7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8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8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8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8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9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9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9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9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9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79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0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0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0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0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0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1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1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1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1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1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1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1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1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2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2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2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2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2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2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3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3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24</xdr:row>
      <xdr:rowOff>0</xdr:rowOff>
    </xdr:from>
    <xdr:to>
      <xdr:col>5</xdr:col>
      <xdr:colOff>464058</xdr:colOff>
      <xdr:row>24</xdr:row>
      <xdr:rowOff>108966</xdr:rowOff>
    </xdr:to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5219700" y="112966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24</xdr:row>
      <xdr:rowOff>0</xdr:rowOff>
    </xdr:from>
    <xdr:to>
      <xdr:col>5</xdr:col>
      <xdr:colOff>464058</xdr:colOff>
      <xdr:row>24</xdr:row>
      <xdr:rowOff>108966</xdr:rowOff>
    </xdr:to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5219700" y="112966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24</xdr:row>
      <xdr:rowOff>0</xdr:rowOff>
    </xdr:from>
    <xdr:to>
      <xdr:col>5</xdr:col>
      <xdr:colOff>464058</xdr:colOff>
      <xdr:row>24</xdr:row>
      <xdr:rowOff>108966</xdr:rowOff>
    </xdr:to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5219700" y="11296650"/>
          <a:ext cx="111633" cy="10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3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3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4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4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4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4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4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4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4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4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5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5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5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5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6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6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6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6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6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6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6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6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7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7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7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7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7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7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8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8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8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8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9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9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9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9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9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0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0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0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0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0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0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1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11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12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15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16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17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19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259842</xdr:colOff>
      <xdr:row>24</xdr:row>
      <xdr:rowOff>110109</xdr:rowOff>
    </xdr:to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5038725" y="11296650"/>
          <a:ext cx="88392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24</xdr:row>
      <xdr:rowOff>0</xdr:rowOff>
    </xdr:from>
    <xdr:to>
      <xdr:col>5</xdr:col>
      <xdr:colOff>464058</xdr:colOff>
      <xdr:row>24</xdr:row>
      <xdr:rowOff>110109</xdr:rowOff>
    </xdr:to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5219700" y="112966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24</xdr:row>
      <xdr:rowOff>0</xdr:rowOff>
    </xdr:from>
    <xdr:to>
      <xdr:col>5</xdr:col>
      <xdr:colOff>464058</xdr:colOff>
      <xdr:row>24</xdr:row>
      <xdr:rowOff>110109</xdr:rowOff>
    </xdr:to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5219700" y="112966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352425</xdr:colOff>
      <xdr:row>24</xdr:row>
      <xdr:rowOff>0</xdr:rowOff>
    </xdr:from>
    <xdr:to>
      <xdr:col>5</xdr:col>
      <xdr:colOff>464058</xdr:colOff>
      <xdr:row>24</xdr:row>
      <xdr:rowOff>110109</xdr:rowOff>
    </xdr:to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5219700" y="11296650"/>
          <a:ext cx="111633" cy="110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81235</xdr:rowOff>
    </xdr:to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628650" y="11496675"/>
          <a:ext cx="100965" cy="81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81235</xdr:rowOff>
    </xdr:to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628650" y="11496675"/>
          <a:ext cx="100965" cy="81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81235</xdr:rowOff>
    </xdr:to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628650" y="11496675"/>
          <a:ext cx="100965" cy="81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81235</xdr:rowOff>
    </xdr:to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628650" y="11496675"/>
          <a:ext cx="100965" cy="81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24</xdr:row>
      <xdr:rowOff>0</xdr:rowOff>
    </xdr:from>
    <xdr:to>
      <xdr:col>1</xdr:col>
      <xdr:colOff>310515</xdr:colOff>
      <xdr:row>24</xdr:row>
      <xdr:rowOff>29419</xdr:rowOff>
    </xdr:to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628650" y="11496675"/>
          <a:ext cx="100965" cy="29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493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493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493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493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494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494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494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494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494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5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5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5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6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6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6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6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7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7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7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7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7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7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8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8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8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8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8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8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9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9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9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9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500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500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500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500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501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501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501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501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501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501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501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502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502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502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502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502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503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503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503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503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3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3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4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4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4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4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505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3499</xdr:rowOff>
    </xdr:to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1209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95250</xdr:rowOff>
    </xdr:to>
    <xdr:sp macro="" textlink="">
      <xdr:nvSpPr>
        <xdr:cNvPr id="5053" name="Text Box 2"/>
        <xdr:cNvSpPr txBox="1">
          <a:spLocks noChangeArrowheads="1"/>
        </xdr:cNvSpPr>
      </xdr:nvSpPr>
      <xdr:spPr bwMode="auto">
        <a:xfrm>
          <a:off x="3133725" y="102203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104775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3133725" y="102203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5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5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95250</xdr:rowOff>
    </xdr:to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3133725" y="102203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104775</xdr:rowOff>
    </xdr:to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3133725" y="102203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6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6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6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6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6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7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3499</xdr:rowOff>
    </xdr:to>
    <xdr:sp macro="" textlink="">
      <xdr:nvSpPr>
        <xdr:cNvPr id="5073" name="Text Box 2"/>
        <xdr:cNvSpPr txBox="1">
          <a:spLocks noChangeArrowheads="1"/>
        </xdr:cNvSpPr>
      </xdr:nvSpPr>
      <xdr:spPr bwMode="auto">
        <a:xfrm>
          <a:off x="1209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7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7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8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8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8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9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9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09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0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0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0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0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0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0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1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1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1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1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1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2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2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2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512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2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2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2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2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3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3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3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3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3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3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3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3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3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3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4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</xdr:row>
      <xdr:rowOff>0</xdr:rowOff>
    </xdr:from>
    <xdr:to>
      <xdr:col>7</xdr:col>
      <xdr:colOff>63501</xdr:colOff>
      <xdr:row>25</xdr:row>
      <xdr:rowOff>3499</xdr:rowOff>
    </xdr:to>
    <xdr:sp macro="" textlink="">
      <xdr:nvSpPr>
        <xdr:cNvPr id="5141" name="Text Box 597"/>
        <xdr:cNvSpPr txBox="1">
          <a:spLocks noChangeArrowheads="1"/>
        </xdr:cNvSpPr>
      </xdr:nvSpPr>
      <xdr:spPr bwMode="auto">
        <a:xfrm>
          <a:off x="6029325" y="10220325"/>
          <a:ext cx="63501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4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4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4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4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4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4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4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4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5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5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5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5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5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5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5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515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3500</xdr:rowOff>
    </xdr:to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2376</xdr:rowOff>
    </xdr:to>
    <xdr:sp macro="" textlink="">
      <xdr:nvSpPr>
        <xdr:cNvPr id="5159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3500</xdr:rowOff>
    </xdr:to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2376</xdr:rowOff>
    </xdr:to>
    <xdr:sp macro="" textlink="">
      <xdr:nvSpPr>
        <xdr:cNvPr id="5161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3500</xdr:rowOff>
    </xdr:to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3500</xdr:rowOff>
    </xdr:to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3500</xdr:rowOff>
    </xdr:to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3500</xdr:rowOff>
    </xdr:to>
    <xdr:sp macro="" textlink="">
      <xdr:nvSpPr>
        <xdr:cNvPr id="5165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3500</xdr:rowOff>
    </xdr:to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3500</xdr:rowOff>
    </xdr:to>
    <xdr:sp macro="" textlink="">
      <xdr:nvSpPr>
        <xdr:cNvPr id="5167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2376</xdr:rowOff>
    </xdr:to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2376</xdr:rowOff>
    </xdr:to>
    <xdr:sp macro="" textlink="">
      <xdr:nvSpPr>
        <xdr:cNvPr id="5169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2917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1209675" y="10220325"/>
          <a:ext cx="76200" cy="17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2376</xdr:rowOff>
    </xdr:to>
    <xdr:sp macro="" textlink="">
      <xdr:nvSpPr>
        <xdr:cNvPr id="5171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2917</xdr:rowOff>
    </xdr:to>
    <xdr:sp macro="" textlink="">
      <xdr:nvSpPr>
        <xdr:cNvPr id="5172" name="Text Box 2"/>
        <xdr:cNvSpPr txBox="1">
          <a:spLocks noChangeArrowheads="1"/>
        </xdr:cNvSpPr>
      </xdr:nvSpPr>
      <xdr:spPr bwMode="auto">
        <a:xfrm>
          <a:off x="1209675" y="10220325"/>
          <a:ext cx="76200" cy="17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2376</xdr:rowOff>
    </xdr:to>
    <xdr:sp macro="" textlink="">
      <xdr:nvSpPr>
        <xdr:cNvPr id="5173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2917</xdr:rowOff>
    </xdr:to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1209675" y="10220325"/>
          <a:ext cx="76200" cy="17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3500</xdr:rowOff>
    </xdr:to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771525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3500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3500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3500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3500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3500</xdr:rowOff>
    </xdr:to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3500</xdr:rowOff>
    </xdr:to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3500</xdr:rowOff>
    </xdr:to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600075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89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91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92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93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95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96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97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199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3500</xdr:rowOff>
    </xdr:to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600075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08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09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10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11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3500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3500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3500</xdr:rowOff>
    </xdr:to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3500</xdr:rowOff>
    </xdr:to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3500</xdr:rowOff>
    </xdr:to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3500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5524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3500</xdr:rowOff>
    </xdr:to>
    <xdr:sp macro="" textlink="">
      <xdr:nvSpPr>
        <xdr:cNvPr id="5224" name="Text Box 2"/>
        <xdr:cNvSpPr txBox="1">
          <a:spLocks noChangeArrowheads="1"/>
        </xdr:cNvSpPr>
      </xdr:nvSpPr>
      <xdr:spPr bwMode="auto">
        <a:xfrm>
          <a:off x="600075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26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28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29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30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31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32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33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3500</xdr:rowOff>
    </xdr:to>
    <xdr:sp macro="" textlink="">
      <xdr:nvSpPr>
        <xdr:cNvPr id="5236" name="Text Box 2"/>
        <xdr:cNvSpPr txBox="1">
          <a:spLocks noChangeArrowheads="1"/>
        </xdr:cNvSpPr>
      </xdr:nvSpPr>
      <xdr:spPr bwMode="auto">
        <a:xfrm>
          <a:off x="600075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37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39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40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41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42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44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45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3500</xdr:rowOff>
    </xdr:to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590550" y="10220325"/>
          <a:ext cx="76200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4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4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5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60" name="Text Box 597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61" name="Text Box 597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6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6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6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7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7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7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7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7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7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8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8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8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8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200025</xdr:colOff>
      <xdr:row>24</xdr:row>
      <xdr:rowOff>0</xdr:rowOff>
    </xdr:from>
    <xdr:to>
      <xdr:col>1</xdr:col>
      <xdr:colOff>276225</xdr:colOff>
      <xdr:row>25</xdr:row>
      <xdr:rowOff>3499</xdr:rowOff>
    </xdr:to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6191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161925</xdr:colOff>
      <xdr:row>24</xdr:row>
      <xdr:rowOff>0</xdr:rowOff>
    </xdr:from>
    <xdr:to>
      <xdr:col>1</xdr:col>
      <xdr:colOff>238125</xdr:colOff>
      <xdr:row>25</xdr:row>
      <xdr:rowOff>3499</xdr:rowOff>
    </xdr:to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5810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0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0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0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1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1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2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2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330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6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7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8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382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383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384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5385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9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0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0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2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3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3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4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4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44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51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52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53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5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5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5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5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6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6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7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7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7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7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7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8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8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8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8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8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8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9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9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9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9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49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0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0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0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1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2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2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3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3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3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39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43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44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45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46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47" name="Text Box 2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571500" y="10220325"/>
          <a:ext cx="666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56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57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558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6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6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7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8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8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3499</xdr:rowOff>
    </xdr:to>
    <xdr:sp macro="" textlink="">
      <xdr:nvSpPr>
        <xdr:cNvPr id="5592" name="Text Box 2"/>
        <xdr:cNvSpPr txBox="1">
          <a:spLocks noChangeArrowheads="1"/>
        </xdr:cNvSpPr>
      </xdr:nvSpPr>
      <xdr:spPr bwMode="auto">
        <a:xfrm>
          <a:off x="6000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3499</xdr:rowOff>
    </xdr:to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7715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</xdr:row>
      <xdr:rowOff>0</xdr:rowOff>
    </xdr:from>
    <xdr:to>
      <xdr:col>1</xdr:col>
      <xdr:colOff>419100</xdr:colOff>
      <xdr:row>25</xdr:row>
      <xdr:rowOff>3499</xdr:rowOff>
    </xdr:to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7620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1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1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</xdr:row>
      <xdr:rowOff>0</xdr:rowOff>
    </xdr:from>
    <xdr:to>
      <xdr:col>1</xdr:col>
      <xdr:colOff>304800</xdr:colOff>
      <xdr:row>25</xdr:row>
      <xdr:rowOff>3499</xdr:rowOff>
    </xdr:to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64770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1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2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</xdr:row>
      <xdr:rowOff>0</xdr:rowOff>
    </xdr:from>
    <xdr:to>
      <xdr:col>1</xdr:col>
      <xdr:colOff>371475</xdr:colOff>
      <xdr:row>25</xdr:row>
      <xdr:rowOff>3499</xdr:rowOff>
    </xdr:to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7143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</xdr:row>
      <xdr:rowOff>0</xdr:rowOff>
    </xdr:from>
    <xdr:to>
      <xdr:col>1</xdr:col>
      <xdr:colOff>485775</xdr:colOff>
      <xdr:row>25</xdr:row>
      <xdr:rowOff>3499</xdr:rowOff>
    </xdr:to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828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625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626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627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628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629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</xdr:row>
      <xdr:rowOff>0</xdr:rowOff>
    </xdr:from>
    <xdr:to>
      <xdr:col>1</xdr:col>
      <xdr:colOff>219075</xdr:colOff>
      <xdr:row>25</xdr:row>
      <xdr:rowOff>3499</xdr:rowOff>
    </xdr:to>
    <xdr:sp macro="" textlink="">
      <xdr:nvSpPr>
        <xdr:cNvPr id="5630" name="Text Box 4134"/>
        <xdr:cNvSpPr txBox="1">
          <a:spLocks noChangeArrowheads="1"/>
        </xdr:cNvSpPr>
      </xdr:nvSpPr>
      <xdr:spPr bwMode="auto">
        <a:xfrm>
          <a:off x="5619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3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3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3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3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3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4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5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5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6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6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6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7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7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7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7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8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8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8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9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9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9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0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0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0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0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1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1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1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2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2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2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3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3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3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3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4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4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4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4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4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5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5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5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6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6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6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6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6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7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7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8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8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8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8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9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9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9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9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0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0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1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1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2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2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2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2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2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3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3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3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4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4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4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4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4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5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5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5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6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6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6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6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6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6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7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7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7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8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8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8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8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8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8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9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9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9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89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0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0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0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1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1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2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2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2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2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2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3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3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3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4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4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4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4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4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4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5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5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5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5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5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5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5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6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6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6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3499</xdr:rowOff>
    </xdr:to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5524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24</xdr:row>
      <xdr:rowOff>0</xdr:rowOff>
    </xdr:from>
    <xdr:to>
      <xdr:col>2</xdr:col>
      <xdr:colOff>3175</xdr:colOff>
      <xdr:row>25</xdr:row>
      <xdr:rowOff>3499</xdr:rowOff>
    </xdr:to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962025" y="10220325"/>
          <a:ext cx="635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84" name="Text Box 597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85" name="Text Box 597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86" name="Text Box 597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87" name="Text Box 597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8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9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9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9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9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9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0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0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0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0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0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1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1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1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2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2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2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3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3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3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3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3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4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4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4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5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5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5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5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5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6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6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6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6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7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7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7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7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7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8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8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8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9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9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0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0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0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10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1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1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1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1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17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24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25" name="Text Box 2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3499</xdr:rowOff>
    </xdr:to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590550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3499</xdr:rowOff>
    </xdr:to>
    <xdr:sp macro="" textlink="">
      <xdr:nvSpPr>
        <xdr:cNvPr id="6127" name="Text Box 2"/>
        <xdr:cNvSpPr txBox="1">
          <a:spLocks noChangeArrowheads="1"/>
        </xdr:cNvSpPr>
      </xdr:nvSpPr>
      <xdr:spPr bwMode="auto">
        <a:xfrm>
          <a:off x="50387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3499</xdr:rowOff>
    </xdr:to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50387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2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3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3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3499</xdr:rowOff>
    </xdr:to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50387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3499</xdr:rowOff>
    </xdr:to>
    <xdr:sp macro="" textlink="">
      <xdr:nvSpPr>
        <xdr:cNvPr id="6133" name="Text Box 2"/>
        <xdr:cNvSpPr txBox="1">
          <a:spLocks noChangeArrowheads="1"/>
        </xdr:cNvSpPr>
      </xdr:nvSpPr>
      <xdr:spPr bwMode="auto">
        <a:xfrm>
          <a:off x="50387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3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3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3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3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3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3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4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3499</xdr:rowOff>
    </xdr:to>
    <xdr:sp macro="" textlink="">
      <xdr:nvSpPr>
        <xdr:cNvPr id="6141" name="Text Box 2"/>
        <xdr:cNvSpPr txBox="1">
          <a:spLocks noChangeArrowheads="1"/>
        </xdr:cNvSpPr>
      </xdr:nvSpPr>
      <xdr:spPr bwMode="auto">
        <a:xfrm>
          <a:off x="50387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3499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50387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4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4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4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4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4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</xdr:row>
      <xdr:rowOff>0</xdr:rowOff>
    </xdr:from>
    <xdr:to>
      <xdr:col>7</xdr:col>
      <xdr:colOff>63501</xdr:colOff>
      <xdr:row>25</xdr:row>
      <xdr:rowOff>3499</xdr:rowOff>
    </xdr:to>
    <xdr:sp macro="" textlink="">
      <xdr:nvSpPr>
        <xdr:cNvPr id="6148" name="Text Box 597"/>
        <xdr:cNvSpPr txBox="1">
          <a:spLocks noChangeArrowheads="1"/>
        </xdr:cNvSpPr>
      </xdr:nvSpPr>
      <xdr:spPr bwMode="auto">
        <a:xfrm>
          <a:off x="6029325" y="10220325"/>
          <a:ext cx="63501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4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5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5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5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5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5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5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5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5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5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5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6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6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6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6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16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68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71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72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73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74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75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76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77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79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80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81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184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186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187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188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189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191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193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195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196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197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199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00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01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02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03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04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05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06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07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08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09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10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11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12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13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</xdr:row>
      <xdr:rowOff>0</xdr:rowOff>
    </xdr:from>
    <xdr:to>
      <xdr:col>7</xdr:col>
      <xdr:colOff>63501</xdr:colOff>
      <xdr:row>25</xdr:row>
      <xdr:rowOff>779</xdr:rowOff>
    </xdr:to>
    <xdr:sp macro="" textlink="">
      <xdr:nvSpPr>
        <xdr:cNvPr id="6214" name="Text Box 597"/>
        <xdr:cNvSpPr txBox="1">
          <a:spLocks noChangeArrowheads="1"/>
        </xdr:cNvSpPr>
      </xdr:nvSpPr>
      <xdr:spPr bwMode="auto">
        <a:xfrm>
          <a:off x="6029325" y="10220325"/>
          <a:ext cx="63501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15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16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17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18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19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20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21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22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4083</xdr:rowOff>
    </xdr:to>
    <xdr:sp macro="" textlink="">
      <xdr:nvSpPr>
        <xdr:cNvPr id="6223" name="Text Box 597"/>
        <xdr:cNvSpPr txBox="1">
          <a:spLocks noChangeArrowheads="1"/>
        </xdr:cNvSpPr>
      </xdr:nvSpPr>
      <xdr:spPr bwMode="auto">
        <a:xfrm>
          <a:off x="6029325" y="10220325"/>
          <a:ext cx="76200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24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25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26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27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28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29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779</xdr:rowOff>
    </xdr:to>
    <xdr:sp macro="" textlink="">
      <xdr:nvSpPr>
        <xdr:cNvPr id="6230" name="Text Box 597"/>
        <xdr:cNvSpPr txBox="1">
          <a:spLocks noChangeArrowheads="1"/>
        </xdr:cNvSpPr>
      </xdr:nvSpPr>
      <xdr:spPr bwMode="auto">
        <a:xfrm>
          <a:off x="6029325" y="10220325"/>
          <a:ext cx="76200" cy="172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3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3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3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3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3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4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4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4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4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4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24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3499</xdr:rowOff>
    </xdr:to>
    <xdr:sp macro="" textlink="">
      <xdr:nvSpPr>
        <xdr:cNvPr id="6249" name="Text Box 2"/>
        <xdr:cNvSpPr txBox="1">
          <a:spLocks noChangeArrowheads="1"/>
        </xdr:cNvSpPr>
      </xdr:nvSpPr>
      <xdr:spPr bwMode="auto">
        <a:xfrm>
          <a:off x="1209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95250</xdr:rowOff>
    </xdr:to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3133725" y="102203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104775</xdr:rowOff>
    </xdr:to>
    <xdr:sp macro="" textlink="">
      <xdr:nvSpPr>
        <xdr:cNvPr id="6251" name="Text Box 2"/>
        <xdr:cNvSpPr txBox="1">
          <a:spLocks noChangeArrowheads="1"/>
        </xdr:cNvSpPr>
      </xdr:nvSpPr>
      <xdr:spPr bwMode="auto">
        <a:xfrm>
          <a:off x="3133725" y="102203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5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5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5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95250</xdr:rowOff>
    </xdr:to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3133725" y="10220325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104775</xdr:rowOff>
    </xdr:to>
    <xdr:sp macro="" textlink="">
      <xdr:nvSpPr>
        <xdr:cNvPr id="6257" name="Text Box 2"/>
        <xdr:cNvSpPr txBox="1">
          <a:spLocks noChangeArrowheads="1"/>
        </xdr:cNvSpPr>
      </xdr:nvSpPr>
      <xdr:spPr bwMode="auto">
        <a:xfrm>
          <a:off x="3133725" y="10220325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5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6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6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6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6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6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6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6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6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6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6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3499</xdr:rowOff>
    </xdr:to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120967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7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7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7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8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8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8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9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3499</xdr:rowOff>
    </xdr:to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2514600" y="10220325"/>
          <a:ext cx="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9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9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9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29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0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0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0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0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0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0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0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0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1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1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1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1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1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1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1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1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2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2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32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23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24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25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26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27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28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29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30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31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32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33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34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35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36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37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</xdr:row>
      <xdr:rowOff>0</xdr:rowOff>
    </xdr:from>
    <xdr:to>
      <xdr:col>7</xdr:col>
      <xdr:colOff>63501</xdr:colOff>
      <xdr:row>25</xdr:row>
      <xdr:rowOff>1555</xdr:rowOff>
    </xdr:to>
    <xdr:sp macro="" textlink="">
      <xdr:nvSpPr>
        <xdr:cNvPr id="6338" name="Text Box 597"/>
        <xdr:cNvSpPr txBox="1">
          <a:spLocks noChangeArrowheads="1"/>
        </xdr:cNvSpPr>
      </xdr:nvSpPr>
      <xdr:spPr bwMode="auto">
        <a:xfrm>
          <a:off x="6029325" y="10220325"/>
          <a:ext cx="63501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39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40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41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42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43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44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45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46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34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48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49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50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51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52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53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54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3500</xdr:rowOff>
    </xdr:to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2376</xdr:rowOff>
    </xdr:to>
    <xdr:sp macro="" textlink="">
      <xdr:nvSpPr>
        <xdr:cNvPr id="6356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3500</xdr:rowOff>
    </xdr:to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2376</xdr:rowOff>
    </xdr:to>
    <xdr:sp macro="" textlink="">
      <xdr:nvSpPr>
        <xdr:cNvPr id="6358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3500</xdr:rowOff>
    </xdr:to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3500</xdr:rowOff>
    </xdr:to>
    <xdr:sp macro="" textlink="">
      <xdr:nvSpPr>
        <xdr:cNvPr id="6360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3500</xdr:rowOff>
    </xdr:to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3500</xdr:rowOff>
    </xdr:to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3500</xdr:rowOff>
    </xdr:to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2514600" y="10220325"/>
          <a:ext cx="8572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3500</xdr:rowOff>
    </xdr:to>
    <xdr:sp macro="" textlink="">
      <xdr:nvSpPr>
        <xdr:cNvPr id="6364" name="Text Box 2"/>
        <xdr:cNvSpPr txBox="1">
          <a:spLocks noChangeArrowheads="1"/>
        </xdr:cNvSpPr>
      </xdr:nvSpPr>
      <xdr:spPr bwMode="auto">
        <a:xfrm>
          <a:off x="3133725" y="10220325"/>
          <a:ext cx="561975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2376</xdr:rowOff>
    </xdr:to>
    <xdr:sp macro="" textlink="">
      <xdr:nvSpPr>
        <xdr:cNvPr id="6365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2376</xdr:rowOff>
    </xdr:to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2917</xdr:rowOff>
    </xdr:to>
    <xdr:sp macro="" textlink="">
      <xdr:nvSpPr>
        <xdr:cNvPr id="6367" name="Text Box 2"/>
        <xdr:cNvSpPr txBox="1">
          <a:spLocks noChangeArrowheads="1"/>
        </xdr:cNvSpPr>
      </xdr:nvSpPr>
      <xdr:spPr bwMode="auto">
        <a:xfrm>
          <a:off x="1209675" y="10220325"/>
          <a:ext cx="76200" cy="17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2376</xdr:rowOff>
    </xdr:to>
    <xdr:sp macro="" textlink="">
      <xdr:nvSpPr>
        <xdr:cNvPr id="6368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2917</xdr:rowOff>
    </xdr:to>
    <xdr:sp macro="" textlink="">
      <xdr:nvSpPr>
        <xdr:cNvPr id="6369" name="Text Box 2"/>
        <xdr:cNvSpPr txBox="1">
          <a:spLocks noChangeArrowheads="1"/>
        </xdr:cNvSpPr>
      </xdr:nvSpPr>
      <xdr:spPr bwMode="auto">
        <a:xfrm>
          <a:off x="1209675" y="10220325"/>
          <a:ext cx="76200" cy="17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2376</xdr:rowOff>
    </xdr:to>
    <xdr:sp macro="" textlink="">
      <xdr:nvSpPr>
        <xdr:cNvPr id="6370" name="Text Box 2"/>
        <xdr:cNvSpPr txBox="1">
          <a:spLocks noChangeArrowheads="1"/>
        </xdr:cNvSpPr>
      </xdr:nvSpPr>
      <xdr:spPr bwMode="auto">
        <a:xfrm>
          <a:off x="3133725" y="10220325"/>
          <a:ext cx="561975" cy="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2917</xdr:rowOff>
    </xdr:to>
    <xdr:sp macro="" textlink="">
      <xdr:nvSpPr>
        <xdr:cNvPr id="6371" name="Text Box 2"/>
        <xdr:cNvSpPr txBox="1">
          <a:spLocks noChangeArrowheads="1"/>
        </xdr:cNvSpPr>
      </xdr:nvSpPr>
      <xdr:spPr bwMode="auto">
        <a:xfrm>
          <a:off x="1209675" y="10220325"/>
          <a:ext cx="76200" cy="174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1555</xdr:rowOff>
    </xdr:to>
    <xdr:sp macro="" textlink="">
      <xdr:nvSpPr>
        <xdr:cNvPr id="6372" name="Text Box 2"/>
        <xdr:cNvSpPr txBox="1">
          <a:spLocks noChangeArrowheads="1"/>
        </xdr:cNvSpPr>
      </xdr:nvSpPr>
      <xdr:spPr bwMode="auto">
        <a:xfrm>
          <a:off x="50387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1555</xdr:rowOff>
    </xdr:to>
    <xdr:sp macro="" textlink="">
      <xdr:nvSpPr>
        <xdr:cNvPr id="6373" name="Text Box 2"/>
        <xdr:cNvSpPr txBox="1">
          <a:spLocks noChangeArrowheads="1"/>
        </xdr:cNvSpPr>
      </xdr:nvSpPr>
      <xdr:spPr bwMode="auto">
        <a:xfrm>
          <a:off x="50387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74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75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76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1555</xdr:rowOff>
    </xdr:to>
    <xdr:sp macro="" textlink="">
      <xdr:nvSpPr>
        <xdr:cNvPr id="6377" name="Text Box 2"/>
        <xdr:cNvSpPr txBox="1">
          <a:spLocks noChangeArrowheads="1"/>
        </xdr:cNvSpPr>
      </xdr:nvSpPr>
      <xdr:spPr bwMode="auto">
        <a:xfrm>
          <a:off x="50387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1555</xdr:rowOff>
    </xdr:to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50387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79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80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81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82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83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84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85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1555</xdr:rowOff>
    </xdr:to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50387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171450</xdr:colOff>
      <xdr:row>24</xdr:row>
      <xdr:rowOff>0</xdr:rowOff>
    </xdr:from>
    <xdr:to>
      <xdr:col>5</xdr:col>
      <xdr:colOff>247650</xdr:colOff>
      <xdr:row>25</xdr:row>
      <xdr:rowOff>1555</xdr:rowOff>
    </xdr:to>
    <xdr:sp macro="" textlink="">
      <xdr:nvSpPr>
        <xdr:cNvPr id="6387" name="Text Box 2"/>
        <xdr:cNvSpPr txBox="1">
          <a:spLocks noChangeArrowheads="1"/>
        </xdr:cNvSpPr>
      </xdr:nvSpPr>
      <xdr:spPr bwMode="auto">
        <a:xfrm>
          <a:off x="50387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88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89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90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91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92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</xdr:row>
      <xdr:rowOff>0</xdr:rowOff>
    </xdr:from>
    <xdr:to>
      <xdr:col>7</xdr:col>
      <xdr:colOff>63501</xdr:colOff>
      <xdr:row>25</xdr:row>
      <xdr:rowOff>1555</xdr:rowOff>
    </xdr:to>
    <xdr:sp macro="" textlink="">
      <xdr:nvSpPr>
        <xdr:cNvPr id="6393" name="Text Box 597"/>
        <xdr:cNvSpPr txBox="1">
          <a:spLocks noChangeArrowheads="1"/>
        </xdr:cNvSpPr>
      </xdr:nvSpPr>
      <xdr:spPr bwMode="auto">
        <a:xfrm>
          <a:off x="6029325" y="10220325"/>
          <a:ext cx="63501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94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95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96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97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98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399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400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401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0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403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404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405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406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407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408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1555</xdr:rowOff>
    </xdr:to>
    <xdr:sp macro="" textlink="">
      <xdr:nvSpPr>
        <xdr:cNvPr id="6409" name="Text Box 597"/>
        <xdr:cNvSpPr txBox="1">
          <a:spLocks noChangeArrowheads="1"/>
        </xdr:cNvSpPr>
      </xdr:nvSpPr>
      <xdr:spPr bwMode="auto">
        <a:xfrm>
          <a:off x="6029325" y="10220325"/>
          <a:ext cx="76200" cy="173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11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12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13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14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15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16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17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18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19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20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21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23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24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25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4084</xdr:rowOff>
    </xdr:to>
    <xdr:sp macro="" textlink="">
      <xdr:nvSpPr>
        <xdr:cNvPr id="6427" name="Text Box 2"/>
        <xdr:cNvSpPr txBox="1">
          <a:spLocks noChangeArrowheads="1"/>
        </xdr:cNvSpPr>
      </xdr:nvSpPr>
      <xdr:spPr bwMode="auto">
        <a:xfrm>
          <a:off x="3133725" y="10220325"/>
          <a:ext cx="565863" cy="1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428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429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430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431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432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433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434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435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436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437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439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440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441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4083</xdr:rowOff>
    </xdr:to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3133725" y="10220325"/>
          <a:ext cx="561975" cy="175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4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4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4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4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4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4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5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5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5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5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5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5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5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5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6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646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46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46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46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46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46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46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468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469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470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471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472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473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474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475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476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3499</xdr:rowOff>
    </xdr:to>
    <xdr:sp macro="" textlink="">
      <xdr:nvSpPr>
        <xdr:cNvPr id="6477" name="Text Box 2"/>
        <xdr:cNvSpPr txBox="1">
          <a:spLocks noChangeArrowheads="1"/>
        </xdr:cNvSpPr>
      </xdr:nvSpPr>
      <xdr:spPr bwMode="auto">
        <a:xfrm>
          <a:off x="3133725" y="10220325"/>
          <a:ext cx="561975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7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7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8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8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8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8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8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8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8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8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8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8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9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9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9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</xdr:row>
      <xdr:rowOff>0</xdr:rowOff>
    </xdr:from>
    <xdr:to>
      <xdr:col>7</xdr:col>
      <xdr:colOff>63501</xdr:colOff>
      <xdr:row>25</xdr:row>
      <xdr:rowOff>3499</xdr:rowOff>
    </xdr:to>
    <xdr:sp macro="" textlink="">
      <xdr:nvSpPr>
        <xdr:cNvPr id="6493" name="Text Box 597"/>
        <xdr:cNvSpPr txBox="1">
          <a:spLocks noChangeArrowheads="1"/>
        </xdr:cNvSpPr>
      </xdr:nvSpPr>
      <xdr:spPr bwMode="auto">
        <a:xfrm>
          <a:off x="6029325" y="10220325"/>
          <a:ext cx="63501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9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9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9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9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9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49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50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50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50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50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50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50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50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50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50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650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1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1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1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1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1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1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1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1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1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1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2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2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52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52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52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52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52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52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52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53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3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3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3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3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3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3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3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3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3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4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4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4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4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4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4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4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4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4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4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5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5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5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5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5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5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5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5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5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5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6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6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6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6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6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6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6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6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56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7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7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7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7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7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7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7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7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7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7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8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8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58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58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58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8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8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8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8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8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59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9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9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9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9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9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9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9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9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59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0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0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0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0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0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0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0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0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0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1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1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24</xdr:row>
      <xdr:rowOff>167804</xdr:rowOff>
    </xdr:to>
    <xdr:sp macro="" textlink="">
      <xdr:nvSpPr>
        <xdr:cNvPr id="6612" name="Text Box 2"/>
        <xdr:cNvSpPr txBox="1">
          <a:spLocks noChangeArrowheads="1"/>
        </xdr:cNvSpPr>
      </xdr:nvSpPr>
      <xdr:spPr bwMode="auto">
        <a:xfrm>
          <a:off x="3133725" y="10220325"/>
          <a:ext cx="595312" cy="167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24</xdr:row>
      <xdr:rowOff>167804</xdr:rowOff>
    </xdr:to>
    <xdr:sp macro="" textlink="">
      <xdr:nvSpPr>
        <xdr:cNvPr id="6613" name="Text Box 2"/>
        <xdr:cNvSpPr txBox="1">
          <a:spLocks noChangeArrowheads="1"/>
        </xdr:cNvSpPr>
      </xdr:nvSpPr>
      <xdr:spPr bwMode="auto">
        <a:xfrm>
          <a:off x="3133725" y="10220325"/>
          <a:ext cx="595312" cy="167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24</xdr:row>
      <xdr:rowOff>167804</xdr:rowOff>
    </xdr:to>
    <xdr:sp macro="" textlink="">
      <xdr:nvSpPr>
        <xdr:cNvPr id="6614" name="Text Box 2"/>
        <xdr:cNvSpPr txBox="1">
          <a:spLocks noChangeArrowheads="1"/>
        </xdr:cNvSpPr>
      </xdr:nvSpPr>
      <xdr:spPr bwMode="auto">
        <a:xfrm>
          <a:off x="3133725" y="10220325"/>
          <a:ext cx="595312" cy="167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1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1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1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1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1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2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2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2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2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2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2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2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2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2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2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3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3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3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3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3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3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3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3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3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3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4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4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4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4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4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4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4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4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4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5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5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5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5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5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5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5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5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5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5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6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6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6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6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6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6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6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6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6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6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7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7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7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7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67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7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7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7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7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7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8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8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8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8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8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8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8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8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68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9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9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9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9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9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69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9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9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9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69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70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70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70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70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70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70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70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670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70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70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71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71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71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71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71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71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671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171449</xdr:rowOff>
    </xdr:to>
    <xdr:sp macro="" textlink="">
      <xdr:nvSpPr>
        <xdr:cNvPr id="6717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171449</xdr:rowOff>
    </xdr:to>
    <xdr:sp macro="" textlink="">
      <xdr:nvSpPr>
        <xdr:cNvPr id="6718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2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2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2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2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2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3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3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3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3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3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3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3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3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3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3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4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4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4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4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4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4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4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4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4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4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5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5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5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5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5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5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5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5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5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5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6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6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6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676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6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6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6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6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6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6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7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7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7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7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7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7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776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777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778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7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8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8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8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8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678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785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786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787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788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789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790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791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792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793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794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795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796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6797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6798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6799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800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801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802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803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804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6805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0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07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0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09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1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11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1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1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1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15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1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17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681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681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682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21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2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2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2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25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682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20583</xdr:rowOff>
    </xdr:to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20583</xdr:rowOff>
    </xdr:to>
    <xdr:sp macro="" textlink="">
      <xdr:nvSpPr>
        <xdr:cNvPr id="6828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20583</xdr:rowOff>
    </xdr:to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20583</xdr:rowOff>
    </xdr:to>
    <xdr:sp macro="" textlink="">
      <xdr:nvSpPr>
        <xdr:cNvPr id="6830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20583</xdr:rowOff>
    </xdr:to>
    <xdr:sp macro="" textlink="">
      <xdr:nvSpPr>
        <xdr:cNvPr id="6831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20583</xdr:rowOff>
    </xdr:to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20583</xdr:rowOff>
    </xdr:to>
    <xdr:sp macro="" textlink="">
      <xdr:nvSpPr>
        <xdr:cNvPr id="6833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20583</xdr:rowOff>
    </xdr:to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20583</xdr:rowOff>
    </xdr:to>
    <xdr:sp macro="" textlink="">
      <xdr:nvSpPr>
        <xdr:cNvPr id="6835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20583</xdr:rowOff>
    </xdr:to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20583</xdr:rowOff>
    </xdr:to>
    <xdr:sp macro="" textlink="">
      <xdr:nvSpPr>
        <xdr:cNvPr id="6837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20583</xdr:rowOff>
    </xdr:to>
    <xdr:sp macro="" textlink="">
      <xdr:nvSpPr>
        <xdr:cNvPr id="6838" name="Text Box 2"/>
        <xdr:cNvSpPr txBox="1">
          <a:spLocks noChangeArrowheads="1"/>
        </xdr:cNvSpPr>
      </xdr:nvSpPr>
      <xdr:spPr bwMode="auto">
        <a:xfrm>
          <a:off x="1209675" y="11668125"/>
          <a:ext cx="7620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20583</xdr:rowOff>
    </xdr:to>
    <xdr:sp macro="" textlink="">
      <xdr:nvSpPr>
        <xdr:cNvPr id="6839" name="Text Box 2"/>
        <xdr:cNvSpPr txBox="1">
          <a:spLocks noChangeArrowheads="1"/>
        </xdr:cNvSpPr>
      </xdr:nvSpPr>
      <xdr:spPr bwMode="auto">
        <a:xfrm>
          <a:off x="1209675" y="11668125"/>
          <a:ext cx="7620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20583</xdr:rowOff>
    </xdr:to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20583</xdr:rowOff>
    </xdr:to>
    <xdr:sp macro="" textlink="">
      <xdr:nvSpPr>
        <xdr:cNvPr id="6841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20583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20583</xdr:rowOff>
    </xdr:to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20583</xdr:rowOff>
    </xdr:to>
    <xdr:sp macro="" textlink="">
      <xdr:nvSpPr>
        <xdr:cNvPr id="6844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20583</xdr:rowOff>
    </xdr:to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20583</xdr:rowOff>
    </xdr:to>
    <xdr:sp macro="" textlink="">
      <xdr:nvSpPr>
        <xdr:cNvPr id="6846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20583</xdr:rowOff>
    </xdr:to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20583</xdr:rowOff>
    </xdr:to>
    <xdr:sp macro="" textlink="">
      <xdr:nvSpPr>
        <xdr:cNvPr id="6848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20583</xdr:rowOff>
    </xdr:to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514600" y="11668125"/>
          <a:ext cx="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20583</xdr:rowOff>
    </xdr:to>
    <xdr:sp macro="" textlink="">
      <xdr:nvSpPr>
        <xdr:cNvPr id="6850" name="Text Box 2"/>
        <xdr:cNvSpPr txBox="1">
          <a:spLocks noChangeArrowheads="1"/>
        </xdr:cNvSpPr>
      </xdr:nvSpPr>
      <xdr:spPr bwMode="auto">
        <a:xfrm>
          <a:off x="3133725" y="11668125"/>
          <a:ext cx="561975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20583</xdr:rowOff>
    </xdr:to>
    <xdr:sp macro="" textlink="">
      <xdr:nvSpPr>
        <xdr:cNvPr id="6851" name="Text Box 2"/>
        <xdr:cNvSpPr txBox="1">
          <a:spLocks noChangeArrowheads="1"/>
        </xdr:cNvSpPr>
      </xdr:nvSpPr>
      <xdr:spPr bwMode="auto">
        <a:xfrm>
          <a:off x="1209675" y="11668125"/>
          <a:ext cx="7620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20583</xdr:rowOff>
    </xdr:to>
    <xdr:sp macro="" textlink="">
      <xdr:nvSpPr>
        <xdr:cNvPr id="6852" name="Text Box 2"/>
        <xdr:cNvSpPr txBox="1">
          <a:spLocks noChangeArrowheads="1"/>
        </xdr:cNvSpPr>
      </xdr:nvSpPr>
      <xdr:spPr bwMode="auto">
        <a:xfrm>
          <a:off x="1209675" y="11668125"/>
          <a:ext cx="76200" cy="172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6853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6854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6855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6856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6857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6858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19050</xdr:rowOff>
    </xdr:to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2514600" y="118395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6860" name="Text Box 2"/>
        <xdr:cNvSpPr txBox="1">
          <a:spLocks noChangeArrowheads="1"/>
        </xdr:cNvSpPr>
      </xdr:nvSpPr>
      <xdr:spPr bwMode="auto">
        <a:xfrm>
          <a:off x="3133725" y="1183957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19050</xdr:rowOff>
    </xdr:to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2514600" y="118395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6862" name="Text Box 2"/>
        <xdr:cNvSpPr txBox="1">
          <a:spLocks noChangeArrowheads="1"/>
        </xdr:cNvSpPr>
      </xdr:nvSpPr>
      <xdr:spPr bwMode="auto">
        <a:xfrm>
          <a:off x="3133725" y="1183957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19050</xdr:rowOff>
    </xdr:to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2514600" y="118395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6864" name="Text Box 2"/>
        <xdr:cNvSpPr txBox="1">
          <a:spLocks noChangeArrowheads="1"/>
        </xdr:cNvSpPr>
      </xdr:nvSpPr>
      <xdr:spPr bwMode="auto">
        <a:xfrm>
          <a:off x="3133725" y="1183957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66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68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70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72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74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76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78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80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82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84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86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88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90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92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94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96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98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00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02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04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06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08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10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12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14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16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18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20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22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24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26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20582</xdr:rowOff>
    </xdr:to>
    <xdr:sp macro="" textlink="">
      <xdr:nvSpPr>
        <xdr:cNvPr id="6928" name="Text Box 2"/>
        <xdr:cNvSpPr txBox="1">
          <a:spLocks noChangeArrowheads="1"/>
        </xdr:cNvSpPr>
      </xdr:nvSpPr>
      <xdr:spPr bwMode="auto">
        <a:xfrm>
          <a:off x="1038225" y="11668125"/>
          <a:ext cx="63500" cy="17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3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3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3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3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3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4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4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4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4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4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5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5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5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5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5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6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6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6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6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6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7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7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7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7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7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8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8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8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8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8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9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9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9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9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9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0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0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0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0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0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1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1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1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01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48949</xdr:rowOff>
    </xdr:to>
    <xdr:sp macro="" textlink="">
      <xdr:nvSpPr>
        <xdr:cNvPr id="7017" name="Text Box 2"/>
        <xdr:cNvSpPr txBox="1">
          <a:spLocks noChangeArrowheads="1"/>
        </xdr:cNvSpPr>
      </xdr:nvSpPr>
      <xdr:spPr bwMode="auto">
        <a:xfrm>
          <a:off x="3133725" y="11496675"/>
          <a:ext cx="561975" cy="48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58474</xdr:rowOff>
    </xdr:to>
    <xdr:sp macro="" textlink="">
      <xdr:nvSpPr>
        <xdr:cNvPr id="7018" name="Text Box 2"/>
        <xdr:cNvSpPr txBox="1">
          <a:spLocks noChangeArrowheads="1"/>
        </xdr:cNvSpPr>
      </xdr:nvSpPr>
      <xdr:spPr bwMode="auto">
        <a:xfrm>
          <a:off x="3133725" y="11496675"/>
          <a:ext cx="561975" cy="5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48949</xdr:rowOff>
    </xdr:to>
    <xdr:sp macro="" textlink="">
      <xdr:nvSpPr>
        <xdr:cNvPr id="7019" name="Text Box 2"/>
        <xdr:cNvSpPr txBox="1">
          <a:spLocks noChangeArrowheads="1"/>
        </xdr:cNvSpPr>
      </xdr:nvSpPr>
      <xdr:spPr bwMode="auto">
        <a:xfrm>
          <a:off x="3133725" y="11496675"/>
          <a:ext cx="561975" cy="48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58474</xdr:rowOff>
    </xdr:to>
    <xdr:sp macro="" textlink="">
      <xdr:nvSpPr>
        <xdr:cNvPr id="7020" name="Text Box 2"/>
        <xdr:cNvSpPr txBox="1">
          <a:spLocks noChangeArrowheads="1"/>
        </xdr:cNvSpPr>
      </xdr:nvSpPr>
      <xdr:spPr bwMode="auto">
        <a:xfrm>
          <a:off x="3133725" y="11496675"/>
          <a:ext cx="561975" cy="5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58474</xdr:rowOff>
    </xdr:to>
    <xdr:sp macro="" textlink="">
      <xdr:nvSpPr>
        <xdr:cNvPr id="7021" name="Text Box 2"/>
        <xdr:cNvSpPr txBox="1">
          <a:spLocks noChangeArrowheads="1"/>
        </xdr:cNvSpPr>
      </xdr:nvSpPr>
      <xdr:spPr bwMode="auto">
        <a:xfrm>
          <a:off x="3133725" y="11496675"/>
          <a:ext cx="561975" cy="5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67999</xdr:rowOff>
    </xdr:to>
    <xdr:sp macro="" textlink="">
      <xdr:nvSpPr>
        <xdr:cNvPr id="7022" name="Text Box 2"/>
        <xdr:cNvSpPr txBox="1">
          <a:spLocks noChangeArrowheads="1"/>
        </xdr:cNvSpPr>
      </xdr:nvSpPr>
      <xdr:spPr bwMode="auto">
        <a:xfrm>
          <a:off x="3133725" y="11496675"/>
          <a:ext cx="561975" cy="67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58474</xdr:rowOff>
    </xdr:to>
    <xdr:sp macro="" textlink="">
      <xdr:nvSpPr>
        <xdr:cNvPr id="7023" name="Text Box 2"/>
        <xdr:cNvSpPr txBox="1">
          <a:spLocks noChangeArrowheads="1"/>
        </xdr:cNvSpPr>
      </xdr:nvSpPr>
      <xdr:spPr bwMode="auto">
        <a:xfrm>
          <a:off x="3133725" y="11496675"/>
          <a:ext cx="561975" cy="5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67999</xdr:rowOff>
    </xdr:to>
    <xdr:sp macro="" textlink="">
      <xdr:nvSpPr>
        <xdr:cNvPr id="7024" name="Text Box 2"/>
        <xdr:cNvSpPr txBox="1">
          <a:spLocks noChangeArrowheads="1"/>
        </xdr:cNvSpPr>
      </xdr:nvSpPr>
      <xdr:spPr bwMode="auto">
        <a:xfrm>
          <a:off x="3133725" y="11496675"/>
          <a:ext cx="561975" cy="67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51069</xdr:rowOff>
    </xdr:to>
    <xdr:sp macro="" textlink="">
      <xdr:nvSpPr>
        <xdr:cNvPr id="7025" name="Text Box 2"/>
        <xdr:cNvSpPr txBox="1">
          <a:spLocks noChangeArrowheads="1"/>
        </xdr:cNvSpPr>
      </xdr:nvSpPr>
      <xdr:spPr bwMode="auto">
        <a:xfrm>
          <a:off x="3133725" y="11668125"/>
          <a:ext cx="561975" cy="5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60594</xdr:rowOff>
    </xdr:to>
    <xdr:sp macro="" textlink="">
      <xdr:nvSpPr>
        <xdr:cNvPr id="7026" name="Text Box 2"/>
        <xdr:cNvSpPr txBox="1">
          <a:spLocks noChangeArrowheads="1"/>
        </xdr:cNvSpPr>
      </xdr:nvSpPr>
      <xdr:spPr bwMode="auto">
        <a:xfrm>
          <a:off x="3133725" y="11668125"/>
          <a:ext cx="561975" cy="6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51069</xdr:rowOff>
    </xdr:to>
    <xdr:sp macro="" textlink="">
      <xdr:nvSpPr>
        <xdr:cNvPr id="7027" name="Text Box 2"/>
        <xdr:cNvSpPr txBox="1">
          <a:spLocks noChangeArrowheads="1"/>
        </xdr:cNvSpPr>
      </xdr:nvSpPr>
      <xdr:spPr bwMode="auto">
        <a:xfrm>
          <a:off x="3133725" y="11668125"/>
          <a:ext cx="561975" cy="5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60594</xdr:rowOff>
    </xdr:to>
    <xdr:sp macro="" textlink="">
      <xdr:nvSpPr>
        <xdr:cNvPr id="7028" name="Text Box 2"/>
        <xdr:cNvSpPr txBox="1">
          <a:spLocks noChangeArrowheads="1"/>
        </xdr:cNvSpPr>
      </xdr:nvSpPr>
      <xdr:spPr bwMode="auto">
        <a:xfrm>
          <a:off x="3133725" y="11668125"/>
          <a:ext cx="561975" cy="6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60594</xdr:rowOff>
    </xdr:to>
    <xdr:sp macro="" textlink="">
      <xdr:nvSpPr>
        <xdr:cNvPr id="7029" name="Text Box 2"/>
        <xdr:cNvSpPr txBox="1">
          <a:spLocks noChangeArrowheads="1"/>
        </xdr:cNvSpPr>
      </xdr:nvSpPr>
      <xdr:spPr bwMode="auto">
        <a:xfrm>
          <a:off x="3133725" y="11668125"/>
          <a:ext cx="561975" cy="6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70119</xdr:rowOff>
    </xdr:to>
    <xdr:sp macro="" textlink="">
      <xdr:nvSpPr>
        <xdr:cNvPr id="7030" name="Text Box 2"/>
        <xdr:cNvSpPr txBox="1">
          <a:spLocks noChangeArrowheads="1"/>
        </xdr:cNvSpPr>
      </xdr:nvSpPr>
      <xdr:spPr bwMode="auto">
        <a:xfrm>
          <a:off x="3133725" y="11668125"/>
          <a:ext cx="561975" cy="7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60594</xdr:rowOff>
    </xdr:to>
    <xdr:sp macro="" textlink="">
      <xdr:nvSpPr>
        <xdr:cNvPr id="7031" name="Text Box 2"/>
        <xdr:cNvSpPr txBox="1">
          <a:spLocks noChangeArrowheads="1"/>
        </xdr:cNvSpPr>
      </xdr:nvSpPr>
      <xdr:spPr bwMode="auto">
        <a:xfrm>
          <a:off x="3133725" y="11668125"/>
          <a:ext cx="561975" cy="6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70119</xdr:rowOff>
    </xdr:to>
    <xdr:sp macro="" textlink="">
      <xdr:nvSpPr>
        <xdr:cNvPr id="7032" name="Text Box 2"/>
        <xdr:cNvSpPr txBox="1">
          <a:spLocks noChangeArrowheads="1"/>
        </xdr:cNvSpPr>
      </xdr:nvSpPr>
      <xdr:spPr bwMode="auto">
        <a:xfrm>
          <a:off x="3133725" y="11668125"/>
          <a:ext cx="561975" cy="7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</xdr:row>
      <xdr:rowOff>0</xdr:rowOff>
    </xdr:from>
    <xdr:to>
      <xdr:col>7</xdr:col>
      <xdr:colOff>72264</xdr:colOff>
      <xdr:row>24</xdr:row>
      <xdr:rowOff>47914</xdr:rowOff>
    </xdr:to>
    <xdr:sp macro="" textlink="">
      <xdr:nvSpPr>
        <xdr:cNvPr id="7033" name="Text Box 597"/>
        <xdr:cNvSpPr txBox="1">
          <a:spLocks noChangeArrowheads="1"/>
        </xdr:cNvSpPr>
      </xdr:nvSpPr>
      <xdr:spPr bwMode="auto">
        <a:xfrm>
          <a:off x="6029325" y="11639550"/>
          <a:ext cx="72264" cy="28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26</xdr:row>
      <xdr:rowOff>21431</xdr:rowOff>
    </xdr:to>
    <xdr:sp macro="" textlink="">
      <xdr:nvSpPr>
        <xdr:cNvPr id="7034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26</xdr:row>
      <xdr:rowOff>21431</xdr:rowOff>
    </xdr:to>
    <xdr:sp macro="" textlink="">
      <xdr:nvSpPr>
        <xdr:cNvPr id="7035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26</xdr:row>
      <xdr:rowOff>21431</xdr:rowOff>
    </xdr:to>
    <xdr:sp macro="" textlink="">
      <xdr:nvSpPr>
        <xdr:cNvPr id="7036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171449</xdr:rowOff>
    </xdr:to>
    <xdr:sp macro="" textlink="">
      <xdr:nvSpPr>
        <xdr:cNvPr id="7037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171449</xdr:rowOff>
    </xdr:to>
    <xdr:sp macro="" textlink="">
      <xdr:nvSpPr>
        <xdr:cNvPr id="7038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4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4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4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4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4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5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5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5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5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5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5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5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5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5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5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6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6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6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6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6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6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6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6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6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6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7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7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7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7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7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7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7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7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7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7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8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8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8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08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8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8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8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8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8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8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9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9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9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9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9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9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096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097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098" name="Text Box 2"/>
        <xdr:cNvSpPr txBox="1">
          <a:spLocks noChangeArrowheads="1"/>
        </xdr:cNvSpPr>
      </xdr:nvSpPr>
      <xdr:spPr bwMode="auto">
        <a:xfrm>
          <a:off x="3133725" y="10782300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09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10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10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10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10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10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05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06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07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08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09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10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11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12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13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14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15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16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117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118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119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20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21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22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23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24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19050</xdr:rowOff>
    </xdr:to>
    <xdr:sp macro="" textlink="">
      <xdr:nvSpPr>
        <xdr:cNvPr id="7125" name="Text Box 2"/>
        <xdr:cNvSpPr txBox="1">
          <a:spLocks noChangeArrowheads="1"/>
        </xdr:cNvSpPr>
      </xdr:nvSpPr>
      <xdr:spPr bwMode="auto">
        <a:xfrm>
          <a:off x="3133725" y="116681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2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27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28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29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30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31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3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3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3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35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3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37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7138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713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714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41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42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43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44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45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</xdr:rowOff>
    </xdr:to>
    <xdr:sp macro="" textlink="">
      <xdr:nvSpPr>
        <xdr:cNvPr id="7146" name="Text Box 2"/>
        <xdr:cNvSpPr txBox="1">
          <a:spLocks noChangeArrowheads="1"/>
        </xdr:cNvSpPr>
      </xdr:nvSpPr>
      <xdr:spPr bwMode="auto">
        <a:xfrm>
          <a:off x="3133725" y="1022032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7148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7150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7151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7153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7155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7157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169333</xdr:rowOff>
    </xdr:to>
    <xdr:sp macro="" textlink="">
      <xdr:nvSpPr>
        <xdr:cNvPr id="7158" name="Text Box 2"/>
        <xdr:cNvSpPr txBox="1">
          <a:spLocks noChangeArrowheads="1"/>
        </xdr:cNvSpPr>
      </xdr:nvSpPr>
      <xdr:spPr bwMode="auto">
        <a:xfrm>
          <a:off x="1209675" y="116681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169333</xdr:rowOff>
    </xdr:to>
    <xdr:sp macro="" textlink="">
      <xdr:nvSpPr>
        <xdr:cNvPr id="7159" name="Text Box 2"/>
        <xdr:cNvSpPr txBox="1">
          <a:spLocks noChangeArrowheads="1"/>
        </xdr:cNvSpPr>
      </xdr:nvSpPr>
      <xdr:spPr bwMode="auto">
        <a:xfrm>
          <a:off x="1209675" y="116681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7161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7163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7164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7166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7168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24</xdr:row>
      <xdr:rowOff>169333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514600" y="11668125"/>
          <a:ext cx="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169333</xdr:rowOff>
    </xdr:to>
    <xdr:sp macro="" textlink="">
      <xdr:nvSpPr>
        <xdr:cNvPr id="7171" name="Text Box 2"/>
        <xdr:cNvSpPr txBox="1">
          <a:spLocks noChangeArrowheads="1"/>
        </xdr:cNvSpPr>
      </xdr:nvSpPr>
      <xdr:spPr bwMode="auto">
        <a:xfrm>
          <a:off x="1209675" y="116681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169333</xdr:rowOff>
    </xdr:to>
    <xdr:sp macro="" textlink="">
      <xdr:nvSpPr>
        <xdr:cNvPr id="7172" name="Text Box 2"/>
        <xdr:cNvSpPr txBox="1">
          <a:spLocks noChangeArrowheads="1"/>
        </xdr:cNvSpPr>
      </xdr:nvSpPr>
      <xdr:spPr bwMode="auto">
        <a:xfrm>
          <a:off x="1209675" y="11668125"/>
          <a:ext cx="76200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173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174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175" name="Text Box 2"/>
        <xdr:cNvSpPr txBox="1">
          <a:spLocks noChangeArrowheads="1"/>
        </xdr:cNvSpPr>
      </xdr:nvSpPr>
      <xdr:spPr bwMode="auto">
        <a:xfrm>
          <a:off x="3133725" y="11668125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7176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7177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169333</xdr:rowOff>
    </xdr:to>
    <xdr:sp macro="" textlink="">
      <xdr:nvSpPr>
        <xdr:cNvPr id="7178" name="Text Box 2"/>
        <xdr:cNvSpPr txBox="1">
          <a:spLocks noChangeArrowheads="1"/>
        </xdr:cNvSpPr>
      </xdr:nvSpPr>
      <xdr:spPr bwMode="auto">
        <a:xfrm>
          <a:off x="3133725" y="11668125"/>
          <a:ext cx="561975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19050</xdr:rowOff>
    </xdr:to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2514600" y="118395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7180" name="Text Box 2"/>
        <xdr:cNvSpPr txBox="1">
          <a:spLocks noChangeArrowheads="1"/>
        </xdr:cNvSpPr>
      </xdr:nvSpPr>
      <xdr:spPr bwMode="auto">
        <a:xfrm>
          <a:off x="3133725" y="1183957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19050</xdr:rowOff>
    </xdr:to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2514600" y="118395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7182" name="Text Box 2"/>
        <xdr:cNvSpPr txBox="1">
          <a:spLocks noChangeArrowheads="1"/>
        </xdr:cNvSpPr>
      </xdr:nvSpPr>
      <xdr:spPr bwMode="auto">
        <a:xfrm>
          <a:off x="3133725" y="1183957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19050</xdr:rowOff>
    </xdr:to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2514600" y="118395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7184" name="Text Box 2"/>
        <xdr:cNvSpPr txBox="1">
          <a:spLocks noChangeArrowheads="1"/>
        </xdr:cNvSpPr>
      </xdr:nvSpPr>
      <xdr:spPr bwMode="auto">
        <a:xfrm>
          <a:off x="3133725" y="11839575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186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188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190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192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194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196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198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00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02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04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06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08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10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12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14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16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18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20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22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24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26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28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30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32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34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36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38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40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42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44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46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25</xdr:row>
      <xdr:rowOff>21165</xdr:rowOff>
    </xdr:to>
    <xdr:sp macro="" textlink="">
      <xdr:nvSpPr>
        <xdr:cNvPr id="7248" name="Text Box 2"/>
        <xdr:cNvSpPr txBox="1">
          <a:spLocks noChangeArrowheads="1"/>
        </xdr:cNvSpPr>
      </xdr:nvSpPr>
      <xdr:spPr bwMode="auto">
        <a:xfrm>
          <a:off x="1038225" y="11668125"/>
          <a:ext cx="63500" cy="173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5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5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5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5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5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6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6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6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6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6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7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7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7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7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7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8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8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8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8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8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9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9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9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9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9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0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0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0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0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0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1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1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1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1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1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2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2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2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2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28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30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32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34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24</xdr:row>
      <xdr:rowOff>0</xdr:rowOff>
    </xdr:from>
    <xdr:to>
      <xdr:col>2</xdr:col>
      <xdr:colOff>63500</xdr:colOff>
      <xdr:row>26</xdr:row>
      <xdr:rowOff>19053</xdr:rowOff>
    </xdr:to>
    <xdr:sp macro="" textlink="">
      <xdr:nvSpPr>
        <xdr:cNvPr id="7336" name="Text Box 2"/>
        <xdr:cNvSpPr txBox="1">
          <a:spLocks noChangeArrowheads="1"/>
        </xdr:cNvSpPr>
      </xdr:nvSpPr>
      <xdr:spPr bwMode="auto">
        <a:xfrm>
          <a:off x="1038225" y="11296650"/>
          <a:ext cx="63500" cy="371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48949</xdr:rowOff>
    </xdr:to>
    <xdr:sp macro="" textlink="">
      <xdr:nvSpPr>
        <xdr:cNvPr id="7337" name="Text Box 2"/>
        <xdr:cNvSpPr txBox="1">
          <a:spLocks noChangeArrowheads="1"/>
        </xdr:cNvSpPr>
      </xdr:nvSpPr>
      <xdr:spPr bwMode="auto">
        <a:xfrm>
          <a:off x="3133725" y="11496675"/>
          <a:ext cx="561975" cy="48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58474</xdr:rowOff>
    </xdr:to>
    <xdr:sp macro="" textlink="">
      <xdr:nvSpPr>
        <xdr:cNvPr id="7338" name="Text Box 2"/>
        <xdr:cNvSpPr txBox="1">
          <a:spLocks noChangeArrowheads="1"/>
        </xdr:cNvSpPr>
      </xdr:nvSpPr>
      <xdr:spPr bwMode="auto">
        <a:xfrm>
          <a:off x="3133725" y="11496675"/>
          <a:ext cx="561975" cy="5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48949</xdr:rowOff>
    </xdr:to>
    <xdr:sp macro="" textlink="">
      <xdr:nvSpPr>
        <xdr:cNvPr id="7339" name="Text Box 2"/>
        <xdr:cNvSpPr txBox="1">
          <a:spLocks noChangeArrowheads="1"/>
        </xdr:cNvSpPr>
      </xdr:nvSpPr>
      <xdr:spPr bwMode="auto">
        <a:xfrm>
          <a:off x="3133725" y="11496675"/>
          <a:ext cx="561975" cy="48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58474</xdr:rowOff>
    </xdr:to>
    <xdr:sp macro="" textlink="">
      <xdr:nvSpPr>
        <xdr:cNvPr id="7340" name="Text Box 2"/>
        <xdr:cNvSpPr txBox="1">
          <a:spLocks noChangeArrowheads="1"/>
        </xdr:cNvSpPr>
      </xdr:nvSpPr>
      <xdr:spPr bwMode="auto">
        <a:xfrm>
          <a:off x="3133725" y="11496675"/>
          <a:ext cx="561975" cy="5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58474</xdr:rowOff>
    </xdr:to>
    <xdr:sp macro="" textlink="">
      <xdr:nvSpPr>
        <xdr:cNvPr id="7341" name="Text Box 2"/>
        <xdr:cNvSpPr txBox="1">
          <a:spLocks noChangeArrowheads="1"/>
        </xdr:cNvSpPr>
      </xdr:nvSpPr>
      <xdr:spPr bwMode="auto">
        <a:xfrm>
          <a:off x="3133725" y="11496675"/>
          <a:ext cx="561975" cy="5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67999</xdr:rowOff>
    </xdr:to>
    <xdr:sp macro="" textlink="">
      <xdr:nvSpPr>
        <xdr:cNvPr id="7342" name="Text Box 2"/>
        <xdr:cNvSpPr txBox="1">
          <a:spLocks noChangeArrowheads="1"/>
        </xdr:cNvSpPr>
      </xdr:nvSpPr>
      <xdr:spPr bwMode="auto">
        <a:xfrm>
          <a:off x="3133725" y="11496675"/>
          <a:ext cx="561975" cy="67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58474</xdr:rowOff>
    </xdr:to>
    <xdr:sp macro="" textlink="">
      <xdr:nvSpPr>
        <xdr:cNvPr id="7343" name="Text Box 2"/>
        <xdr:cNvSpPr txBox="1">
          <a:spLocks noChangeArrowheads="1"/>
        </xdr:cNvSpPr>
      </xdr:nvSpPr>
      <xdr:spPr bwMode="auto">
        <a:xfrm>
          <a:off x="3133725" y="11496675"/>
          <a:ext cx="561975" cy="58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67999</xdr:rowOff>
    </xdr:to>
    <xdr:sp macro="" textlink="">
      <xdr:nvSpPr>
        <xdr:cNvPr id="7344" name="Text Box 2"/>
        <xdr:cNvSpPr txBox="1">
          <a:spLocks noChangeArrowheads="1"/>
        </xdr:cNvSpPr>
      </xdr:nvSpPr>
      <xdr:spPr bwMode="auto">
        <a:xfrm>
          <a:off x="3133725" y="11496675"/>
          <a:ext cx="561975" cy="67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51069</xdr:rowOff>
    </xdr:to>
    <xdr:sp macro="" textlink="">
      <xdr:nvSpPr>
        <xdr:cNvPr id="7345" name="Text Box 2"/>
        <xdr:cNvSpPr txBox="1">
          <a:spLocks noChangeArrowheads="1"/>
        </xdr:cNvSpPr>
      </xdr:nvSpPr>
      <xdr:spPr bwMode="auto">
        <a:xfrm>
          <a:off x="3133725" y="11668125"/>
          <a:ext cx="561975" cy="5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60594</xdr:rowOff>
    </xdr:to>
    <xdr:sp macro="" textlink="">
      <xdr:nvSpPr>
        <xdr:cNvPr id="7346" name="Text Box 2"/>
        <xdr:cNvSpPr txBox="1">
          <a:spLocks noChangeArrowheads="1"/>
        </xdr:cNvSpPr>
      </xdr:nvSpPr>
      <xdr:spPr bwMode="auto">
        <a:xfrm>
          <a:off x="3133725" y="11668125"/>
          <a:ext cx="561975" cy="6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51069</xdr:rowOff>
    </xdr:to>
    <xdr:sp macro="" textlink="">
      <xdr:nvSpPr>
        <xdr:cNvPr id="7347" name="Text Box 2"/>
        <xdr:cNvSpPr txBox="1">
          <a:spLocks noChangeArrowheads="1"/>
        </xdr:cNvSpPr>
      </xdr:nvSpPr>
      <xdr:spPr bwMode="auto">
        <a:xfrm>
          <a:off x="3133725" y="11668125"/>
          <a:ext cx="561975" cy="51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60594</xdr:rowOff>
    </xdr:to>
    <xdr:sp macro="" textlink="">
      <xdr:nvSpPr>
        <xdr:cNvPr id="7348" name="Text Box 2"/>
        <xdr:cNvSpPr txBox="1">
          <a:spLocks noChangeArrowheads="1"/>
        </xdr:cNvSpPr>
      </xdr:nvSpPr>
      <xdr:spPr bwMode="auto">
        <a:xfrm>
          <a:off x="3133725" y="11668125"/>
          <a:ext cx="561975" cy="6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60594</xdr:rowOff>
    </xdr:to>
    <xdr:sp macro="" textlink="">
      <xdr:nvSpPr>
        <xdr:cNvPr id="7349" name="Text Box 2"/>
        <xdr:cNvSpPr txBox="1">
          <a:spLocks noChangeArrowheads="1"/>
        </xdr:cNvSpPr>
      </xdr:nvSpPr>
      <xdr:spPr bwMode="auto">
        <a:xfrm>
          <a:off x="3133725" y="11668125"/>
          <a:ext cx="561975" cy="6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70119</xdr:rowOff>
    </xdr:to>
    <xdr:sp macro="" textlink="">
      <xdr:nvSpPr>
        <xdr:cNvPr id="7350" name="Text Box 2"/>
        <xdr:cNvSpPr txBox="1">
          <a:spLocks noChangeArrowheads="1"/>
        </xdr:cNvSpPr>
      </xdr:nvSpPr>
      <xdr:spPr bwMode="auto">
        <a:xfrm>
          <a:off x="3133725" y="11668125"/>
          <a:ext cx="561975" cy="7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60594</xdr:rowOff>
    </xdr:to>
    <xdr:sp macro="" textlink="">
      <xdr:nvSpPr>
        <xdr:cNvPr id="7351" name="Text Box 2"/>
        <xdr:cNvSpPr txBox="1">
          <a:spLocks noChangeArrowheads="1"/>
        </xdr:cNvSpPr>
      </xdr:nvSpPr>
      <xdr:spPr bwMode="auto">
        <a:xfrm>
          <a:off x="3133725" y="11668125"/>
          <a:ext cx="561975" cy="60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70119</xdr:rowOff>
    </xdr:to>
    <xdr:sp macro="" textlink="">
      <xdr:nvSpPr>
        <xdr:cNvPr id="7352" name="Text Box 2"/>
        <xdr:cNvSpPr txBox="1">
          <a:spLocks noChangeArrowheads="1"/>
        </xdr:cNvSpPr>
      </xdr:nvSpPr>
      <xdr:spPr bwMode="auto">
        <a:xfrm>
          <a:off x="3133725" y="11668125"/>
          <a:ext cx="561975" cy="7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</xdr:row>
      <xdr:rowOff>0</xdr:rowOff>
    </xdr:from>
    <xdr:to>
      <xdr:col>7</xdr:col>
      <xdr:colOff>72264</xdr:colOff>
      <xdr:row>24</xdr:row>
      <xdr:rowOff>47914</xdr:rowOff>
    </xdr:to>
    <xdr:sp macro="" textlink="">
      <xdr:nvSpPr>
        <xdr:cNvPr id="7353" name="Text Box 597"/>
        <xdr:cNvSpPr txBox="1">
          <a:spLocks noChangeArrowheads="1"/>
        </xdr:cNvSpPr>
      </xdr:nvSpPr>
      <xdr:spPr bwMode="auto">
        <a:xfrm>
          <a:off x="6029325" y="11639550"/>
          <a:ext cx="72264" cy="288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26</xdr:row>
      <xdr:rowOff>21431</xdr:rowOff>
    </xdr:to>
    <xdr:sp macro="" textlink="">
      <xdr:nvSpPr>
        <xdr:cNvPr id="7354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26</xdr:row>
      <xdr:rowOff>21431</xdr:rowOff>
    </xdr:to>
    <xdr:sp macro="" textlink="">
      <xdr:nvSpPr>
        <xdr:cNvPr id="7355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26</xdr:row>
      <xdr:rowOff>21431</xdr:rowOff>
    </xdr:to>
    <xdr:sp macro="" textlink="">
      <xdr:nvSpPr>
        <xdr:cNvPr id="7356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7357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7358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7359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7360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7361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7362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7363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7364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7365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7366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7367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7368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19051</xdr:rowOff>
    </xdr:to>
    <xdr:sp macro="" textlink="">
      <xdr:nvSpPr>
        <xdr:cNvPr id="7369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19051</xdr:rowOff>
    </xdr:to>
    <xdr:sp macro="" textlink="">
      <xdr:nvSpPr>
        <xdr:cNvPr id="7370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19051</xdr:rowOff>
    </xdr:to>
    <xdr:sp macro="" textlink="">
      <xdr:nvSpPr>
        <xdr:cNvPr id="7371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114300</xdr:rowOff>
    </xdr:to>
    <xdr:sp macro="" textlink="">
      <xdr:nvSpPr>
        <xdr:cNvPr id="7372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114300</xdr:rowOff>
    </xdr:to>
    <xdr:sp macro="" textlink="">
      <xdr:nvSpPr>
        <xdr:cNvPr id="7373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114300</xdr:rowOff>
    </xdr:to>
    <xdr:sp macro="" textlink="">
      <xdr:nvSpPr>
        <xdr:cNvPr id="7374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114300</xdr:rowOff>
    </xdr:to>
    <xdr:sp macro="" textlink="">
      <xdr:nvSpPr>
        <xdr:cNvPr id="7375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114300</xdr:rowOff>
    </xdr:to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114300</xdr:rowOff>
    </xdr:to>
    <xdr:sp macro="" textlink="">
      <xdr:nvSpPr>
        <xdr:cNvPr id="7377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19051</xdr:rowOff>
    </xdr:to>
    <xdr:sp macro="" textlink="">
      <xdr:nvSpPr>
        <xdr:cNvPr id="7378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19051</xdr:rowOff>
    </xdr:to>
    <xdr:sp macro="" textlink="">
      <xdr:nvSpPr>
        <xdr:cNvPr id="7379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19051</xdr:rowOff>
    </xdr:to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19051</xdr:rowOff>
    </xdr:to>
    <xdr:sp macro="" textlink="">
      <xdr:nvSpPr>
        <xdr:cNvPr id="7381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19051</xdr:rowOff>
    </xdr:to>
    <xdr:sp macro="" textlink="">
      <xdr:nvSpPr>
        <xdr:cNvPr id="7382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19051</xdr:rowOff>
    </xdr:to>
    <xdr:sp macro="" textlink="">
      <xdr:nvSpPr>
        <xdr:cNvPr id="7383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19050</xdr:rowOff>
    </xdr:to>
    <xdr:sp macro="" textlink="">
      <xdr:nvSpPr>
        <xdr:cNvPr id="7384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19050</xdr:rowOff>
    </xdr:to>
    <xdr:sp macro="" textlink="">
      <xdr:nvSpPr>
        <xdr:cNvPr id="7385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19050</xdr:rowOff>
    </xdr:to>
    <xdr:sp macro="" textlink="">
      <xdr:nvSpPr>
        <xdr:cNvPr id="7386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19050</xdr:rowOff>
    </xdr:to>
    <xdr:sp macro="" textlink="">
      <xdr:nvSpPr>
        <xdr:cNvPr id="7387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19050</xdr:rowOff>
    </xdr:to>
    <xdr:sp macro="" textlink="">
      <xdr:nvSpPr>
        <xdr:cNvPr id="7388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19050</xdr:rowOff>
    </xdr:to>
    <xdr:sp macro="" textlink="">
      <xdr:nvSpPr>
        <xdr:cNvPr id="7389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19050</xdr:rowOff>
    </xdr:to>
    <xdr:sp macro="" textlink="">
      <xdr:nvSpPr>
        <xdr:cNvPr id="7390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19050</xdr:rowOff>
    </xdr:to>
    <xdr:sp macro="" textlink="">
      <xdr:nvSpPr>
        <xdr:cNvPr id="7391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19050</xdr:rowOff>
    </xdr:to>
    <xdr:sp macro="" textlink="">
      <xdr:nvSpPr>
        <xdr:cNvPr id="7392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19050</xdr:rowOff>
    </xdr:to>
    <xdr:sp macro="" textlink="">
      <xdr:nvSpPr>
        <xdr:cNvPr id="7393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19050</xdr:rowOff>
    </xdr:to>
    <xdr:sp macro="" textlink="">
      <xdr:nvSpPr>
        <xdr:cNvPr id="7394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19050</xdr:rowOff>
    </xdr:to>
    <xdr:sp macro="" textlink="">
      <xdr:nvSpPr>
        <xdr:cNvPr id="7395" name="Text Box 2"/>
        <xdr:cNvSpPr txBox="1">
          <a:spLocks noChangeArrowheads="1"/>
        </xdr:cNvSpPr>
      </xdr:nvSpPr>
      <xdr:spPr bwMode="auto">
        <a:xfrm>
          <a:off x="3133725" y="10953750"/>
          <a:ext cx="565863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396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397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398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7399" name="Text Box 2"/>
        <xdr:cNvSpPr txBox="1">
          <a:spLocks noChangeArrowheads="1"/>
        </xdr:cNvSpPr>
      </xdr:nvSpPr>
      <xdr:spPr bwMode="auto">
        <a:xfrm>
          <a:off x="3133725" y="1095375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7400" name="Text Box 2"/>
        <xdr:cNvSpPr txBox="1">
          <a:spLocks noChangeArrowheads="1"/>
        </xdr:cNvSpPr>
      </xdr:nvSpPr>
      <xdr:spPr bwMode="auto">
        <a:xfrm>
          <a:off x="3133725" y="1095375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7401" name="Text Box 2"/>
        <xdr:cNvSpPr txBox="1">
          <a:spLocks noChangeArrowheads="1"/>
        </xdr:cNvSpPr>
      </xdr:nvSpPr>
      <xdr:spPr bwMode="auto">
        <a:xfrm>
          <a:off x="3133725" y="1095375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7402" name="Text Box 2"/>
        <xdr:cNvSpPr txBox="1">
          <a:spLocks noChangeArrowheads="1"/>
        </xdr:cNvSpPr>
      </xdr:nvSpPr>
      <xdr:spPr bwMode="auto">
        <a:xfrm>
          <a:off x="3133725" y="1095375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3133725" y="1095375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7404" name="Text Box 2"/>
        <xdr:cNvSpPr txBox="1">
          <a:spLocks noChangeArrowheads="1"/>
        </xdr:cNvSpPr>
      </xdr:nvSpPr>
      <xdr:spPr bwMode="auto">
        <a:xfrm>
          <a:off x="3133725" y="1095375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405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406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407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408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409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410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71966</xdr:rowOff>
    </xdr:to>
    <xdr:sp macro="" textlink="">
      <xdr:nvSpPr>
        <xdr:cNvPr id="7411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71966</xdr:rowOff>
    </xdr:to>
    <xdr:sp macro="" textlink="">
      <xdr:nvSpPr>
        <xdr:cNvPr id="7412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71966</xdr:rowOff>
    </xdr:to>
    <xdr:sp macro="" textlink="">
      <xdr:nvSpPr>
        <xdr:cNvPr id="7413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71966</xdr:rowOff>
    </xdr:to>
    <xdr:sp macro="" textlink="">
      <xdr:nvSpPr>
        <xdr:cNvPr id="7414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71966</xdr:rowOff>
    </xdr:to>
    <xdr:sp macro="" textlink="">
      <xdr:nvSpPr>
        <xdr:cNvPr id="7415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71966</xdr:rowOff>
    </xdr:to>
    <xdr:sp macro="" textlink="">
      <xdr:nvSpPr>
        <xdr:cNvPr id="7416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71966</xdr:rowOff>
    </xdr:to>
    <xdr:sp macro="" textlink="">
      <xdr:nvSpPr>
        <xdr:cNvPr id="7417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71966</xdr:rowOff>
    </xdr:to>
    <xdr:sp macro="" textlink="">
      <xdr:nvSpPr>
        <xdr:cNvPr id="7418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71966</xdr:rowOff>
    </xdr:to>
    <xdr:sp macro="" textlink="">
      <xdr:nvSpPr>
        <xdr:cNvPr id="7419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71966</xdr:rowOff>
    </xdr:to>
    <xdr:sp macro="" textlink="">
      <xdr:nvSpPr>
        <xdr:cNvPr id="7420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71966</xdr:rowOff>
    </xdr:to>
    <xdr:sp macro="" textlink="">
      <xdr:nvSpPr>
        <xdr:cNvPr id="7421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71966</xdr:rowOff>
    </xdr:to>
    <xdr:sp macro="" textlink="">
      <xdr:nvSpPr>
        <xdr:cNvPr id="7422" name="Text Box 2"/>
        <xdr:cNvSpPr txBox="1">
          <a:spLocks noChangeArrowheads="1"/>
        </xdr:cNvSpPr>
      </xdr:nvSpPr>
      <xdr:spPr bwMode="auto">
        <a:xfrm>
          <a:off x="3133725" y="11125200"/>
          <a:ext cx="565863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423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424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425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426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427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7428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29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30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31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32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33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34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35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36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37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38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39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40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41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42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44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45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446" name="Text Box 2"/>
        <xdr:cNvSpPr txBox="1">
          <a:spLocks noChangeArrowheads="1"/>
        </xdr:cNvSpPr>
      </xdr:nvSpPr>
      <xdr:spPr bwMode="auto">
        <a:xfrm>
          <a:off x="3133725" y="112966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65616</xdr:rowOff>
    </xdr:to>
    <xdr:sp macro="" textlink="">
      <xdr:nvSpPr>
        <xdr:cNvPr id="7447" name="Text Box 2"/>
        <xdr:cNvSpPr txBox="1">
          <a:spLocks noChangeArrowheads="1"/>
        </xdr:cNvSpPr>
      </xdr:nvSpPr>
      <xdr:spPr bwMode="auto">
        <a:xfrm>
          <a:off x="3133725" y="11296650"/>
          <a:ext cx="561975" cy="246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75141</xdr:rowOff>
    </xdr:to>
    <xdr:sp macro="" textlink="">
      <xdr:nvSpPr>
        <xdr:cNvPr id="7448" name="Text Box 2"/>
        <xdr:cNvSpPr txBox="1">
          <a:spLocks noChangeArrowheads="1"/>
        </xdr:cNvSpPr>
      </xdr:nvSpPr>
      <xdr:spPr bwMode="auto">
        <a:xfrm>
          <a:off x="3133725" y="11296650"/>
          <a:ext cx="561975" cy="256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65616</xdr:rowOff>
    </xdr:to>
    <xdr:sp macro="" textlink="">
      <xdr:nvSpPr>
        <xdr:cNvPr id="7449" name="Text Box 2"/>
        <xdr:cNvSpPr txBox="1">
          <a:spLocks noChangeArrowheads="1"/>
        </xdr:cNvSpPr>
      </xdr:nvSpPr>
      <xdr:spPr bwMode="auto">
        <a:xfrm>
          <a:off x="3133725" y="11296650"/>
          <a:ext cx="561975" cy="246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75141</xdr:rowOff>
    </xdr:to>
    <xdr:sp macro="" textlink="">
      <xdr:nvSpPr>
        <xdr:cNvPr id="7450" name="Text Box 2"/>
        <xdr:cNvSpPr txBox="1">
          <a:spLocks noChangeArrowheads="1"/>
        </xdr:cNvSpPr>
      </xdr:nvSpPr>
      <xdr:spPr bwMode="auto">
        <a:xfrm>
          <a:off x="3133725" y="11296650"/>
          <a:ext cx="561975" cy="256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75141</xdr:rowOff>
    </xdr:to>
    <xdr:sp macro="" textlink="">
      <xdr:nvSpPr>
        <xdr:cNvPr id="7451" name="Text Box 2"/>
        <xdr:cNvSpPr txBox="1">
          <a:spLocks noChangeArrowheads="1"/>
        </xdr:cNvSpPr>
      </xdr:nvSpPr>
      <xdr:spPr bwMode="auto">
        <a:xfrm>
          <a:off x="3133725" y="11296650"/>
          <a:ext cx="561975" cy="256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84666</xdr:rowOff>
    </xdr:to>
    <xdr:sp macro="" textlink="">
      <xdr:nvSpPr>
        <xdr:cNvPr id="7452" name="Text Box 2"/>
        <xdr:cNvSpPr txBox="1">
          <a:spLocks noChangeArrowheads="1"/>
        </xdr:cNvSpPr>
      </xdr:nvSpPr>
      <xdr:spPr bwMode="auto">
        <a:xfrm>
          <a:off x="3133725" y="11296650"/>
          <a:ext cx="561975" cy="265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75141</xdr:rowOff>
    </xdr:to>
    <xdr:sp macro="" textlink="">
      <xdr:nvSpPr>
        <xdr:cNvPr id="7453" name="Text Box 2"/>
        <xdr:cNvSpPr txBox="1">
          <a:spLocks noChangeArrowheads="1"/>
        </xdr:cNvSpPr>
      </xdr:nvSpPr>
      <xdr:spPr bwMode="auto">
        <a:xfrm>
          <a:off x="3133725" y="11296650"/>
          <a:ext cx="561975" cy="256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84666</xdr:rowOff>
    </xdr:to>
    <xdr:sp macro="" textlink="">
      <xdr:nvSpPr>
        <xdr:cNvPr id="7454" name="Text Box 2"/>
        <xdr:cNvSpPr txBox="1">
          <a:spLocks noChangeArrowheads="1"/>
        </xdr:cNvSpPr>
      </xdr:nvSpPr>
      <xdr:spPr bwMode="auto">
        <a:xfrm>
          <a:off x="3133725" y="11296650"/>
          <a:ext cx="561975" cy="265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17991</xdr:rowOff>
    </xdr:to>
    <xdr:sp macro="" textlink="">
      <xdr:nvSpPr>
        <xdr:cNvPr id="7455" name="Text Box 2"/>
        <xdr:cNvSpPr txBox="1">
          <a:spLocks noChangeArrowheads="1"/>
        </xdr:cNvSpPr>
      </xdr:nvSpPr>
      <xdr:spPr bwMode="auto">
        <a:xfrm>
          <a:off x="3133725" y="11296650"/>
          <a:ext cx="561975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17991</xdr:rowOff>
    </xdr:to>
    <xdr:sp macro="" textlink="">
      <xdr:nvSpPr>
        <xdr:cNvPr id="7456" name="Text Box 2"/>
        <xdr:cNvSpPr txBox="1">
          <a:spLocks noChangeArrowheads="1"/>
        </xdr:cNvSpPr>
      </xdr:nvSpPr>
      <xdr:spPr bwMode="auto">
        <a:xfrm>
          <a:off x="3133725" y="11296650"/>
          <a:ext cx="561975" cy="19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17991</xdr:rowOff>
    </xdr:to>
    <xdr:sp macro="" textlink="">
      <xdr:nvSpPr>
        <xdr:cNvPr id="7457" name="Text Box 2"/>
        <xdr:cNvSpPr txBox="1">
          <a:spLocks noChangeArrowheads="1"/>
        </xdr:cNvSpPr>
      </xdr:nvSpPr>
      <xdr:spPr bwMode="auto">
        <a:xfrm>
          <a:off x="3133725" y="11296650"/>
          <a:ext cx="561975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17991</xdr:rowOff>
    </xdr:to>
    <xdr:sp macro="" textlink="">
      <xdr:nvSpPr>
        <xdr:cNvPr id="7458" name="Text Box 2"/>
        <xdr:cNvSpPr txBox="1">
          <a:spLocks noChangeArrowheads="1"/>
        </xdr:cNvSpPr>
      </xdr:nvSpPr>
      <xdr:spPr bwMode="auto">
        <a:xfrm>
          <a:off x="3133725" y="11296650"/>
          <a:ext cx="561975" cy="19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17991</xdr:rowOff>
    </xdr:to>
    <xdr:sp macro="" textlink="">
      <xdr:nvSpPr>
        <xdr:cNvPr id="7459" name="Text Box 2"/>
        <xdr:cNvSpPr txBox="1">
          <a:spLocks noChangeArrowheads="1"/>
        </xdr:cNvSpPr>
      </xdr:nvSpPr>
      <xdr:spPr bwMode="auto">
        <a:xfrm>
          <a:off x="3133725" y="11296650"/>
          <a:ext cx="561975" cy="19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27516</xdr:rowOff>
    </xdr:to>
    <xdr:sp macro="" textlink="">
      <xdr:nvSpPr>
        <xdr:cNvPr id="7460" name="Text Box 2"/>
        <xdr:cNvSpPr txBox="1">
          <a:spLocks noChangeArrowheads="1"/>
        </xdr:cNvSpPr>
      </xdr:nvSpPr>
      <xdr:spPr bwMode="auto">
        <a:xfrm>
          <a:off x="3133725" y="11296650"/>
          <a:ext cx="561975" cy="208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17991</xdr:rowOff>
    </xdr:to>
    <xdr:sp macro="" textlink="">
      <xdr:nvSpPr>
        <xdr:cNvPr id="7461" name="Text Box 2"/>
        <xdr:cNvSpPr txBox="1">
          <a:spLocks noChangeArrowheads="1"/>
        </xdr:cNvSpPr>
      </xdr:nvSpPr>
      <xdr:spPr bwMode="auto">
        <a:xfrm>
          <a:off x="3133725" y="11296650"/>
          <a:ext cx="561975" cy="19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27516</xdr:rowOff>
    </xdr:to>
    <xdr:sp macro="" textlink="">
      <xdr:nvSpPr>
        <xdr:cNvPr id="7462" name="Text Box 2"/>
        <xdr:cNvSpPr txBox="1">
          <a:spLocks noChangeArrowheads="1"/>
        </xdr:cNvSpPr>
      </xdr:nvSpPr>
      <xdr:spPr bwMode="auto">
        <a:xfrm>
          <a:off x="3133725" y="11296650"/>
          <a:ext cx="561975" cy="208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7463" name="Text Box 2"/>
        <xdr:cNvSpPr txBox="1">
          <a:spLocks noChangeArrowheads="1"/>
        </xdr:cNvSpPr>
      </xdr:nvSpPr>
      <xdr:spPr bwMode="auto">
        <a:xfrm>
          <a:off x="3133725" y="1149667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7464" name="Text Box 2"/>
        <xdr:cNvSpPr txBox="1">
          <a:spLocks noChangeArrowheads="1"/>
        </xdr:cNvSpPr>
      </xdr:nvSpPr>
      <xdr:spPr bwMode="auto">
        <a:xfrm>
          <a:off x="3133725" y="1149667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7465" name="Text Box 2"/>
        <xdr:cNvSpPr txBox="1">
          <a:spLocks noChangeArrowheads="1"/>
        </xdr:cNvSpPr>
      </xdr:nvSpPr>
      <xdr:spPr bwMode="auto">
        <a:xfrm>
          <a:off x="3133725" y="1149667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71437</xdr:colOff>
      <xdr:row>25</xdr:row>
      <xdr:rowOff>153723</xdr:rowOff>
    </xdr:to>
    <xdr:sp macro="" textlink="">
      <xdr:nvSpPr>
        <xdr:cNvPr id="7466" name="Text Box 2"/>
        <xdr:cNvSpPr txBox="1">
          <a:spLocks noChangeArrowheads="1"/>
        </xdr:cNvSpPr>
      </xdr:nvSpPr>
      <xdr:spPr bwMode="auto">
        <a:xfrm>
          <a:off x="3133725" y="11296650"/>
          <a:ext cx="566737" cy="334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71437</xdr:colOff>
      <xdr:row>25</xdr:row>
      <xdr:rowOff>153723</xdr:rowOff>
    </xdr:to>
    <xdr:sp macro="" textlink="">
      <xdr:nvSpPr>
        <xdr:cNvPr id="7467" name="Text Box 2"/>
        <xdr:cNvSpPr txBox="1">
          <a:spLocks noChangeArrowheads="1"/>
        </xdr:cNvSpPr>
      </xdr:nvSpPr>
      <xdr:spPr bwMode="auto">
        <a:xfrm>
          <a:off x="3133725" y="11296650"/>
          <a:ext cx="566737" cy="334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254794</xdr:colOff>
      <xdr:row>24</xdr:row>
      <xdr:rowOff>0</xdr:rowOff>
    </xdr:from>
    <xdr:to>
      <xdr:col>4</xdr:col>
      <xdr:colOff>103981</xdr:colOff>
      <xdr:row>25</xdr:row>
      <xdr:rowOff>144198</xdr:rowOff>
    </xdr:to>
    <xdr:sp macro="" textlink="">
      <xdr:nvSpPr>
        <xdr:cNvPr id="7468" name="Text Box 2"/>
        <xdr:cNvSpPr txBox="1">
          <a:spLocks noChangeArrowheads="1"/>
        </xdr:cNvSpPr>
      </xdr:nvSpPr>
      <xdr:spPr bwMode="auto">
        <a:xfrm>
          <a:off x="3883819" y="11306175"/>
          <a:ext cx="468312" cy="325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25</xdr:row>
      <xdr:rowOff>153721</xdr:rowOff>
    </xdr:to>
    <xdr:sp macro="" textlink="">
      <xdr:nvSpPr>
        <xdr:cNvPr id="7469" name="Text Box 2"/>
        <xdr:cNvSpPr txBox="1">
          <a:spLocks noChangeArrowheads="1"/>
        </xdr:cNvSpPr>
      </xdr:nvSpPr>
      <xdr:spPr bwMode="auto">
        <a:xfrm>
          <a:off x="3133725" y="11296650"/>
          <a:ext cx="595312" cy="33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25</xdr:row>
      <xdr:rowOff>153721</xdr:rowOff>
    </xdr:to>
    <xdr:sp macro="" textlink="">
      <xdr:nvSpPr>
        <xdr:cNvPr id="7470" name="Text Box 2"/>
        <xdr:cNvSpPr txBox="1">
          <a:spLocks noChangeArrowheads="1"/>
        </xdr:cNvSpPr>
      </xdr:nvSpPr>
      <xdr:spPr bwMode="auto">
        <a:xfrm>
          <a:off x="3133725" y="11296650"/>
          <a:ext cx="595312" cy="33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25</xdr:row>
      <xdr:rowOff>153721</xdr:rowOff>
    </xdr:to>
    <xdr:sp macro="" textlink="">
      <xdr:nvSpPr>
        <xdr:cNvPr id="7471" name="Text Box 2"/>
        <xdr:cNvSpPr txBox="1">
          <a:spLocks noChangeArrowheads="1"/>
        </xdr:cNvSpPr>
      </xdr:nvSpPr>
      <xdr:spPr bwMode="auto">
        <a:xfrm>
          <a:off x="3133725" y="11296650"/>
          <a:ext cx="595312" cy="33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71437</xdr:colOff>
      <xdr:row>25</xdr:row>
      <xdr:rowOff>164309</xdr:rowOff>
    </xdr:to>
    <xdr:sp macro="" textlink="">
      <xdr:nvSpPr>
        <xdr:cNvPr id="7472" name="Text Box 2"/>
        <xdr:cNvSpPr txBox="1">
          <a:spLocks noChangeArrowheads="1"/>
        </xdr:cNvSpPr>
      </xdr:nvSpPr>
      <xdr:spPr bwMode="auto">
        <a:xfrm>
          <a:off x="3133725" y="11496675"/>
          <a:ext cx="566737" cy="316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71437</xdr:colOff>
      <xdr:row>25</xdr:row>
      <xdr:rowOff>164309</xdr:rowOff>
    </xdr:to>
    <xdr:sp macro="" textlink="">
      <xdr:nvSpPr>
        <xdr:cNvPr id="7473" name="Text Box 2"/>
        <xdr:cNvSpPr txBox="1">
          <a:spLocks noChangeArrowheads="1"/>
        </xdr:cNvSpPr>
      </xdr:nvSpPr>
      <xdr:spPr bwMode="auto">
        <a:xfrm>
          <a:off x="3133725" y="11496675"/>
          <a:ext cx="566737" cy="316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71437</xdr:colOff>
      <xdr:row>25</xdr:row>
      <xdr:rowOff>164309</xdr:rowOff>
    </xdr:to>
    <xdr:sp macro="" textlink="">
      <xdr:nvSpPr>
        <xdr:cNvPr id="7474" name="Text Box 2"/>
        <xdr:cNvSpPr txBox="1">
          <a:spLocks noChangeArrowheads="1"/>
        </xdr:cNvSpPr>
      </xdr:nvSpPr>
      <xdr:spPr bwMode="auto">
        <a:xfrm>
          <a:off x="3133725" y="11496675"/>
          <a:ext cx="566737" cy="316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202405</xdr:colOff>
      <xdr:row>25</xdr:row>
      <xdr:rowOff>104776</xdr:rowOff>
    </xdr:to>
    <xdr:sp macro="" textlink="">
      <xdr:nvSpPr>
        <xdr:cNvPr id="7475" name="Text Box 2"/>
        <xdr:cNvSpPr txBox="1">
          <a:spLocks noChangeArrowheads="1"/>
        </xdr:cNvSpPr>
      </xdr:nvSpPr>
      <xdr:spPr bwMode="auto">
        <a:xfrm>
          <a:off x="3133725" y="11496675"/>
          <a:ext cx="697705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202405</xdr:colOff>
      <xdr:row>25</xdr:row>
      <xdr:rowOff>104776</xdr:rowOff>
    </xdr:to>
    <xdr:sp macro="" textlink="">
      <xdr:nvSpPr>
        <xdr:cNvPr id="7476" name="Text Box 2"/>
        <xdr:cNvSpPr txBox="1">
          <a:spLocks noChangeArrowheads="1"/>
        </xdr:cNvSpPr>
      </xdr:nvSpPr>
      <xdr:spPr bwMode="auto">
        <a:xfrm>
          <a:off x="3133725" y="11496675"/>
          <a:ext cx="697705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7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7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7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8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8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8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8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8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8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8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8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8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8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9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9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</xdr:row>
      <xdr:rowOff>0</xdr:rowOff>
    </xdr:from>
    <xdr:to>
      <xdr:col>7</xdr:col>
      <xdr:colOff>63501</xdr:colOff>
      <xdr:row>25</xdr:row>
      <xdr:rowOff>3499</xdr:rowOff>
    </xdr:to>
    <xdr:sp macro="" textlink="">
      <xdr:nvSpPr>
        <xdr:cNvPr id="7492" name="Text Box 597"/>
        <xdr:cNvSpPr txBox="1">
          <a:spLocks noChangeArrowheads="1"/>
        </xdr:cNvSpPr>
      </xdr:nvSpPr>
      <xdr:spPr bwMode="auto">
        <a:xfrm>
          <a:off x="6029325" y="10220325"/>
          <a:ext cx="63501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9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9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9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9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9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9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499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500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501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502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503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504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505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506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507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76200</xdr:colOff>
      <xdr:row>25</xdr:row>
      <xdr:rowOff>3499</xdr:rowOff>
    </xdr:to>
    <xdr:sp macro="" textlink="">
      <xdr:nvSpPr>
        <xdr:cNvPr id="7508" name="Text Box 597"/>
        <xdr:cNvSpPr txBox="1">
          <a:spLocks noChangeArrowheads="1"/>
        </xdr:cNvSpPr>
      </xdr:nvSpPr>
      <xdr:spPr bwMode="auto">
        <a:xfrm>
          <a:off x="6029325" y="10220325"/>
          <a:ext cx="76200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3498</xdr:rowOff>
    </xdr:to>
    <xdr:sp macro="" textlink="">
      <xdr:nvSpPr>
        <xdr:cNvPr id="7509" name="Text Box 2"/>
        <xdr:cNvSpPr txBox="1">
          <a:spLocks noChangeArrowheads="1"/>
        </xdr:cNvSpPr>
      </xdr:nvSpPr>
      <xdr:spPr bwMode="auto">
        <a:xfrm>
          <a:off x="1209675" y="10220325"/>
          <a:ext cx="762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3498</xdr:rowOff>
    </xdr:to>
    <xdr:sp macro="" textlink="">
      <xdr:nvSpPr>
        <xdr:cNvPr id="7510" name="Text Box 2"/>
        <xdr:cNvSpPr txBox="1">
          <a:spLocks noChangeArrowheads="1"/>
        </xdr:cNvSpPr>
      </xdr:nvSpPr>
      <xdr:spPr bwMode="auto">
        <a:xfrm>
          <a:off x="1209675" y="10220325"/>
          <a:ext cx="762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24</xdr:row>
      <xdr:rowOff>19051</xdr:rowOff>
    </xdr:to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771525" y="10220325"/>
          <a:ext cx="76200" cy="19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7524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2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2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2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2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2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3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3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3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3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3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3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7536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3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3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3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4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4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4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4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4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4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4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4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54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55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55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7566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6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6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6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7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7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7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7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7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7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7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7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7578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7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8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8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8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8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8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8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8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8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8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58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59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59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59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59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59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59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59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60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60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60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60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60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60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60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60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60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60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61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61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61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61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61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61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61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61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61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61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62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62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62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62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62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62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62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62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62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629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630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631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632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633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634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635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636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637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638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639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640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64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64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64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64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64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64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64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64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171449</xdr:rowOff>
    </xdr:to>
    <xdr:sp macro="" textlink="">
      <xdr:nvSpPr>
        <xdr:cNvPr id="7650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171449</xdr:rowOff>
    </xdr:to>
    <xdr:sp macro="" textlink="">
      <xdr:nvSpPr>
        <xdr:cNvPr id="7651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1</xdr:rowOff>
    </xdr:to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77152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7665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6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6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6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6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7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7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7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7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7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7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7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7677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7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7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8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8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8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8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8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8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8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8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8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69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69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69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7707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0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0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1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1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1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1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1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1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1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1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1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7719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2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2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2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2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2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2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2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2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2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2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73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73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73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73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73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73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73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74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74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74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4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4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4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74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74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74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74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75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75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5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5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5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5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5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5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5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5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6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6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6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6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6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6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6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6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6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76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770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771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772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773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774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775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776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777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778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779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780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781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78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78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78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78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78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78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78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78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79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3498</xdr:rowOff>
    </xdr:to>
    <xdr:sp macro="" textlink="">
      <xdr:nvSpPr>
        <xdr:cNvPr id="7791" name="Text Box 2"/>
        <xdr:cNvSpPr txBox="1">
          <a:spLocks noChangeArrowheads="1"/>
        </xdr:cNvSpPr>
      </xdr:nvSpPr>
      <xdr:spPr bwMode="auto">
        <a:xfrm>
          <a:off x="1209675" y="10220325"/>
          <a:ext cx="762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3498</xdr:rowOff>
    </xdr:to>
    <xdr:sp macro="" textlink="">
      <xdr:nvSpPr>
        <xdr:cNvPr id="7792" name="Text Box 2"/>
        <xdr:cNvSpPr txBox="1">
          <a:spLocks noChangeArrowheads="1"/>
        </xdr:cNvSpPr>
      </xdr:nvSpPr>
      <xdr:spPr bwMode="auto">
        <a:xfrm>
          <a:off x="1209675" y="10220325"/>
          <a:ext cx="762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79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79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79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79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79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79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79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80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80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80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80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80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80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80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80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80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80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81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11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12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13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14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15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16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17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18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19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20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21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22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82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82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82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82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82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82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82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83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83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171449</xdr:rowOff>
    </xdr:to>
    <xdr:sp macro="" textlink="">
      <xdr:nvSpPr>
        <xdr:cNvPr id="7832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171449</xdr:rowOff>
    </xdr:to>
    <xdr:sp macro="" textlink="">
      <xdr:nvSpPr>
        <xdr:cNvPr id="7833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3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3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3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3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3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3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4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4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4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4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4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4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4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4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4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4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5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85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52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53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54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55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56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57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58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59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60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61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62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863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86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86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86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867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86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86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87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87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787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3498</xdr:rowOff>
    </xdr:to>
    <xdr:sp macro="" textlink="">
      <xdr:nvSpPr>
        <xdr:cNvPr id="7873" name="Text Box 2"/>
        <xdr:cNvSpPr txBox="1">
          <a:spLocks noChangeArrowheads="1"/>
        </xdr:cNvSpPr>
      </xdr:nvSpPr>
      <xdr:spPr bwMode="auto">
        <a:xfrm>
          <a:off x="1209675" y="10220325"/>
          <a:ext cx="762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3498</xdr:rowOff>
    </xdr:to>
    <xdr:sp macro="" textlink="">
      <xdr:nvSpPr>
        <xdr:cNvPr id="7874" name="Text Box 2"/>
        <xdr:cNvSpPr txBox="1">
          <a:spLocks noChangeArrowheads="1"/>
        </xdr:cNvSpPr>
      </xdr:nvSpPr>
      <xdr:spPr bwMode="auto">
        <a:xfrm>
          <a:off x="1209675" y="10220325"/>
          <a:ext cx="762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24</xdr:row>
      <xdr:rowOff>19051</xdr:rowOff>
    </xdr:to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771525" y="10220325"/>
          <a:ext cx="76200" cy="19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7888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8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9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9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9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9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9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9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9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9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9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89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7900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0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0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0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0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0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0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0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0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0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1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1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1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1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1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7930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3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3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3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3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3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3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3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3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3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4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4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7942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4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4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4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4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4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4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4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5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5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5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795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5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5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5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6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6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6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6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6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6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96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96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796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6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7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7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7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7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797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97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97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97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97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97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98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98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98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98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98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98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798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98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98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98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99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99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799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993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994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995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996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997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998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7999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000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001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002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004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00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00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00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008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00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01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01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01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01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171449</xdr:rowOff>
    </xdr:to>
    <xdr:sp macro="" textlink="">
      <xdr:nvSpPr>
        <xdr:cNvPr id="8014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171449</xdr:rowOff>
    </xdr:to>
    <xdr:sp macro="" textlink="">
      <xdr:nvSpPr>
        <xdr:cNvPr id="8015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1</xdr:rowOff>
    </xdr:to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77152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8029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3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3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3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3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3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3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3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3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3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3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4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8041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4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4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4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4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4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4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4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4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5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5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5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05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05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05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8071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7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7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7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7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7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7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7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7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8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8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8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8083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8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8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8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8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8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8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9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9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9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9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09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09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09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10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10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10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10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10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10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10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0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0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0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11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11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11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11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11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11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1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1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1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1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2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2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2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2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2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2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2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2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2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2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3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3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3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3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134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135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136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137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138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139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140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141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142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143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144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168924</xdr:rowOff>
    </xdr:to>
    <xdr:sp macro="" textlink="">
      <xdr:nvSpPr>
        <xdr:cNvPr id="8145" name="Text Box 2"/>
        <xdr:cNvSpPr txBox="1">
          <a:spLocks noChangeArrowheads="1"/>
        </xdr:cNvSpPr>
      </xdr:nvSpPr>
      <xdr:spPr bwMode="auto">
        <a:xfrm>
          <a:off x="3133725" y="10220325"/>
          <a:ext cx="565863" cy="168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46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4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4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149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150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15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15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15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15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3498</xdr:rowOff>
    </xdr:to>
    <xdr:sp macro="" textlink="">
      <xdr:nvSpPr>
        <xdr:cNvPr id="8155" name="Text Box 2"/>
        <xdr:cNvSpPr txBox="1">
          <a:spLocks noChangeArrowheads="1"/>
        </xdr:cNvSpPr>
      </xdr:nvSpPr>
      <xdr:spPr bwMode="auto">
        <a:xfrm>
          <a:off x="1209675" y="10220325"/>
          <a:ext cx="762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3498</xdr:rowOff>
    </xdr:to>
    <xdr:sp macro="" textlink="">
      <xdr:nvSpPr>
        <xdr:cNvPr id="8156" name="Text Box 2"/>
        <xdr:cNvSpPr txBox="1">
          <a:spLocks noChangeArrowheads="1"/>
        </xdr:cNvSpPr>
      </xdr:nvSpPr>
      <xdr:spPr bwMode="auto">
        <a:xfrm>
          <a:off x="1209675" y="10220325"/>
          <a:ext cx="76200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168922</xdr:rowOff>
    </xdr:to>
    <xdr:sp macro="" textlink="">
      <xdr:nvSpPr>
        <xdr:cNvPr id="8157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168922</xdr:rowOff>
    </xdr:to>
    <xdr:sp macro="" textlink="">
      <xdr:nvSpPr>
        <xdr:cNvPr id="8158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168922</xdr:rowOff>
    </xdr:to>
    <xdr:sp macro="" textlink="">
      <xdr:nvSpPr>
        <xdr:cNvPr id="8159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168922</xdr:rowOff>
    </xdr:to>
    <xdr:sp macro="" textlink="">
      <xdr:nvSpPr>
        <xdr:cNvPr id="8160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168922</xdr:rowOff>
    </xdr:to>
    <xdr:sp macro="" textlink="">
      <xdr:nvSpPr>
        <xdr:cNvPr id="8161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168922</xdr:rowOff>
    </xdr:to>
    <xdr:sp macro="" textlink="">
      <xdr:nvSpPr>
        <xdr:cNvPr id="8162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168922</xdr:rowOff>
    </xdr:to>
    <xdr:sp macro="" textlink="">
      <xdr:nvSpPr>
        <xdr:cNvPr id="8163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168922</xdr:rowOff>
    </xdr:to>
    <xdr:sp macro="" textlink="">
      <xdr:nvSpPr>
        <xdr:cNvPr id="8164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168922</xdr:rowOff>
    </xdr:to>
    <xdr:sp macro="" textlink="">
      <xdr:nvSpPr>
        <xdr:cNvPr id="8165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168922</xdr:rowOff>
    </xdr:to>
    <xdr:sp macro="" textlink="">
      <xdr:nvSpPr>
        <xdr:cNvPr id="8166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168922</xdr:rowOff>
    </xdr:to>
    <xdr:sp macro="" textlink="">
      <xdr:nvSpPr>
        <xdr:cNvPr id="8167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168922</xdr:rowOff>
    </xdr:to>
    <xdr:sp macro="" textlink="">
      <xdr:nvSpPr>
        <xdr:cNvPr id="8168" name="Text Box 2"/>
        <xdr:cNvSpPr txBox="1">
          <a:spLocks noChangeArrowheads="1"/>
        </xdr:cNvSpPr>
      </xdr:nvSpPr>
      <xdr:spPr bwMode="auto">
        <a:xfrm>
          <a:off x="3133725" y="10220325"/>
          <a:ext cx="565863" cy="1689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6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7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7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7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7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7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17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17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17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17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17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18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18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18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18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18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18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18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87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88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89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90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91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92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93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94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3499</xdr:rowOff>
    </xdr:to>
    <xdr:sp macro="" textlink="">
      <xdr:nvSpPr>
        <xdr:cNvPr id="8195" name="Text Box 2"/>
        <xdr:cNvSpPr txBox="1">
          <a:spLocks noChangeArrowheads="1"/>
        </xdr:cNvSpPr>
      </xdr:nvSpPr>
      <xdr:spPr bwMode="auto">
        <a:xfrm>
          <a:off x="3133725" y="10220325"/>
          <a:ext cx="565863" cy="174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171449</xdr:rowOff>
    </xdr:to>
    <xdr:sp macro="" textlink="">
      <xdr:nvSpPr>
        <xdr:cNvPr id="8196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24</xdr:row>
      <xdr:rowOff>171449</xdr:rowOff>
    </xdr:to>
    <xdr:sp macro="" textlink="">
      <xdr:nvSpPr>
        <xdr:cNvPr id="8197" name="Text Box 2"/>
        <xdr:cNvSpPr txBox="1">
          <a:spLocks noChangeArrowheads="1"/>
        </xdr:cNvSpPr>
      </xdr:nvSpPr>
      <xdr:spPr bwMode="auto">
        <a:xfrm>
          <a:off x="1209675" y="10220325"/>
          <a:ext cx="76200" cy="171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9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19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0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0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0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0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0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0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06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07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08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0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1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1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1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1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1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15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21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21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218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219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220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221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222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223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224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225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226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168923</xdr:rowOff>
    </xdr:to>
    <xdr:sp macro="" textlink="">
      <xdr:nvSpPr>
        <xdr:cNvPr id="8227" name="Text Box 2"/>
        <xdr:cNvSpPr txBox="1">
          <a:spLocks noChangeArrowheads="1"/>
        </xdr:cNvSpPr>
      </xdr:nvSpPr>
      <xdr:spPr bwMode="auto">
        <a:xfrm>
          <a:off x="3133725" y="10220325"/>
          <a:ext cx="565863" cy="168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3498</xdr:rowOff>
    </xdr:to>
    <xdr:sp macro="" textlink="">
      <xdr:nvSpPr>
        <xdr:cNvPr id="8228" name="Text Box 2"/>
        <xdr:cNvSpPr txBox="1">
          <a:spLocks noChangeArrowheads="1"/>
        </xdr:cNvSpPr>
      </xdr:nvSpPr>
      <xdr:spPr bwMode="auto">
        <a:xfrm>
          <a:off x="3133725" y="10220325"/>
          <a:ext cx="565863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3498</xdr:rowOff>
    </xdr:to>
    <xdr:sp macro="" textlink="">
      <xdr:nvSpPr>
        <xdr:cNvPr id="8229" name="Text Box 2"/>
        <xdr:cNvSpPr txBox="1">
          <a:spLocks noChangeArrowheads="1"/>
        </xdr:cNvSpPr>
      </xdr:nvSpPr>
      <xdr:spPr bwMode="auto">
        <a:xfrm>
          <a:off x="3133725" y="10220325"/>
          <a:ext cx="565863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3498</xdr:rowOff>
    </xdr:to>
    <xdr:sp macro="" textlink="">
      <xdr:nvSpPr>
        <xdr:cNvPr id="8230" name="Text Box 2"/>
        <xdr:cNvSpPr txBox="1">
          <a:spLocks noChangeArrowheads="1"/>
        </xdr:cNvSpPr>
      </xdr:nvSpPr>
      <xdr:spPr bwMode="auto">
        <a:xfrm>
          <a:off x="3133725" y="10220325"/>
          <a:ext cx="565863" cy="174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231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232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233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234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235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3500</xdr:rowOff>
    </xdr:to>
    <xdr:sp macro="" textlink="">
      <xdr:nvSpPr>
        <xdr:cNvPr id="8236" name="Text Box 2"/>
        <xdr:cNvSpPr txBox="1">
          <a:spLocks noChangeArrowheads="1"/>
        </xdr:cNvSpPr>
      </xdr:nvSpPr>
      <xdr:spPr bwMode="auto">
        <a:xfrm>
          <a:off x="3133725" y="10220325"/>
          <a:ext cx="565863" cy="17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3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3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3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4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4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4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4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4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4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4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4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4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49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5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5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5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5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5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5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5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5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5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5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6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6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6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6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6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6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6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6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6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6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70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7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7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7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7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7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7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7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7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7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8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8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8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8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8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8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8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8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8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8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9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91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9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29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9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9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9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9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9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29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0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0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02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0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04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0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0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0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0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0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1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1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31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31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31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1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1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1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1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1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2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</xdr:row>
      <xdr:rowOff>0</xdr:rowOff>
    </xdr:from>
    <xdr:to>
      <xdr:col>1</xdr:col>
      <xdr:colOff>428625</xdr:colOff>
      <xdr:row>25</xdr:row>
      <xdr:rowOff>1</xdr:rowOff>
    </xdr:to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77152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8334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3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3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3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3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3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4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4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4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4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4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4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8346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4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4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4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5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5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5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5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5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5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5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5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5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6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24</xdr:row>
      <xdr:rowOff>0</xdr:rowOff>
    </xdr:from>
    <xdr:to>
      <xdr:col>1</xdr:col>
      <xdr:colOff>209550</xdr:colOff>
      <xdr:row>25</xdr:row>
      <xdr:rowOff>1</xdr:rowOff>
    </xdr:to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5524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8376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7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7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7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8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8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8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8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8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8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8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8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</xdr:row>
      <xdr:rowOff>0</xdr:rowOff>
    </xdr:from>
    <xdr:to>
      <xdr:col>1</xdr:col>
      <xdr:colOff>257175</xdr:colOff>
      <xdr:row>25</xdr:row>
      <xdr:rowOff>1</xdr:rowOff>
    </xdr:to>
    <xdr:sp macro="" textlink="">
      <xdr:nvSpPr>
        <xdr:cNvPr id="8388" name="Text Box 2"/>
        <xdr:cNvSpPr txBox="1">
          <a:spLocks noChangeArrowheads="1"/>
        </xdr:cNvSpPr>
      </xdr:nvSpPr>
      <xdr:spPr bwMode="auto">
        <a:xfrm>
          <a:off x="600075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8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90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91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92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93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94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95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96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97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98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</xdr:row>
      <xdr:rowOff>0</xdr:rowOff>
    </xdr:from>
    <xdr:to>
      <xdr:col>1</xdr:col>
      <xdr:colOff>247650</xdr:colOff>
      <xdr:row>25</xdr:row>
      <xdr:rowOff>1</xdr:rowOff>
    </xdr:to>
    <xdr:sp macro="" textlink="">
      <xdr:nvSpPr>
        <xdr:cNvPr id="8399" name="Text Box 2"/>
        <xdr:cNvSpPr txBox="1">
          <a:spLocks noChangeArrowheads="1"/>
        </xdr:cNvSpPr>
      </xdr:nvSpPr>
      <xdr:spPr bwMode="auto">
        <a:xfrm>
          <a:off x="59055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40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403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1552575</xdr:colOff>
      <xdr:row>25</xdr:row>
      <xdr:rowOff>1</xdr:rowOff>
    </xdr:to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2514600" y="10220325"/>
          <a:ext cx="7620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40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40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40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40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40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41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411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412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413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0</xdr:rowOff>
    </xdr:to>
    <xdr:sp macro="" textlink="">
      <xdr:nvSpPr>
        <xdr:cNvPr id="8414" name="Text Box 2"/>
        <xdr:cNvSpPr txBox="1">
          <a:spLocks noChangeArrowheads="1"/>
        </xdr:cNvSpPr>
      </xdr:nvSpPr>
      <xdr:spPr bwMode="auto">
        <a:xfrm>
          <a:off x="3133725" y="10220325"/>
          <a:ext cx="56586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415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416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417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418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419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</xdr:rowOff>
    </xdr:to>
    <xdr:sp macro="" textlink="">
      <xdr:nvSpPr>
        <xdr:cNvPr id="8420" name="Text Box 2"/>
        <xdr:cNvSpPr txBox="1">
          <a:spLocks noChangeArrowheads="1"/>
        </xdr:cNvSpPr>
      </xdr:nvSpPr>
      <xdr:spPr bwMode="auto">
        <a:xfrm>
          <a:off x="3133725" y="10220325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421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422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423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424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425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426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427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428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429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430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431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432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8433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8434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8435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8436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8437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8438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8439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8440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8441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19050</xdr:rowOff>
    </xdr:to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19050</xdr:rowOff>
    </xdr:to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8445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19050</xdr:rowOff>
    </xdr:to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844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26</xdr:row>
      <xdr:rowOff>171451</xdr:rowOff>
    </xdr:to>
    <xdr:sp macro="" textlink="">
      <xdr:nvSpPr>
        <xdr:cNvPr id="8448" name="Text Box 2"/>
        <xdr:cNvSpPr txBox="1">
          <a:spLocks noChangeArrowheads="1"/>
        </xdr:cNvSpPr>
      </xdr:nvSpPr>
      <xdr:spPr bwMode="auto">
        <a:xfrm>
          <a:off x="1209675" y="10782300"/>
          <a:ext cx="76200" cy="495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19050</xdr:rowOff>
    </xdr:to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8450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19050</xdr:rowOff>
    </xdr:to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95250</xdr:rowOff>
    </xdr:to>
    <xdr:sp macro="" textlink="">
      <xdr:nvSpPr>
        <xdr:cNvPr id="8452" name="Text Box 2"/>
        <xdr:cNvSpPr txBox="1">
          <a:spLocks noChangeArrowheads="1"/>
        </xdr:cNvSpPr>
      </xdr:nvSpPr>
      <xdr:spPr bwMode="auto">
        <a:xfrm>
          <a:off x="3133725" y="10782300"/>
          <a:ext cx="5619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26</xdr:row>
      <xdr:rowOff>171451</xdr:rowOff>
    </xdr:to>
    <xdr:sp macro="" textlink="">
      <xdr:nvSpPr>
        <xdr:cNvPr id="8453" name="Text Box 2"/>
        <xdr:cNvSpPr txBox="1">
          <a:spLocks noChangeArrowheads="1"/>
        </xdr:cNvSpPr>
      </xdr:nvSpPr>
      <xdr:spPr bwMode="auto">
        <a:xfrm>
          <a:off x="1209675" y="10782300"/>
          <a:ext cx="76200" cy="495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19050</xdr:rowOff>
    </xdr:to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104775</xdr:rowOff>
    </xdr:to>
    <xdr:sp macro="" textlink="">
      <xdr:nvSpPr>
        <xdr:cNvPr id="8455" name="Text Box 2"/>
        <xdr:cNvSpPr txBox="1">
          <a:spLocks noChangeArrowheads="1"/>
        </xdr:cNvSpPr>
      </xdr:nvSpPr>
      <xdr:spPr bwMode="auto">
        <a:xfrm>
          <a:off x="3133725" y="10782300"/>
          <a:ext cx="5619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19050</xdr:rowOff>
    </xdr:to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8457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19050</xdr:rowOff>
    </xdr:to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8459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1562100</xdr:colOff>
      <xdr:row>25</xdr:row>
      <xdr:rowOff>19050</xdr:rowOff>
    </xdr:to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2514600" y="107823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19050</xdr:rowOff>
    </xdr:to>
    <xdr:sp macro="" textlink="">
      <xdr:nvSpPr>
        <xdr:cNvPr id="8461" name="Text Box 2"/>
        <xdr:cNvSpPr txBox="1">
          <a:spLocks noChangeArrowheads="1"/>
        </xdr:cNvSpPr>
      </xdr:nvSpPr>
      <xdr:spPr bwMode="auto">
        <a:xfrm>
          <a:off x="3133725" y="10782300"/>
          <a:ext cx="5619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19050</xdr:rowOff>
    </xdr:to>
    <xdr:sp macro="" textlink="">
      <xdr:nvSpPr>
        <xdr:cNvPr id="8462" name="Text Box 2"/>
        <xdr:cNvSpPr txBox="1">
          <a:spLocks noChangeArrowheads="1"/>
        </xdr:cNvSpPr>
      </xdr:nvSpPr>
      <xdr:spPr bwMode="auto">
        <a:xfrm>
          <a:off x="1209675" y="107823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26</xdr:row>
      <xdr:rowOff>171451</xdr:rowOff>
    </xdr:to>
    <xdr:sp macro="" textlink="">
      <xdr:nvSpPr>
        <xdr:cNvPr id="8463" name="Text Box 2"/>
        <xdr:cNvSpPr txBox="1">
          <a:spLocks noChangeArrowheads="1"/>
        </xdr:cNvSpPr>
      </xdr:nvSpPr>
      <xdr:spPr bwMode="auto">
        <a:xfrm>
          <a:off x="1209675" y="10782300"/>
          <a:ext cx="76200" cy="495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19050</xdr:rowOff>
    </xdr:to>
    <xdr:sp macro="" textlink="">
      <xdr:nvSpPr>
        <xdr:cNvPr id="8464" name="Text Box 2"/>
        <xdr:cNvSpPr txBox="1">
          <a:spLocks noChangeArrowheads="1"/>
        </xdr:cNvSpPr>
      </xdr:nvSpPr>
      <xdr:spPr bwMode="auto">
        <a:xfrm>
          <a:off x="1209675" y="107823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26</xdr:row>
      <xdr:rowOff>21166</xdr:rowOff>
    </xdr:to>
    <xdr:sp macro="" textlink="">
      <xdr:nvSpPr>
        <xdr:cNvPr id="8465" name="Text Box 2"/>
        <xdr:cNvSpPr txBox="1">
          <a:spLocks noChangeArrowheads="1"/>
        </xdr:cNvSpPr>
      </xdr:nvSpPr>
      <xdr:spPr bwMode="auto">
        <a:xfrm>
          <a:off x="1209675" y="10782300"/>
          <a:ext cx="76200" cy="345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24</xdr:row>
      <xdr:rowOff>0</xdr:rowOff>
    </xdr:from>
    <xdr:to>
      <xdr:col>2</xdr:col>
      <xdr:colOff>247650</xdr:colOff>
      <xdr:row>25</xdr:row>
      <xdr:rowOff>152399</xdr:rowOff>
    </xdr:to>
    <xdr:sp macro="" textlink="">
      <xdr:nvSpPr>
        <xdr:cNvPr id="8466" name="Text Box 2"/>
        <xdr:cNvSpPr txBox="1">
          <a:spLocks noChangeArrowheads="1"/>
        </xdr:cNvSpPr>
      </xdr:nvSpPr>
      <xdr:spPr bwMode="auto">
        <a:xfrm>
          <a:off x="1209675" y="10782300"/>
          <a:ext cx="76200" cy="304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67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68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69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70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71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72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73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74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75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76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77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78" name="Text Box 2"/>
        <xdr:cNvSpPr txBox="1">
          <a:spLocks noChangeArrowheads="1"/>
        </xdr:cNvSpPr>
      </xdr:nvSpPr>
      <xdr:spPr bwMode="auto">
        <a:xfrm>
          <a:off x="3133725" y="1078230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114300</xdr:rowOff>
    </xdr:to>
    <xdr:sp macro="" textlink="">
      <xdr:nvSpPr>
        <xdr:cNvPr id="8479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114300</xdr:rowOff>
    </xdr:to>
    <xdr:sp macro="" textlink="">
      <xdr:nvSpPr>
        <xdr:cNvPr id="8480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114300</xdr:rowOff>
    </xdr:to>
    <xdr:sp macro="" textlink="">
      <xdr:nvSpPr>
        <xdr:cNvPr id="8481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114300</xdr:rowOff>
    </xdr:to>
    <xdr:sp macro="" textlink="">
      <xdr:nvSpPr>
        <xdr:cNvPr id="8482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114300</xdr:rowOff>
    </xdr:to>
    <xdr:sp macro="" textlink="">
      <xdr:nvSpPr>
        <xdr:cNvPr id="8483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114300</xdr:rowOff>
    </xdr:to>
    <xdr:sp macro="" textlink="">
      <xdr:nvSpPr>
        <xdr:cNvPr id="8484" name="Text Box 2"/>
        <xdr:cNvSpPr txBox="1">
          <a:spLocks noChangeArrowheads="1"/>
        </xdr:cNvSpPr>
      </xdr:nvSpPr>
      <xdr:spPr bwMode="auto">
        <a:xfrm>
          <a:off x="3133725" y="10782300"/>
          <a:ext cx="56586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85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86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87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88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89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90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91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92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93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94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95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19051</xdr:rowOff>
    </xdr:to>
    <xdr:sp macro="" textlink="">
      <xdr:nvSpPr>
        <xdr:cNvPr id="8496" name="Text Box 2"/>
        <xdr:cNvSpPr txBox="1">
          <a:spLocks noChangeArrowheads="1"/>
        </xdr:cNvSpPr>
      </xdr:nvSpPr>
      <xdr:spPr bwMode="auto">
        <a:xfrm>
          <a:off x="3133725" y="10953750"/>
          <a:ext cx="565863" cy="34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8497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8498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24</xdr:row>
      <xdr:rowOff>169333</xdr:rowOff>
    </xdr:to>
    <xdr:sp macro="" textlink="">
      <xdr:nvSpPr>
        <xdr:cNvPr id="8499" name="Text Box 2"/>
        <xdr:cNvSpPr txBox="1">
          <a:spLocks noChangeArrowheads="1"/>
        </xdr:cNvSpPr>
      </xdr:nvSpPr>
      <xdr:spPr bwMode="auto">
        <a:xfrm>
          <a:off x="3133725" y="11125200"/>
          <a:ext cx="565863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114302</xdr:rowOff>
    </xdr:to>
    <xdr:sp macro="" textlink="">
      <xdr:nvSpPr>
        <xdr:cNvPr id="8500" name="Text Box 2"/>
        <xdr:cNvSpPr txBox="1">
          <a:spLocks noChangeArrowheads="1"/>
        </xdr:cNvSpPr>
      </xdr:nvSpPr>
      <xdr:spPr bwMode="auto">
        <a:xfrm>
          <a:off x="3133725" y="10953750"/>
          <a:ext cx="565863" cy="266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114302</xdr:rowOff>
    </xdr:to>
    <xdr:sp macro="" textlink="">
      <xdr:nvSpPr>
        <xdr:cNvPr id="8501" name="Text Box 2"/>
        <xdr:cNvSpPr txBox="1">
          <a:spLocks noChangeArrowheads="1"/>
        </xdr:cNvSpPr>
      </xdr:nvSpPr>
      <xdr:spPr bwMode="auto">
        <a:xfrm>
          <a:off x="3133725" y="10953750"/>
          <a:ext cx="565863" cy="266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114302</xdr:rowOff>
    </xdr:to>
    <xdr:sp macro="" textlink="">
      <xdr:nvSpPr>
        <xdr:cNvPr id="8502" name="Text Box 2"/>
        <xdr:cNvSpPr txBox="1">
          <a:spLocks noChangeArrowheads="1"/>
        </xdr:cNvSpPr>
      </xdr:nvSpPr>
      <xdr:spPr bwMode="auto">
        <a:xfrm>
          <a:off x="3133725" y="10953750"/>
          <a:ext cx="565863" cy="266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114302</xdr:rowOff>
    </xdr:to>
    <xdr:sp macro="" textlink="">
      <xdr:nvSpPr>
        <xdr:cNvPr id="8503" name="Text Box 2"/>
        <xdr:cNvSpPr txBox="1">
          <a:spLocks noChangeArrowheads="1"/>
        </xdr:cNvSpPr>
      </xdr:nvSpPr>
      <xdr:spPr bwMode="auto">
        <a:xfrm>
          <a:off x="3133725" y="10953750"/>
          <a:ext cx="565863" cy="266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114302</xdr:rowOff>
    </xdr:to>
    <xdr:sp macro="" textlink="">
      <xdr:nvSpPr>
        <xdr:cNvPr id="8504" name="Text Box 2"/>
        <xdr:cNvSpPr txBox="1">
          <a:spLocks noChangeArrowheads="1"/>
        </xdr:cNvSpPr>
      </xdr:nvSpPr>
      <xdr:spPr bwMode="auto">
        <a:xfrm>
          <a:off x="3133725" y="10953750"/>
          <a:ext cx="565863" cy="266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114302</xdr:rowOff>
    </xdr:to>
    <xdr:sp macro="" textlink="">
      <xdr:nvSpPr>
        <xdr:cNvPr id="8505" name="Text Box 2"/>
        <xdr:cNvSpPr txBox="1">
          <a:spLocks noChangeArrowheads="1"/>
        </xdr:cNvSpPr>
      </xdr:nvSpPr>
      <xdr:spPr bwMode="auto">
        <a:xfrm>
          <a:off x="3133725" y="10953750"/>
          <a:ext cx="565863" cy="266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506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507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508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509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510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511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512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513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514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515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516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26</xdr:row>
      <xdr:rowOff>19052</xdr:rowOff>
    </xdr:to>
    <xdr:sp macro="" textlink="">
      <xdr:nvSpPr>
        <xdr:cNvPr id="8517" name="Text Box 2"/>
        <xdr:cNvSpPr txBox="1">
          <a:spLocks noChangeArrowheads="1"/>
        </xdr:cNvSpPr>
      </xdr:nvSpPr>
      <xdr:spPr bwMode="auto">
        <a:xfrm>
          <a:off x="3133725" y="10782300"/>
          <a:ext cx="565863" cy="3429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19051</xdr:rowOff>
    </xdr:to>
    <xdr:sp macro="" textlink="">
      <xdr:nvSpPr>
        <xdr:cNvPr id="8518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19051</xdr:rowOff>
    </xdr:to>
    <xdr:sp macro="" textlink="">
      <xdr:nvSpPr>
        <xdr:cNvPr id="8519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19051</xdr:rowOff>
    </xdr:to>
    <xdr:sp macro="" textlink="">
      <xdr:nvSpPr>
        <xdr:cNvPr id="8520" name="Text Box 2"/>
        <xdr:cNvSpPr txBox="1">
          <a:spLocks noChangeArrowheads="1"/>
        </xdr:cNvSpPr>
      </xdr:nvSpPr>
      <xdr:spPr bwMode="auto">
        <a:xfrm>
          <a:off x="3133725" y="10953750"/>
          <a:ext cx="565863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8521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8522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8523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8524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8525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114301</xdr:rowOff>
    </xdr:to>
    <xdr:sp macro="" textlink="">
      <xdr:nvSpPr>
        <xdr:cNvPr id="8526" name="Text Box 2"/>
        <xdr:cNvSpPr txBox="1">
          <a:spLocks noChangeArrowheads="1"/>
        </xdr:cNvSpPr>
      </xdr:nvSpPr>
      <xdr:spPr bwMode="auto">
        <a:xfrm>
          <a:off x="3133725" y="10782300"/>
          <a:ext cx="565863" cy="266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71966</xdr:rowOff>
    </xdr:to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2514600" y="11125200"/>
          <a:ext cx="0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71966</xdr:rowOff>
    </xdr:to>
    <xdr:sp macro="" textlink="">
      <xdr:nvSpPr>
        <xdr:cNvPr id="8528" name="Text Box 2"/>
        <xdr:cNvSpPr txBox="1">
          <a:spLocks noChangeArrowheads="1"/>
        </xdr:cNvSpPr>
      </xdr:nvSpPr>
      <xdr:spPr bwMode="auto">
        <a:xfrm>
          <a:off x="3133725" y="11125200"/>
          <a:ext cx="561975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71966</xdr:rowOff>
    </xdr:to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2514600" y="11125200"/>
          <a:ext cx="0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71966</xdr:rowOff>
    </xdr:to>
    <xdr:sp macro="" textlink="">
      <xdr:nvSpPr>
        <xdr:cNvPr id="8530" name="Text Box 2"/>
        <xdr:cNvSpPr txBox="1">
          <a:spLocks noChangeArrowheads="1"/>
        </xdr:cNvSpPr>
      </xdr:nvSpPr>
      <xdr:spPr bwMode="auto">
        <a:xfrm>
          <a:off x="3133725" y="11125200"/>
          <a:ext cx="561975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24</xdr:row>
      <xdr:rowOff>0</xdr:rowOff>
    </xdr:from>
    <xdr:to>
      <xdr:col>2</xdr:col>
      <xdr:colOff>1476375</xdr:colOff>
      <xdr:row>25</xdr:row>
      <xdr:rowOff>71966</xdr:rowOff>
    </xdr:to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2514600" y="11125200"/>
          <a:ext cx="0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71966</xdr:rowOff>
    </xdr:to>
    <xdr:sp macro="" textlink="">
      <xdr:nvSpPr>
        <xdr:cNvPr id="8532" name="Text Box 2"/>
        <xdr:cNvSpPr txBox="1">
          <a:spLocks noChangeArrowheads="1"/>
        </xdr:cNvSpPr>
      </xdr:nvSpPr>
      <xdr:spPr bwMode="auto">
        <a:xfrm>
          <a:off x="3133725" y="11125200"/>
          <a:ext cx="561975" cy="224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28769</xdr:rowOff>
    </xdr:to>
    <xdr:sp macro="" textlink="">
      <xdr:nvSpPr>
        <xdr:cNvPr id="8533" name="Text Box 2"/>
        <xdr:cNvSpPr txBox="1">
          <a:spLocks noChangeArrowheads="1"/>
        </xdr:cNvSpPr>
      </xdr:nvSpPr>
      <xdr:spPr bwMode="auto">
        <a:xfrm>
          <a:off x="3133725" y="11839575"/>
          <a:ext cx="565863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28769</xdr:rowOff>
    </xdr:to>
    <xdr:sp macro="" textlink="">
      <xdr:nvSpPr>
        <xdr:cNvPr id="8534" name="Text Box 2"/>
        <xdr:cNvSpPr txBox="1">
          <a:spLocks noChangeArrowheads="1"/>
        </xdr:cNvSpPr>
      </xdr:nvSpPr>
      <xdr:spPr bwMode="auto">
        <a:xfrm>
          <a:off x="3133725" y="11839575"/>
          <a:ext cx="565863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70563</xdr:colOff>
      <xdr:row>25</xdr:row>
      <xdr:rowOff>28769</xdr:rowOff>
    </xdr:to>
    <xdr:sp macro="" textlink="">
      <xdr:nvSpPr>
        <xdr:cNvPr id="8535" name="Text Box 2"/>
        <xdr:cNvSpPr txBox="1">
          <a:spLocks noChangeArrowheads="1"/>
        </xdr:cNvSpPr>
      </xdr:nvSpPr>
      <xdr:spPr bwMode="auto">
        <a:xfrm>
          <a:off x="3133725" y="11839575"/>
          <a:ext cx="565863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3888</xdr:colOff>
      <xdr:row>25</xdr:row>
      <xdr:rowOff>28769</xdr:rowOff>
    </xdr:to>
    <xdr:sp macro="" textlink="">
      <xdr:nvSpPr>
        <xdr:cNvPr id="8536" name="Text Box 2"/>
        <xdr:cNvSpPr txBox="1">
          <a:spLocks noChangeArrowheads="1"/>
        </xdr:cNvSpPr>
      </xdr:nvSpPr>
      <xdr:spPr bwMode="auto">
        <a:xfrm>
          <a:off x="3133725" y="11839575"/>
          <a:ext cx="499188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3888</xdr:colOff>
      <xdr:row>25</xdr:row>
      <xdr:rowOff>28769</xdr:rowOff>
    </xdr:to>
    <xdr:sp macro="" textlink="">
      <xdr:nvSpPr>
        <xdr:cNvPr id="8537" name="Text Box 2"/>
        <xdr:cNvSpPr txBox="1">
          <a:spLocks noChangeArrowheads="1"/>
        </xdr:cNvSpPr>
      </xdr:nvSpPr>
      <xdr:spPr bwMode="auto">
        <a:xfrm>
          <a:off x="3133725" y="11839575"/>
          <a:ext cx="499188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3888</xdr:colOff>
      <xdr:row>25</xdr:row>
      <xdr:rowOff>28769</xdr:rowOff>
    </xdr:to>
    <xdr:sp macro="" textlink="">
      <xdr:nvSpPr>
        <xdr:cNvPr id="8538" name="Text Box 2"/>
        <xdr:cNvSpPr txBox="1">
          <a:spLocks noChangeArrowheads="1"/>
        </xdr:cNvSpPr>
      </xdr:nvSpPr>
      <xdr:spPr bwMode="auto">
        <a:xfrm>
          <a:off x="3133725" y="11839575"/>
          <a:ext cx="499188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3888</xdr:colOff>
      <xdr:row>25</xdr:row>
      <xdr:rowOff>28769</xdr:rowOff>
    </xdr:to>
    <xdr:sp macro="" textlink="">
      <xdr:nvSpPr>
        <xdr:cNvPr id="8539" name="Text Box 2"/>
        <xdr:cNvSpPr txBox="1">
          <a:spLocks noChangeArrowheads="1"/>
        </xdr:cNvSpPr>
      </xdr:nvSpPr>
      <xdr:spPr bwMode="auto">
        <a:xfrm>
          <a:off x="3133725" y="11839575"/>
          <a:ext cx="499188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3888</xdr:colOff>
      <xdr:row>25</xdr:row>
      <xdr:rowOff>28769</xdr:rowOff>
    </xdr:to>
    <xdr:sp macro="" textlink="">
      <xdr:nvSpPr>
        <xdr:cNvPr id="8540" name="Text Box 2"/>
        <xdr:cNvSpPr txBox="1">
          <a:spLocks noChangeArrowheads="1"/>
        </xdr:cNvSpPr>
      </xdr:nvSpPr>
      <xdr:spPr bwMode="auto">
        <a:xfrm>
          <a:off x="3133725" y="11839575"/>
          <a:ext cx="499188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3888</xdr:colOff>
      <xdr:row>25</xdr:row>
      <xdr:rowOff>28769</xdr:rowOff>
    </xdr:to>
    <xdr:sp macro="" textlink="">
      <xdr:nvSpPr>
        <xdr:cNvPr id="8541" name="Text Box 2"/>
        <xdr:cNvSpPr txBox="1">
          <a:spLocks noChangeArrowheads="1"/>
        </xdr:cNvSpPr>
      </xdr:nvSpPr>
      <xdr:spPr bwMode="auto">
        <a:xfrm>
          <a:off x="3133725" y="11839575"/>
          <a:ext cx="499188" cy="181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4256</xdr:colOff>
      <xdr:row>25</xdr:row>
      <xdr:rowOff>0</xdr:rowOff>
    </xdr:to>
    <xdr:sp macro="" textlink="">
      <xdr:nvSpPr>
        <xdr:cNvPr id="8542" name="Text Box 2"/>
        <xdr:cNvSpPr txBox="1">
          <a:spLocks noChangeArrowheads="1"/>
        </xdr:cNvSpPr>
      </xdr:nvSpPr>
      <xdr:spPr bwMode="auto">
        <a:xfrm>
          <a:off x="3133725" y="11296650"/>
          <a:ext cx="49955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4256</xdr:colOff>
      <xdr:row>25</xdr:row>
      <xdr:rowOff>0</xdr:rowOff>
    </xdr:to>
    <xdr:sp macro="" textlink="">
      <xdr:nvSpPr>
        <xdr:cNvPr id="8543" name="Text Box 2"/>
        <xdr:cNvSpPr txBox="1">
          <a:spLocks noChangeArrowheads="1"/>
        </xdr:cNvSpPr>
      </xdr:nvSpPr>
      <xdr:spPr bwMode="auto">
        <a:xfrm>
          <a:off x="3133725" y="11296650"/>
          <a:ext cx="49955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4256</xdr:colOff>
      <xdr:row>25</xdr:row>
      <xdr:rowOff>0</xdr:rowOff>
    </xdr:to>
    <xdr:sp macro="" textlink="">
      <xdr:nvSpPr>
        <xdr:cNvPr id="8544" name="Text Box 2"/>
        <xdr:cNvSpPr txBox="1">
          <a:spLocks noChangeArrowheads="1"/>
        </xdr:cNvSpPr>
      </xdr:nvSpPr>
      <xdr:spPr bwMode="auto">
        <a:xfrm>
          <a:off x="3133725" y="11296650"/>
          <a:ext cx="49955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48212</xdr:rowOff>
    </xdr:to>
    <xdr:sp macro="" textlink="">
      <xdr:nvSpPr>
        <xdr:cNvPr id="8545" name="Text Box 2"/>
        <xdr:cNvSpPr txBox="1">
          <a:spLocks noChangeArrowheads="1"/>
        </xdr:cNvSpPr>
      </xdr:nvSpPr>
      <xdr:spPr bwMode="auto">
        <a:xfrm>
          <a:off x="3133725" y="11496675"/>
          <a:ext cx="56197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48212</xdr:rowOff>
    </xdr:to>
    <xdr:sp macro="" textlink="">
      <xdr:nvSpPr>
        <xdr:cNvPr id="8546" name="Text Box 2"/>
        <xdr:cNvSpPr txBox="1">
          <a:spLocks noChangeArrowheads="1"/>
        </xdr:cNvSpPr>
      </xdr:nvSpPr>
      <xdr:spPr bwMode="auto">
        <a:xfrm>
          <a:off x="3133725" y="11496675"/>
          <a:ext cx="56197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48212</xdr:rowOff>
    </xdr:to>
    <xdr:sp macro="" textlink="">
      <xdr:nvSpPr>
        <xdr:cNvPr id="8547" name="Text Box 2"/>
        <xdr:cNvSpPr txBox="1">
          <a:spLocks noChangeArrowheads="1"/>
        </xdr:cNvSpPr>
      </xdr:nvSpPr>
      <xdr:spPr bwMode="auto">
        <a:xfrm>
          <a:off x="3133725" y="11496675"/>
          <a:ext cx="561975" cy="200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48950</xdr:rowOff>
    </xdr:to>
    <xdr:sp macro="" textlink="">
      <xdr:nvSpPr>
        <xdr:cNvPr id="8548" name="Text Box 2"/>
        <xdr:cNvSpPr txBox="1">
          <a:spLocks noChangeArrowheads="1"/>
        </xdr:cNvSpPr>
      </xdr:nvSpPr>
      <xdr:spPr bwMode="auto">
        <a:xfrm>
          <a:off x="3133725" y="11496675"/>
          <a:ext cx="561975" cy="4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58475</xdr:rowOff>
    </xdr:to>
    <xdr:sp macro="" textlink="">
      <xdr:nvSpPr>
        <xdr:cNvPr id="8549" name="Text Box 2"/>
        <xdr:cNvSpPr txBox="1">
          <a:spLocks noChangeArrowheads="1"/>
        </xdr:cNvSpPr>
      </xdr:nvSpPr>
      <xdr:spPr bwMode="auto">
        <a:xfrm>
          <a:off x="3133725" y="11496675"/>
          <a:ext cx="561975" cy="5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48950</xdr:rowOff>
    </xdr:to>
    <xdr:sp macro="" textlink="">
      <xdr:nvSpPr>
        <xdr:cNvPr id="8550" name="Text Box 2"/>
        <xdr:cNvSpPr txBox="1">
          <a:spLocks noChangeArrowheads="1"/>
        </xdr:cNvSpPr>
      </xdr:nvSpPr>
      <xdr:spPr bwMode="auto">
        <a:xfrm>
          <a:off x="3133725" y="11496675"/>
          <a:ext cx="561975" cy="4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58475</xdr:rowOff>
    </xdr:to>
    <xdr:sp macro="" textlink="">
      <xdr:nvSpPr>
        <xdr:cNvPr id="8551" name="Text Box 2"/>
        <xdr:cNvSpPr txBox="1">
          <a:spLocks noChangeArrowheads="1"/>
        </xdr:cNvSpPr>
      </xdr:nvSpPr>
      <xdr:spPr bwMode="auto">
        <a:xfrm>
          <a:off x="3133725" y="11496675"/>
          <a:ext cx="561975" cy="5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58475</xdr:rowOff>
    </xdr:to>
    <xdr:sp macro="" textlink="">
      <xdr:nvSpPr>
        <xdr:cNvPr id="8552" name="Text Box 2"/>
        <xdr:cNvSpPr txBox="1">
          <a:spLocks noChangeArrowheads="1"/>
        </xdr:cNvSpPr>
      </xdr:nvSpPr>
      <xdr:spPr bwMode="auto">
        <a:xfrm>
          <a:off x="3133725" y="11496675"/>
          <a:ext cx="561975" cy="5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68000</xdr:rowOff>
    </xdr:to>
    <xdr:sp macro="" textlink="">
      <xdr:nvSpPr>
        <xdr:cNvPr id="8553" name="Text Box 2"/>
        <xdr:cNvSpPr txBox="1">
          <a:spLocks noChangeArrowheads="1"/>
        </xdr:cNvSpPr>
      </xdr:nvSpPr>
      <xdr:spPr bwMode="auto">
        <a:xfrm>
          <a:off x="3133725" y="11496675"/>
          <a:ext cx="561975" cy="6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58475</xdr:rowOff>
    </xdr:to>
    <xdr:sp macro="" textlink="">
      <xdr:nvSpPr>
        <xdr:cNvPr id="8554" name="Text Box 2"/>
        <xdr:cNvSpPr txBox="1">
          <a:spLocks noChangeArrowheads="1"/>
        </xdr:cNvSpPr>
      </xdr:nvSpPr>
      <xdr:spPr bwMode="auto">
        <a:xfrm>
          <a:off x="3133725" y="11496675"/>
          <a:ext cx="561975" cy="5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68000</xdr:rowOff>
    </xdr:to>
    <xdr:sp macro="" textlink="">
      <xdr:nvSpPr>
        <xdr:cNvPr id="8555" name="Text Box 2"/>
        <xdr:cNvSpPr txBox="1">
          <a:spLocks noChangeArrowheads="1"/>
        </xdr:cNvSpPr>
      </xdr:nvSpPr>
      <xdr:spPr bwMode="auto">
        <a:xfrm>
          <a:off x="3133725" y="11496675"/>
          <a:ext cx="561975" cy="6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26</xdr:row>
      <xdr:rowOff>21431</xdr:rowOff>
    </xdr:to>
    <xdr:sp macro="" textlink="">
      <xdr:nvSpPr>
        <xdr:cNvPr id="8556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26</xdr:row>
      <xdr:rowOff>21431</xdr:rowOff>
    </xdr:to>
    <xdr:sp macro="" textlink="">
      <xdr:nvSpPr>
        <xdr:cNvPr id="8557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26</xdr:row>
      <xdr:rowOff>21431</xdr:rowOff>
    </xdr:to>
    <xdr:sp macro="" textlink="">
      <xdr:nvSpPr>
        <xdr:cNvPr id="8558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48950</xdr:rowOff>
    </xdr:to>
    <xdr:sp macro="" textlink="">
      <xdr:nvSpPr>
        <xdr:cNvPr id="8559" name="Text Box 2"/>
        <xdr:cNvSpPr txBox="1">
          <a:spLocks noChangeArrowheads="1"/>
        </xdr:cNvSpPr>
      </xdr:nvSpPr>
      <xdr:spPr bwMode="auto">
        <a:xfrm>
          <a:off x="3133725" y="11496675"/>
          <a:ext cx="561975" cy="4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58475</xdr:rowOff>
    </xdr:to>
    <xdr:sp macro="" textlink="">
      <xdr:nvSpPr>
        <xdr:cNvPr id="8560" name="Text Box 2"/>
        <xdr:cNvSpPr txBox="1">
          <a:spLocks noChangeArrowheads="1"/>
        </xdr:cNvSpPr>
      </xdr:nvSpPr>
      <xdr:spPr bwMode="auto">
        <a:xfrm>
          <a:off x="3133725" y="11496675"/>
          <a:ext cx="561975" cy="5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48950</xdr:rowOff>
    </xdr:to>
    <xdr:sp macro="" textlink="">
      <xdr:nvSpPr>
        <xdr:cNvPr id="8561" name="Text Box 2"/>
        <xdr:cNvSpPr txBox="1">
          <a:spLocks noChangeArrowheads="1"/>
        </xdr:cNvSpPr>
      </xdr:nvSpPr>
      <xdr:spPr bwMode="auto">
        <a:xfrm>
          <a:off x="3133725" y="11496675"/>
          <a:ext cx="561975" cy="48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58475</xdr:rowOff>
    </xdr:to>
    <xdr:sp macro="" textlink="">
      <xdr:nvSpPr>
        <xdr:cNvPr id="8562" name="Text Box 2"/>
        <xdr:cNvSpPr txBox="1">
          <a:spLocks noChangeArrowheads="1"/>
        </xdr:cNvSpPr>
      </xdr:nvSpPr>
      <xdr:spPr bwMode="auto">
        <a:xfrm>
          <a:off x="3133725" y="11496675"/>
          <a:ext cx="561975" cy="5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58475</xdr:rowOff>
    </xdr:to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3133725" y="11496675"/>
          <a:ext cx="561975" cy="5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68000</xdr:rowOff>
    </xdr:to>
    <xdr:sp macro="" textlink="">
      <xdr:nvSpPr>
        <xdr:cNvPr id="8564" name="Text Box 2"/>
        <xdr:cNvSpPr txBox="1">
          <a:spLocks noChangeArrowheads="1"/>
        </xdr:cNvSpPr>
      </xdr:nvSpPr>
      <xdr:spPr bwMode="auto">
        <a:xfrm>
          <a:off x="3133725" y="11496675"/>
          <a:ext cx="561975" cy="6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58475</xdr:rowOff>
    </xdr:to>
    <xdr:sp macro="" textlink="">
      <xdr:nvSpPr>
        <xdr:cNvPr id="8565" name="Text Box 2"/>
        <xdr:cNvSpPr txBox="1">
          <a:spLocks noChangeArrowheads="1"/>
        </xdr:cNvSpPr>
      </xdr:nvSpPr>
      <xdr:spPr bwMode="auto">
        <a:xfrm>
          <a:off x="3133725" y="11496675"/>
          <a:ext cx="561975" cy="58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24</xdr:row>
      <xdr:rowOff>68000</xdr:rowOff>
    </xdr:to>
    <xdr:sp macro="" textlink="">
      <xdr:nvSpPr>
        <xdr:cNvPr id="8566" name="Text Box 2"/>
        <xdr:cNvSpPr txBox="1">
          <a:spLocks noChangeArrowheads="1"/>
        </xdr:cNvSpPr>
      </xdr:nvSpPr>
      <xdr:spPr bwMode="auto">
        <a:xfrm>
          <a:off x="3133725" y="11496675"/>
          <a:ext cx="561975" cy="6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26</xdr:row>
      <xdr:rowOff>21431</xdr:rowOff>
    </xdr:to>
    <xdr:sp macro="" textlink="">
      <xdr:nvSpPr>
        <xdr:cNvPr id="8567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26</xdr:row>
      <xdr:rowOff>21431</xdr:rowOff>
    </xdr:to>
    <xdr:sp macro="" textlink="">
      <xdr:nvSpPr>
        <xdr:cNvPr id="8568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26</xdr:row>
      <xdr:rowOff>21431</xdr:rowOff>
    </xdr:to>
    <xdr:sp macro="" textlink="">
      <xdr:nvSpPr>
        <xdr:cNvPr id="8569" name="Text Box 2"/>
        <xdr:cNvSpPr txBox="1">
          <a:spLocks noChangeArrowheads="1"/>
        </xdr:cNvSpPr>
      </xdr:nvSpPr>
      <xdr:spPr bwMode="auto">
        <a:xfrm>
          <a:off x="3133725" y="11496675"/>
          <a:ext cx="595312" cy="345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65617</xdr:rowOff>
    </xdr:to>
    <xdr:sp macro="" textlink="">
      <xdr:nvSpPr>
        <xdr:cNvPr id="8570" name="Text Box 2"/>
        <xdr:cNvSpPr txBox="1">
          <a:spLocks noChangeArrowheads="1"/>
        </xdr:cNvSpPr>
      </xdr:nvSpPr>
      <xdr:spPr bwMode="auto">
        <a:xfrm>
          <a:off x="3133725" y="11296650"/>
          <a:ext cx="561975" cy="246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75142</xdr:rowOff>
    </xdr:to>
    <xdr:sp macro="" textlink="">
      <xdr:nvSpPr>
        <xdr:cNvPr id="8571" name="Text Box 2"/>
        <xdr:cNvSpPr txBox="1">
          <a:spLocks noChangeArrowheads="1"/>
        </xdr:cNvSpPr>
      </xdr:nvSpPr>
      <xdr:spPr bwMode="auto">
        <a:xfrm>
          <a:off x="3133725" y="11296650"/>
          <a:ext cx="561975" cy="256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65617</xdr:rowOff>
    </xdr:to>
    <xdr:sp macro="" textlink="">
      <xdr:nvSpPr>
        <xdr:cNvPr id="8572" name="Text Box 2"/>
        <xdr:cNvSpPr txBox="1">
          <a:spLocks noChangeArrowheads="1"/>
        </xdr:cNvSpPr>
      </xdr:nvSpPr>
      <xdr:spPr bwMode="auto">
        <a:xfrm>
          <a:off x="3133725" y="11296650"/>
          <a:ext cx="561975" cy="246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75142</xdr:rowOff>
    </xdr:to>
    <xdr:sp macro="" textlink="">
      <xdr:nvSpPr>
        <xdr:cNvPr id="8573" name="Text Box 2"/>
        <xdr:cNvSpPr txBox="1">
          <a:spLocks noChangeArrowheads="1"/>
        </xdr:cNvSpPr>
      </xdr:nvSpPr>
      <xdr:spPr bwMode="auto">
        <a:xfrm>
          <a:off x="3133725" y="11296650"/>
          <a:ext cx="561975" cy="256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75142</xdr:rowOff>
    </xdr:to>
    <xdr:sp macro="" textlink="">
      <xdr:nvSpPr>
        <xdr:cNvPr id="8574" name="Text Box 2"/>
        <xdr:cNvSpPr txBox="1">
          <a:spLocks noChangeArrowheads="1"/>
        </xdr:cNvSpPr>
      </xdr:nvSpPr>
      <xdr:spPr bwMode="auto">
        <a:xfrm>
          <a:off x="3133725" y="11296650"/>
          <a:ext cx="561975" cy="256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84667</xdr:rowOff>
    </xdr:to>
    <xdr:sp macro="" textlink="">
      <xdr:nvSpPr>
        <xdr:cNvPr id="8575" name="Text Box 2"/>
        <xdr:cNvSpPr txBox="1">
          <a:spLocks noChangeArrowheads="1"/>
        </xdr:cNvSpPr>
      </xdr:nvSpPr>
      <xdr:spPr bwMode="auto">
        <a:xfrm>
          <a:off x="3133725" y="11296650"/>
          <a:ext cx="561975" cy="265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75142</xdr:rowOff>
    </xdr:to>
    <xdr:sp macro="" textlink="">
      <xdr:nvSpPr>
        <xdr:cNvPr id="8576" name="Text Box 2"/>
        <xdr:cNvSpPr txBox="1">
          <a:spLocks noChangeArrowheads="1"/>
        </xdr:cNvSpPr>
      </xdr:nvSpPr>
      <xdr:spPr bwMode="auto">
        <a:xfrm>
          <a:off x="3133725" y="11296650"/>
          <a:ext cx="561975" cy="256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84667</xdr:rowOff>
    </xdr:to>
    <xdr:sp macro="" textlink="">
      <xdr:nvSpPr>
        <xdr:cNvPr id="8577" name="Text Box 2"/>
        <xdr:cNvSpPr txBox="1">
          <a:spLocks noChangeArrowheads="1"/>
        </xdr:cNvSpPr>
      </xdr:nvSpPr>
      <xdr:spPr bwMode="auto">
        <a:xfrm>
          <a:off x="3133725" y="11296650"/>
          <a:ext cx="561975" cy="265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17992</xdr:rowOff>
    </xdr:to>
    <xdr:sp macro="" textlink="">
      <xdr:nvSpPr>
        <xdr:cNvPr id="8578" name="Text Box 2"/>
        <xdr:cNvSpPr txBox="1">
          <a:spLocks noChangeArrowheads="1"/>
        </xdr:cNvSpPr>
      </xdr:nvSpPr>
      <xdr:spPr bwMode="auto">
        <a:xfrm>
          <a:off x="3133725" y="11296650"/>
          <a:ext cx="561975" cy="189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17992</xdr:rowOff>
    </xdr:to>
    <xdr:sp macro="" textlink="">
      <xdr:nvSpPr>
        <xdr:cNvPr id="8579" name="Text Box 2"/>
        <xdr:cNvSpPr txBox="1">
          <a:spLocks noChangeArrowheads="1"/>
        </xdr:cNvSpPr>
      </xdr:nvSpPr>
      <xdr:spPr bwMode="auto">
        <a:xfrm>
          <a:off x="3133725" y="11296650"/>
          <a:ext cx="561975" cy="198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17992</xdr:rowOff>
    </xdr:to>
    <xdr:sp macro="" textlink="">
      <xdr:nvSpPr>
        <xdr:cNvPr id="8580" name="Text Box 2"/>
        <xdr:cNvSpPr txBox="1">
          <a:spLocks noChangeArrowheads="1"/>
        </xdr:cNvSpPr>
      </xdr:nvSpPr>
      <xdr:spPr bwMode="auto">
        <a:xfrm>
          <a:off x="3133725" y="11296650"/>
          <a:ext cx="561975" cy="189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17992</xdr:rowOff>
    </xdr:to>
    <xdr:sp macro="" textlink="">
      <xdr:nvSpPr>
        <xdr:cNvPr id="8581" name="Text Box 2"/>
        <xdr:cNvSpPr txBox="1">
          <a:spLocks noChangeArrowheads="1"/>
        </xdr:cNvSpPr>
      </xdr:nvSpPr>
      <xdr:spPr bwMode="auto">
        <a:xfrm>
          <a:off x="3133725" y="11296650"/>
          <a:ext cx="561975" cy="198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17992</xdr:rowOff>
    </xdr:to>
    <xdr:sp macro="" textlink="">
      <xdr:nvSpPr>
        <xdr:cNvPr id="8582" name="Text Box 2"/>
        <xdr:cNvSpPr txBox="1">
          <a:spLocks noChangeArrowheads="1"/>
        </xdr:cNvSpPr>
      </xdr:nvSpPr>
      <xdr:spPr bwMode="auto">
        <a:xfrm>
          <a:off x="3133725" y="11296650"/>
          <a:ext cx="561975" cy="198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27517</xdr:rowOff>
    </xdr:to>
    <xdr:sp macro="" textlink="">
      <xdr:nvSpPr>
        <xdr:cNvPr id="8583" name="Text Box 2"/>
        <xdr:cNvSpPr txBox="1">
          <a:spLocks noChangeArrowheads="1"/>
        </xdr:cNvSpPr>
      </xdr:nvSpPr>
      <xdr:spPr bwMode="auto">
        <a:xfrm>
          <a:off x="3133725" y="11296650"/>
          <a:ext cx="561975" cy="208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17992</xdr:rowOff>
    </xdr:to>
    <xdr:sp macro="" textlink="">
      <xdr:nvSpPr>
        <xdr:cNvPr id="8584" name="Text Box 2"/>
        <xdr:cNvSpPr txBox="1">
          <a:spLocks noChangeArrowheads="1"/>
        </xdr:cNvSpPr>
      </xdr:nvSpPr>
      <xdr:spPr bwMode="auto">
        <a:xfrm>
          <a:off x="3133725" y="11296650"/>
          <a:ext cx="561975" cy="198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27517</xdr:rowOff>
    </xdr:to>
    <xdr:sp macro="" textlink="">
      <xdr:nvSpPr>
        <xdr:cNvPr id="8585" name="Text Box 2"/>
        <xdr:cNvSpPr txBox="1">
          <a:spLocks noChangeArrowheads="1"/>
        </xdr:cNvSpPr>
      </xdr:nvSpPr>
      <xdr:spPr bwMode="auto">
        <a:xfrm>
          <a:off x="3133725" y="11296650"/>
          <a:ext cx="561975" cy="208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8586" name="Text Box 2"/>
        <xdr:cNvSpPr txBox="1">
          <a:spLocks noChangeArrowheads="1"/>
        </xdr:cNvSpPr>
      </xdr:nvSpPr>
      <xdr:spPr bwMode="auto">
        <a:xfrm>
          <a:off x="3133725" y="1149667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8587" name="Text Box 2"/>
        <xdr:cNvSpPr txBox="1">
          <a:spLocks noChangeArrowheads="1"/>
        </xdr:cNvSpPr>
      </xdr:nvSpPr>
      <xdr:spPr bwMode="auto">
        <a:xfrm>
          <a:off x="3133725" y="1149667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66675</xdr:colOff>
      <xdr:row>25</xdr:row>
      <xdr:rowOff>19051</xdr:rowOff>
    </xdr:to>
    <xdr:sp macro="" textlink="">
      <xdr:nvSpPr>
        <xdr:cNvPr id="8588" name="Text Box 2"/>
        <xdr:cNvSpPr txBox="1">
          <a:spLocks noChangeArrowheads="1"/>
        </xdr:cNvSpPr>
      </xdr:nvSpPr>
      <xdr:spPr bwMode="auto">
        <a:xfrm>
          <a:off x="3133725" y="11496675"/>
          <a:ext cx="561975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71437</xdr:colOff>
      <xdr:row>25</xdr:row>
      <xdr:rowOff>153724</xdr:rowOff>
    </xdr:to>
    <xdr:sp macro="" textlink="">
      <xdr:nvSpPr>
        <xdr:cNvPr id="8589" name="Text Box 2"/>
        <xdr:cNvSpPr txBox="1">
          <a:spLocks noChangeArrowheads="1"/>
        </xdr:cNvSpPr>
      </xdr:nvSpPr>
      <xdr:spPr bwMode="auto">
        <a:xfrm>
          <a:off x="3133725" y="11296650"/>
          <a:ext cx="566737" cy="334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71437</xdr:colOff>
      <xdr:row>25</xdr:row>
      <xdr:rowOff>153724</xdr:rowOff>
    </xdr:to>
    <xdr:sp macro="" textlink="">
      <xdr:nvSpPr>
        <xdr:cNvPr id="8590" name="Text Box 2"/>
        <xdr:cNvSpPr txBox="1">
          <a:spLocks noChangeArrowheads="1"/>
        </xdr:cNvSpPr>
      </xdr:nvSpPr>
      <xdr:spPr bwMode="auto">
        <a:xfrm>
          <a:off x="3133725" y="11296650"/>
          <a:ext cx="566737" cy="334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25</xdr:row>
      <xdr:rowOff>153722</xdr:rowOff>
    </xdr:to>
    <xdr:sp macro="" textlink="">
      <xdr:nvSpPr>
        <xdr:cNvPr id="8591" name="Text Box 2"/>
        <xdr:cNvSpPr txBox="1">
          <a:spLocks noChangeArrowheads="1"/>
        </xdr:cNvSpPr>
      </xdr:nvSpPr>
      <xdr:spPr bwMode="auto">
        <a:xfrm>
          <a:off x="3133725" y="11296650"/>
          <a:ext cx="595312" cy="334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25</xdr:row>
      <xdr:rowOff>153722</xdr:rowOff>
    </xdr:to>
    <xdr:sp macro="" textlink="">
      <xdr:nvSpPr>
        <xdr:cNvPr id="8592" name="Text Box 2"/>
        <xdr:cNvSpPr txBox="1">
          <a:spLocks noChangeArrowheads="1"/>
        </xdr:cNvSpPr>
      </xdr:nvSpPr>
      <xdr:spPr bwMode="auto">
        <a:xfrm>
          <a:off x="3133725" y="11296650"/>
          <a:ext cx="595312" cy="334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100012</xdr:colOff>
      <xdr:row>25</xdr:row>
      <xdr:rowOff>153722</xdr:rowOff>
    </xdr:to>
    <xdr:sp macro="" textlink="">
      <xdr:nvSpPr>
        <xdr:cNvPr id="8593" name="Text Box 2"/>
        <xdr:cNvSpPr txBox="1">
          <a:spLocks noChangeArrowheads="1"/>
        </xdr:cNvSpPr>
      </xdr:nvSpPr>
      <xdr:spPr bwMode="auto">
        <a:xfrm>
          <a:off x="3133725" y="11296650"/>
          <a:ext cx="595312" cy="334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71437</xdr:colOff>
      <xdr:row>25</xdr:row>
      <xdr:rowOff>164309</xdr:rowOff>
    </xdr:to>
    <xdr:sp macro="" textlink="">
      <xdr:nvSpPr>
        <xdr:cNvPr id="8594" name="Text Box 2"/>
        <xdr:cNvSpPr txBox="1">
          <a:spLocks noChangeArrowheads="1"/>
        </xdr:cNvSpPr>
      </xdr:nvSpPr>
      <xdr:spPr bwMode="auto">
        <a:xfrm>
          <a:off x="3133725" y="11496675"/>
          <a:ext cx="566737" cy="316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71437</xdr:colOff>
      <xdr:row>25</xdr:row>
      <xdr:rowOff>164309</xdr:rowOff>
    </xdr:to>
    <xdr:sp macro="" textlink="">
      <xdr:nvSpPr>
        <xdr:cNvPr id="8595" name="Text Box 2"/>
        <xdr:cNvSpPr txBox="1">
          <a:spLocks noChangeArrowheads="1"/>
        </xdr:cNvSpPr>
      </xdr:nvSpPr>
      <xdr:spPr bwMode="auto">
        <a:xfrm>
          <a:off x="3133725" y="11496675"/>
          <a:ext cx="566737" cy="316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71437</xdr:colOff>
      <xdr:row>25</xdr:row>
      <xdr:rowOff>164309</xdr:rowOff>
    </xdr:to>
    <xdr:sp macro="" textlink="">
      <xdr:nvSpPr>
        <xdr:cNvPr id="8596" name="Text Box 2"/>
        <xdr:cNvSpPr txBox="1">
          <a:spLocks noChangeArrowheads="1"/>
        </xdr:cNvSpPr>
      </xdr:nvSpPr>
      <xdr:spPr bwMode="auto">
        <a:xfrm>
          <a:off x="3133725" y="11496675"/>
          <a:ext cx="566737" cy="316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202405</xdr:colOff>
      <xdr:row>25</xdr:row>
      <xdr:rowOff>104776</xdr:rowOff>
    </xdr:to>
    <xdr:sp macro="" textlink="">
      <xdr:nvSpPr>
        <xdr:cNvPr id="8597" name="Text Box 2"/>
        <xdr:cNvSpPr txBox="1">
          <a:spLocks noChangeArrowheads="1"/>
        </xdr:cNvSpPr>
      </xdr:nvSpPr>
      <xdr:spPr bwMode="auto">
        <a:xfrm>
          <a:off x="3133725" y="11496675"/>
          <a:ext cx="697705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202405</xdr:colOff>
      <xdr:row>25</xdr:row>
      <xdr:rowOff>104776</xdr:rowOff>
    </xdr:to>
    <xdr:sp macro="" textlink="">
      <xdr:nvSpPr>
        <xdr:cNvPr id="8598" name="Text Box 2"/>
        <xdr:cNvSpPr txBox="1">
          <a:spLocks noChangeArrowheads="1"/>
        </xdr:cNvSpPr>
      </xdr:nvSpPr>
      <xdr:spPr bwMode="auto">
        <a:xfrm>
          <a:off x="3133725" y="11496675"/>
          <a:ext cx="697705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202405</xdr:colOff>
      <xdr:row>25</xdr:row>
      <xdr:rowOff>104776</xdr:rowOff>
    </xdr:to>
    <xdr:sp macro="" textlink="">
      <xdr:nvSpPr>
        <xdr:cNvPr id="8599" name="Text Box 2"/>
        <xdr:cNvSpPr txBox="1">
          <a:spLocks noChangeArrowheads="1"/>
        </xdr:cNvSpPr>
      </xdr:nvSpPr>
      <xdr:spPr bwMode="auto">
        <a:xfrm>
          <a:off x="3133725" y="11496675"/>
          <a:ext cx="697705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4256</xdr:colOff>
      <xdr:row>25</xdr:row>
      <xdr:rowOff>0</xdr:rowOff>
    </xdr:to>
    <xdr:sp macro="" textlink="">
      <xdr:nvSpPr>
        <xdr:cNvPr id="8600" name="Text Box 2"/>
        <xdr:cNvSpPr txBox="1">
          <a:spLocks noChangeArrowheads="1"/>
        </xdr:cNvSpPr>
      </xdr:nvSpPr>
      <xdr:spPr bwMode="auto">
        <a:xfrm>
          <a:off x="3133725" y="19154775"/>
          <a:ext cx="49955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4256</xdr:colOff>
      <xdr:row>25</xdr:row>
      <xdr:rowOff>0</xdr:rowOff>
    </xdr:to>
    <xdr:sp macro="" textlink="">
      <xdr:nvSpPr>
        <xdr:cNvPr id="8601" name="Text Box 2"/>
        <xdr:cNvSpPr txBox="1">
          <a:spLocks noChangeArrowheads="1"/>
        </xdr:cNvSpPr>
      </xdr:nvSpPr>
      <xdr:spPr bwMode="auto">
        <a:xfrm>
          <a:off x="3133725" y="19154775"/>
          <a:ext cx="49955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24</xdr:row>
      <xdr:rowOff>0</xdr:rowOff>
    </xdr:from>
    <xdr:to>
      <xdr:col>3</xdr:col>
      <xdr:colOff>4256</xdr:colOff>
      <xdr:row>25</xdr:row>
      <xdr:rowOff>0</xdr:rowOff>
    </xdr:to>
    <xdr:sp macro="" textlink="">
      <xdr:nvSpPr>
        <xdr:cNvPr id="8602" name="Text Box 2"/>
        <xdr:cNvSpPr txBox="1">
          <a:spLocks noChangeArrowheads="1"/>
        </xdr:cNvSpPr>
      </xdr:nvSpPr>
      <xdr:spPr bwMode="auto">
        <a:xfrm>
          <a:off x="3133725" y="19154775"/>
          <a:ext cx="49955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03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04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05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06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07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08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09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10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11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12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13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14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15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16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17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18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19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20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21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23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25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27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29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31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33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35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37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38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39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40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41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42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44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45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46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47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48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49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50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51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52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53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54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55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56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58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60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62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64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66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68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70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18</xdr:row>
      <xdr:rowOff>0</xdr:rowOff>
    </xdr:from>
    <xdr:to>
      <xdr:col>2</xdr:col>
      <xdr:colOff>69850</xdr:colOff>
      <xdr:row>18</xdr:row>
      <xdr:rowOff>161923</xdr:rowOff>
    </xdr:to>
    <xdr:sp macro="" textlink="">
      <xdr:nvSpPr>
        <xdr:cNvPr id="8672" name="Text Box 2"/>
        <xdr:cNvSpPr txBox="1">
          <a:spLocks noChangeArrowheads="1"/>
        </xdr:cNvSpPr>
      </xdr:nvSpPr>
      <xdr:spPr bwMode="auto">
        <a:xfrm>
          <a:off x="857250" y="4905375"/>
          <a:ext cx="69850" cy="161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73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74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75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76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77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78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79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80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81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82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83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84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85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86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87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88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89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90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18</xdr:row>
      <xdr:rowOff>0</xdr:rowOff>
    </xdr:from>
    <xdr:to>
      <xdr:col>3</xdr:col>
      <xdr:colOff>2116</xdr:colOff>
      <xdr:row>18</xdr:row>
      <xdr:rowOff>161924</xdr:rowOff>
    </xdr:to>
    <xdr:sp macro="" textlink="">
      <xdr:nvSpPr>
        <xdr:cNvPr id="8691" name="Text Box 2"/>
        <xdr:cNvSpPr txBox="1">
          <a:spLocks noChangeArrowheads="1"/>
        </xdr:cNvSpPr>
      </xdr:nvSpPr>
      <xdr:spPr bwMode="auto">
        <a:xfrm>
          <a:off x="2952750" y="4905375"/>
          <a:ext cx="497416" cy="161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22" zoomScaleNormal="100" zoomScaleSheetLayoutView="100" workbookViewId="0">
      <selection activeCell="C53" sqref="C53"/>
    </sheetView>
  </sheetViews>
  <sheetFormatPr defaultRowHeight="15"/>
  <cols>
    <col min="1" max="1" width="5.85546875" style="199" customWidth="1"/>
    <col min="2" max="2" width="14.7109375" style="199" customWidth="1"/>
    <col min="3" max="3" width="44.140625" style="199" customWidth="1"/>
    <col min="4" max="4" width="15.42578125" style="199" customWidth="1"/>
    <col min="5" max="5" width="15.7109375" style="199" customWidth="1"/>
    <col min="6" max="6" width="14.85546875" style="199" customWidth="1"/>
    <col min="7" max="7" width="15.85546875" style="199" customWidth="1"/>
    <col min="8" max="8" width="15.42578125" style="199" customWidth="1"/>
    <col min="9" max="16384" width="9.140625" style="199"/>
  </cols>
  <sheetData>
    <row r="1" spans="1:8" ht="15" customHeight="1">
      <c r="A1" s="88"/>
      <c r="B1" s="89" t="s">
        <v>87</v>
      </c>
      <c r="C1" s="86"/>
      <c r="D1" s="90"/>
      <c r="E1" s="91"/>
      <c r="F1" s="91"/>
      <c r="G1" s="91"/>
      <c r="H1" s="91"/>
    </row>
    <row r="2" spans="1:8" ht="21" customHeight="1">
      <c r="A2" s="92"/>
      <c r="B2" s="89" t="s">
        <v>88</v>
      </c>
      <c r="C2" s="93"/>
      <c r="D2" s="92"/>
      <c r="E2" s="93"/>
      <c r="F2" s="93"/>
      <c r="G2" s="93"/>
      <c r="H2" s="93"/>
    </row>
    <row r="3" spans="1:8">
      <c r="A3" s="94"/>
      <c r="B3" s="94"/>
      <c r="C3" s="94"/>
      <c r="D3" s="94"/>
      <c r="E3" s="94"/>
      <c r="F3" s="94"/>
      <c r="G3" s="94"/>
      <c r="H3" s="94"/>
    </row>
    <row r="4" spans="1:8" ht="30" customHeight="1">
      <c r="A4" s="249" t="s">
        <v>55</v>
      </c>
      <c r="B4" s="249"/>
      <c r="C4" s="249"/>
      <c r="D4" s="95">
        <f>H49</f>
        <v>0</v>
      </c>
      <c r="E4" s="250" t="s">
        <v>56</v>
      </c>
      <c r="F4" s="250"/>
      <c r="G4" s="86"/>
      <c r="H4" s="86"/>
    </row>
    <row r="5" spans="1:8" ht="15.75">
      <c r="A5" s="249" t="s">
        <v>57</v>
      </c>
      <c r="B5" s="249"/>
      <c r="C5" s="249"/>
      <c r="D5" s="96"/>
      <c r="E5" s="250" t="s">
        <v>56</v>
      </c>
      <c r="F5" s="250"/>
      <c r="G5" s="188"/>
      <c r="H5" s="188"/>
    </row>
    <row r="6" spans="1:8">
      <c r="A6" s="97"/>
      <c r="B6" s="97"/>
      <c r="C6" s="97"/>
      <c r="D6" s="98"/>
      <c r="E6" s="97"/>
      <c r="F6" s="97"/>
      <c r="G6" s="97"/>
      <c r="H6" s="97"/>
    </row>
    <row r="7" spans="1:8" ht="33" customHeight="1">
      <c r="A7" s="254" t="s">
        <v>315</v>
      </c>
      <c r="B7" s="254"/>
      <c r="C7" s="254"/>
      <c r="D7" s="254"/>
      <c r="E7" s="254"/>
      <c r="F7" s="254"/>
      <c r="G7" s="254"/>
      <c r="H7" s="254"/>
    </row>
    <row r="8" spans="1:8" ht="9.75" customHeight="1">
      <c r="A8" s="99"/>
      <c r="B8" s="99"/>
      <c r="C8" s="255"/>
      <c r="D8" s="255"/>
      <c r="E8" s="255"/>
      <c r="F8" s="255"/>
      <c r="G8" s="255"/>
      <c r="H8" s="255"/>
    </row>
    <row r="9" spans="1:8" ht="15.75">
      <c r="A9" s="248" t="s">
        <v>89</v>
      </c>
      <c r="B9" s="248"/>
      <c r="C9" s="248"/>
      <c r="D9" s="248"/>
      <c r="E9" s="248"/>
      <c r="F9" s="248"/>
      <c r="G9" s="248"/>
      <c r="H9" s="248"/>
    </row>
    <row r="10" spans="1:8" ht="15.75">
      <c r="A10" s="100"/>
      <c r="B10" s="100"/>
      <c r="C10" s="100"/>
      <c r="D10" s="100"/>
      <c r="E10" s="100"/>
      <c r="F10" s="100"/>
      <c r="G10" s="100"/>
      <c r="H10" s="100"/>
    </row>
    <row r="11" spans="1:8" ht="15.75">
      <c r="A11" s="256"/>
      <c r="B11" s="256"/>
      <c r="C11" s="256"/>
      <c r="D11" s="256"/>
      <c r="E11" s="256"/>
      <c r="F11" s="256"/>
      <c r="G11" s="256"/>
      <c r="H11" s="256"/>
    </row>
    <row r="12" spans="1:8">
      <c r="A12" s="257" t="s">
        <v>58</v>
      </c>
      <c r="B12" s="257" t="s">
        <v>59</v>
      </c>
      <c r="C12" s="246" t="s">
        <v>60</v>
      </c>
      <c r="D12" s="251" t="s">
        <v>61</v>
      </c>
      <c r="E12" s="252"/>
      <c r="F12" s="252"/>
      <c r="G12" s="252"/>
      <c r="H12" s="253"/>
    </row>
    <row r="13" spans="1:8" ht="54">
      <c r="A13" s="258"/>
      <c r="B13" s="258"/>
      <c r="C13" s="247"/>
      <c r="D13" s="189" t="s">
        <v>62</v>
      </c>
      <c r="E13" s="189" t="s">
        <v>63</v>
      </c>
      <c r="F13" s="189" t="s">
        <v>64</v>
      </c>
      <c r="G13" s="189" t="s">
        <v>65</v>
      </c>
      <c r="H13" s="189" t="s">
        <v>66</v>
      </c>
    </row>
    <row r="14" spans="1:8">
      <c r="A14" s="101">
        <v>1</v>
      </c>
      <c r="B14" s="102">
        <v>2</v>
      </c>
      <c r="C14" s="101">
        <v>3</v>
      </c>
      <c r="D14" s="102">
        <v>4</v>
      </c>
      <c r="E14" s="102">
        <v>5</v>
      </c>
      <c r="F14" s="102">
        <v>6</v>
      </c>
      <c r="G14" s="102">
        <v>7</v>
      </c>
      <c r="H14" s="102">
        <v>8</v>
      </c>
    </row>
    <row r="15" spans="1:8" ht="15.75">
      <c r="A15" s="103"/>
      <c r="B15" s="104"/>
      <c r="C15" s="105" t="s">
        <v>67</v>
      </c>
      <c r="D15" s="106"/>
      <c r="E15" s="106"/>
      <c r="F15" s="106"/>
      <c r="G15" s="106"/>
      <c r="H15" s="106"/>
    </row>
    <row r="16" spans="1:8" ht="15.75">
      <c r="A16" s="107">
        <v>1</v>
      </c>
      <c r="B16" s="104"/>
      <c r="C16" s="87" t="s">
        <v>313</v>
      </c>
      <c r="D16" s="108"/>
      <c r="E16" s="108"/>
      <c r="F16" s="108"/>
      <c r="G16" s="85">
        <v>0</v>
      </c>
      <c r="H16" s="85">
        <f>G16</f>
        <v>0</v>
      </c>
    </row>
    <row r="17" spans="1:8" ht="15.75">
      <c r="A17" s="107">
        <v>2</v>
      </c>
      <c r="B17" s="84" t="s">
        <v>68</v>
      </c>
      <c r="C17" s="87" t="s">
        <v>107</v>
      </c>
      <c r="D17" s="85">
        <f>mosam!L5</f>
        <v>0</v>
      </c>
      <c r="E17" s="85"/>
      <c r="F17" s="85"/>
      <c r="G17" s="85"/>
      <c r="H17" s="85">
        <f>D17</f>
        <v>0</v>
      </c>
    </row>
    <row r="18" spans="1:8" ht="15.75">
      <c r="A18" s="103"/>
      <c r="B18" s="104"/>
      <c r="C18" s="217" t="s">
        <v>69</v>
      </c>
      <c r="D18" s="82">
        <f>D17</f>
        <v>0</v>
      </c>
      <c r="E18" s="85"/>
      <c r="F18" s="85"/>
      <c r="G18" s="82">
        <f>G16</f>
        <v>0</v>
      </c>
      <c r="H18" s="82">
        <f>G18+D18</f>
        <v>0</v>
      </c>
    </row>
    <row r="19" spans="1:8" ht="15.75">
      <c r="A19" s="103"/>
      <c r="B19" s="104"/>
      <c r="C19" s="217"/>
      <c r="D19" s="218"/>
      <c r="E19" s="219"/>
      <c r="F19" s="219"/>
      <c r="G19" s="82"/>
      <c r="H19" s="82"/>
    </row>
    <row r="20" spans="1:8" ht="15.75">
      <c r="A20" s="103"/>
      <c r="B20" s="104"/>
      <c r="C20" s="105" t="s">
        <v>70</v>
      </c>
      <c r="D20" s="218"/>
      <c r="E20" s="219"/>
      <c r="F20" s="219"/>
      <c r="G20" s="218"/>
      <c r="H20" s="218"/>
    </row>
    <row r="21" spans="1:8" ht="15.75">
      <c r="A21" s="220">
        <v>3</v>
      </c>
      <c r="B21" s="84" t="s">
        <v>72</v>
      </c>
      <c r="C21" s="87" t="s">
        <v>90</v>
      </c>
      <c r="D21" s="85">
        <f>miwa!L5</f>
        <v>0</v>
      </c>
      <c r="E21" s="85"/>
      <c r="F21" s="85"/>
      <c r="G21" s="85"/>
      <c r="H21" s="85">
        <f>D21</f>
        <v>0</v>
      </c>
    </row>
    <row r="22" spans="1:8" ht="15.75">
      <c r="A22" s="220"/>
      <c r="B22" s="221"/>
      <c r="C22" s="217" t="s">
        <v>108</v>
      </c>
      <c r="D22" s="82">
        <f>D21</f>
        <v>0</v>
      </c>
      <c r="E22" s="85"/>
      <c r="F22" s="85"/>
      <c r="G22" s="82"/>
      <c r="H22" s="82">
        <f>G22+D22</f>
        <v>0</v>
      </c>
    </row>
    <row r="23" spans="1:8" ht="15.75">
      <c r="A23" s="220"/>
      <c r="B23" s="221"/>
      <c r="C23" s="222"/>
      <c r="D23" s="223"/>
      <c r="E23" s="224"/>
      <c r="F23" s="224"/>
      <c r="G23" s="223"/>
      <c r="H23" s="223"/>
    </row>
    <row r="24" spans="1:8" ht="15.75">
      <c r="A24" s="220"/>
      <c r="B24" s="221"/>
      <c r="C24" s="222" t="s">
        <v>71</v>
      </c>
      <c r="D24" s="224"/>
      <c r="E24" s="224"/>
      <c r="F24" s="224"/>
      <c r="G24" s="224"/>
      <c r="H24" s="224"/>
    </row>
    <row r="25" spans="1:8" ht="30.75" customHeight="1">
      <c r="A25" s="83">
        <v>4</v>
      </c>
      <c r="B25" s="84" t="s">
        <v>73</v>
      </c>
      <c r="C25" s="225" t="s">
        <v>301</v>
      </c>
      <c r="D25" s="85">
        <f>'mili d-1,0m'!L5</f>
        <v>0</v>
      </c>
      <c r="E25" s="85"/>
      <c r="F25" s="85"/>
      <c r="G25" s="85"/>
      <c r="H25" s="85">
        <f>D25</f>
        <v>0</v>
      </c>
    </row>
    <row r="26" spans="1:8" ht="24.75" customHeight="1">
      <c r="A26" s="83">
        <v>5</v>
      </c>
      <c r="B26" s="84" t="s">
        <v>76</v>
      </c>
      <c r="C26" s="225" t="s">
        <v>302</v>
      </c>
      <c r="D26" s="85">
        <f>'mili d-1,5m (2)'!L5</f>
        <v>0</v>
      </c>
      <c r="E26" s="85"/>
      <c r="F26" s="85"/>
      <c r="G26" s="85"/>
      <c r="H26" s="85">
        <f t="shared" ref="H26" si="0">D26</f>
        <v>0</v>
      </c>
    </row>
    <row r="27" spans="1:8">
      <c r="A27" s="83">
        <v>7</v>
      </c>
      <c r="B27" s="84" t="s">
        <v>109</v>
      </c>
      <c r="C27" s="225" t="s">
        <v>303</v>
      </c>
      <c r="D27" s="85">
        <f>anakr..Rari.!L5</f>
        <v>0</v>
      </c>
      <c r="E27" s="85"/>
      <c r="F27" s="85"/>
      <c r="G27" s="85"/>
      <c r="H27" s="85">
        <f t="shared" ref="H27:H28" si="1">D27</f>
        <v>0</v>
      </c>
    </row>
    <row r="28" spans="1:8" ht="15.75">
      <c r="A28" s="83"/>
      <c r="B28" s="84"/>
      <c r="C28" s="217" t="s">
        <v>74</v>
      </c>
      <c r="D28" s="82">
        <f>SUM(D25:D27)</f>
        <v>0</v>
      </c>
      <c r="E28" s="219"/>
      <c r="F28" s="219"/>
      <c r="G28" s="82"/>
      <c r="H28" s="82">
        <f t="shared" si="1"/>
        <v>0</v>
      </c>
    </row>
    <row r="29" spans="1:8" ht="15.75">
      <c r="A29" s="103"/>
      <c r="B29" s="104"/>
      <c r="C29" s="105" t="s">
        <v>75</v>
      </c>
      <c r="D29" s="219"/>
      <c r="E29" s="219"/>
      <c r="F29" s="219"/>
      <c r="G29" s="219"/>
      <c r="H29" s="219"/>
    </row>
    <row r="30" spans="1:8">
      <c r="A30" s="226">
        <v>8</v>
      </c>
      <c r="B30" s="84" t="s">
        <v>140</v>
      </c>
      <c r="C30" s="225" t="s">
        <v>77</v>
      </c>
      <c r="D30" s="85">
        <f>samosi!L5</f>
        <v>0</v>
      </c>
      <c r="E30" s="85"/>
      <c r="F30" s="85"/>
      <c r="G30" s="85"/>
      <c r="H30" s="85">
        <f>D30</f>
        <v>0</v>
      </c>
    </row>
    <row r="31" spans="1:8" ht="15.75">
      <c r="A31" s="103"/>
      <c r="B31" s="84"/>
      <c r="C31" s="217" t="s">
        <v>78</v>
      </c>
      <c r="D31" s="82">
        <f>SUM(D30:D30)</f>
        <v>0</v>
      </c>
      <c r="E31" s="219"/>
      <c r="F31" s="219"/>
      <c r="G31" s="82"/>
      <c r="H31" s="82">
        <f>D31</f>
        <v>0</v>
      </c>
    </row>
    <row r="32" spans="1:8" ht="15.75">
      <c r="A32" s="103"/>
      <c r="B32" s="104"/>
      <c r="C32" s="105" t="s">
        <v>79</v>
      </c>
      <c r="D32" s="219"/>
      <c r="E32" s="219"/>
      <c r="F32" s="219"/>
      <c r="G32" s="219"/>
      <c r="H32" s="219"/>
    </row>
    <row r="33" spans="1:8">
      <c r="A33" s="226">
        <v>9</v>
      </c>
      <c r="B33" s="84" t="s">
        <v>141</v>
      </c>
      <c r="C33" s="225" t="s">
        <v>127</v>
      </c>
      <c r="D33" s="85">
        <f>mierT.!L5</f>
        <v>0</v>
      </c>
      <c r="E33" s="85"/>
      <c r="F33" s="85"/>
      <c r="G33" s="85"/>
      <c r="H33" s="85">
        <f>D33</f>
        <v>0</v>
      </c>
    </row>
    <row r="34" spans="1:8">
      <c r="A34" s="226">
        <v>10</v>
      </c>
      <c r="B34" s="84" t="s">
        <v>143</v>
      </c>
      <c r="C34" s="225" t="s">
        <v>135</v>
      </c>
      <c r="D34" s="85">
        <f>'ezoSi Sesasv.'!L5</f>
        <v>0</v>
      </c>
      <c r="E34" s="85"/>
      <c r="F34" s="85"/>
      <c r="G34" s="85"/>
      <c r="H34" s="85">
        <f>D34</f>
        <v>0</v>
      </c>
    </row>
    <row r="35" spans="1:8" ht="15.75">
      <c r="A35" s="226"/>
      <c r="B35" s="221"/>
      <c r="C35" s="217" t="s">
        <v>142</v>
      </c>
      <c r="D35" s="82">
        <f>SUM(D33:D34)</f>
        <v>0</v>
      </c>
      <c r="E35" s="219"/>
      <c r="F35" s="219"/>
      <c r="G35" s="82"/>
      <c r="H35" s="82">
        <f>D35</f>
        <v>0</v>
      </c>
    </row>
    <row r="36" spans="1:8" ht="15.75">
      <c r="A36" s="220"/>
      <c r="B36" s="221"/>
      <c r="C36" s="222"/>
      <c r="D36" s="219"/>
      <c r="E36" s="219"/>
      <c r="F36" s="219"/>
      <c r="G36" s="219"/>
      <c r="H36" s="219"/>
    </row>
    <row r="37" spans="1:8">
      <c r="A37" s="226"/>
      <c r="B37" s="192"/>
      <c r="C37" s="222" t="s">
        <v>80</v>
      </c>
      <c r="D37" s="85"/>
      <c r="E37" s="85"/>
      <c r="F37" s="85"/>
      <c r="G37" s="85"/>
      <c r="H37" s="85"/>
    </row>
    <row r="38" spans="1:8">
      <c r="A38" s="226">
        <v>11</v>
      </c>
      <c r="B38" s="84" t="s">
        <v>144</v>
      </c>
      <c r="C38" s="225" t="s">
        <v>137</v>
      </c>
      <c r="D38" s="85">
        <f>Semofargvla!L5</f>
        <v>0</v>
      </c>
      <c r="E38" s="85"/>
      <c r="F38" s="85"/>
      <c r="G38" s="85"/>
      <c r="H38" s="85">
        <f t="shared" ref="H38:H40" si="2">D38</f>
        <v>0</v>
      </c>
    </row>
    <row r="39" spans="1:8">
      <c r="A39" s="226">
        <v>12</v>
      </c>
      <c r="B39" s="84" t="s">
        <v>145</v>
      </c>
      <c r="C39" s="225" t="s">
        <v>139</v>
      </c>
      <c r="D39" s="85">
        <f>moniSvna!L5</f>
        <v>0</v>
      </c>
      <c r="E39" s="85"/>
      <c r="F39" s="85"/>
      <c r="G39" s="85"/>
      <c r="H39" s="85">
        <f t="shared" si="2"/>
        <v>0</v>
      </c>
    </row>
    <row r="40" spans="1:8">
      <c r="A40" s="226"/>
      <c r="B40" s="192"/>
      <c r="C40" s="217" t="s">
        <v>146</v>
      </c>
      <c r="D40" s="82">
        <f>SUM(D38:D39)</f>
        <v>0</v>
      </c>
      <c r="E40" s="82"/>
      <c r="F40" s="82"/>
      <c r="G40" s="82"/>
      <c r="H40" s="82">
        <f t="shared" si="2"/>
        <v>0</v>
      </c>
    </row>
    <row r="41" spans="1:8">
      <c r="A41" s="226"/>
      <c r="B41" s="192"/>
      <c r="C41" s="217"/>
      <c r="D41" s="82"/>
      <c r="E41" s="85"/>
      <c r="F41" s="85"/>
      <c r="G41" s="85"/>
      <c r="H41" s="82"/>
    </row>
    <row r="42" spans="1:8">
      <c r="A42" s="227"/>
      <c r="B42" s="228"/>
      <c r="C42" s="229" t="s">
        <v>81</v>
      </c>
      <c r="D42" s="82">
        <f>D18+D22+D28+D31+D35+D40</f>
        <v>0</v>
      </c>
      <c r="E42" s="85"/>
      <c r="F42" s="85"/>
      <c r="G42" s="82">
        <f>G18</f>
        <v>0</v>
      </c>
      <c r="H42" s="82">
        <f>G42+D42</f>
        <v>0</v>
      </c>
    </row>
    <row r="43" spans="1:8" ht="15.75">
      <c r="A43" s="103"/>
      <c r="B43" s="104"/>
      <c r="C43" s="230" t="s">
        <v>82</v>
      </c>
      <c r="D43" s="219"/>
      <c r="E43" s="219"/>
      <c r="F43" s="219"/>
      <c r="G43" s="219"/>
      <c r="H43" s="219"/>
    </row>
    <row r="44" spans="1:8" ht="15.75">
      <c r="A44" s="103"/>
      <c r="B44" s="104"/>
      <c r="C44" s="230" t="s">
        <v>83</v>
      </c>
      <c r="D44" s="219"/>
      <c r="E44" s="219"/>
      <c r="F44" s="219"/>
      <c r="G44" s="219"/>
      <c r="H44" s="219"/>
    </row>
    <row r="45" spans="1:8">
      <c r="A45" s="227"/>
      <c r="B45" s="228"/>
      <c r="C45" s="229" t="s">
        <v>84</v>
      </c>
      <c r="D45" s="82"/>
      <c r="E45" s="85"/>
      <c r="F45" s="85"/>
      <c r="G45" s="82"/>
      <c r="H45" s="82"/>
    </row>
    <row r="46" spans="1:8">
      <c r="A46" s="83">
        <v>13</v>
      </c>
      <c r="B46" s="231"/>
      <c r="C46" s="81" t="s">
        <v>321</v>
      </c>
      <c r="D46" s="82"/>
      <c r="E46" s="82"/>
      <c r="F46" s="82"/>
      <c r="G46" s="82">
        <f>H42*0.03</f>
        <v>0</v>
      </c>
      <c r="H46" s="82">
        <f>G46</f>
        <v>0</v>
      </c>
    </row>
    <row r="47" spans="1:8" ht="19.5" customHeight="1">
      <c r="A47" s="101"/>
      <c r="B47" s="232"/>
      <c r="C47" s="233" t="s">
        <v>85</v>
      </c>
      <c r="D47" s="82">
        <f>D42</f>
        <v>0</v>
      </c>
      <c r="E47" s="85"/>
      <c r="F47" s="85"/>
      <c r="G47" s="82">
        <f>G46+G42</f>
        <v>0</v>
      </c>
      <c r="H47" s="82">
        <f>G47+D47</f>
        <v>0</v>
      </c>
    </row>
    <row r="48" spans="1:8" ht="27">
      <c r="A48" s="83">
        <v>14</v>
      </c>
      <c r="B48" s="234"/>
      <c r="C48" s="81" t="s">
        <v>320</v>
      </c>
      <c r="D48" s="85"/>
      <c r="E48" s="85"/>
      <c r="F48" s="85"/>
      <c r="G48" s="82">
        <f>H47*0.18</f>
        <v>0</v>
      </c>
      <c r="H48" s="82">
        <f>G48</f>
        <v>0</v>
      </c>
    </row>
    <row r="49" spans="1:8" ht="18" customHeight="1">
      <c r="A49" s="83"/>
      <c r="B49" s="228"/>
      <c r="C49" s="235" t="s">
        <v>86</v>
      </c>
      <c r="D49" s="82">
        <f>D47</f>
        <v>0</v>
      </c>
      <c r="E49" s="85"/>
      <c r="F49" s="85"/>
      <c r="G49" s="82">
        <f>SUM(G47:G48)</f>
        <v>0</v>
      </c>
      <c r="H49" s="82">
        <f>G49+D49</f>
        <v>0</v>
      </c>
    </row>
    <row r="50" spans="1:8">
      <c r="A50" s="236"/>
      <c r="B50" s="237"/>
      <c r="C50" s="238"/>
      <c r="D50" s="239"/>
      <c r="E50" s="240"/>
      <c r="F50" s="240"/>
      <c r="G50" s="239"/>
      <c r="H50" s="239"/>
    </row>
    <row r="51" spans="1:8">
      <c r="A51" s="236"/>
      <c r="B51" s="237"/>
      <c r="C51" s="238"/>
      <c r="D51" s="239"/>
      <c r="E51" s="240"/>
      <c r="F51" s="240"/>
      <c r="G51" s="239"/>
      <c r="H51" s="239"/>
    </row>
    <row r="52" spans="1:8">
      <c r="A52" s="236"/>
      <c r="B52" s="237"/>
      <c r="C52" s="238"/>
      <c r="D52" s="239"/>
      <c r="E52" s="240"/>
      <c r="F52" s="240"/>
      <c r="G52" s="239"/>
      <c r="H52" s="239"/>
    </row>
    <row r="53" spans="1:8">
      <c r="A53" s="236"/>
      <c r="B53" s="237"/>
      <c r="C53" s="238"/>
      <c r="D53" s="239"/>
      <c r="E53" s="240"/>
      <c r="F53" s="240"/>
      <c r="G53" s="239"/>
      <c r="H53" s="239"/>
    </row>
    <row r="54" spans="1:8" ht="15.75">
      <c r="A54" s="241"/>
      <c r="B54" s="241"/>
      <c r="C54" s="242"/>
      <c r="D54" s="241"/>
      <c r="E54" s="241"/>
      <c r="F54" s="242"/>
      <c r="G54" s="241"/>
      <c r="H54" s="241"/>
    </row>
    <row r="55" spans="1:8" ht="15.75">
      <c r="A55" s="241"/>
      <c r="B55" s="241"/>
      <c r="C55" s="242"/>
      <c r="D55" s="89"/>
      <c r="E55" s="242"/>
      <c r="F55" s="242"/>
      <c r="G55" s="89"/>
      <c r="H55" s="241"/>
    </row>
    <row r="56" spans="1:8" ht="15.75">
      <c r="A56" s="241"/>
      <c r="B56" s="241"/>
      <c r="C56" s="242"/>
      <c r="D56" s="89"/>
      <c r="E56" s="242"/>
      <c r="F56" s="242"/>
      <c r="G56" s="89"/>
      <c r="H56" s="241"/>
    </row>
    <row r="57" spans="1:8" ht="15.75">
      <c r="A57" s="241"/>
      <c r="B57" s="241"/>
      <c r="C57" s="242"/>
      <c r="D57" s="89"/>
      <c r="E57" s="242"/>
      <c r="F57" s="242"/>
      <c r="G57" s="89"/>
      <c r="H57" s="241"/>
    </row>
    <row r="58" spans="1:8" ht="15.75">
      <c r="A58" s="241"/>
      <c r="B58" s="241"/>
      <c r="C58" s="243"/>
      <c r="D58" s="89"/>
      <c r="E58" s="242"/>
      <c r="F58" s="242"/>
      <c r="G58" s="89"/>
      <c r="H58" s="241"/>
    </row>
    <row r="59" spans="1:8">
      <c r="A59" s="236"/>
      <c r="B59" s="237"/>
      <c r="C59" s="238"/>
      <c r="D59" s="239"/>
      <c r="E59" s="240"/>
      <c r="F59" s="240"/>
      <c r="G59" s="239"/>
      <c r="H59" s="239"/>
    </row>
    <row r="60" spans="1:8">
      <c r="A60" s="200"/>
      <c r="B60" s="200"/>
      <c r="C60" s="200"/>
      <c r="D60" s="200"/>
      <c r="E60" s="200"/>
      <c r="F60" s="200"/>
      <c r="G60" s="200"/>
      <c r="H60" s="200"/>
    </row>
    <row r="61" spans="1:8">
      <c r="A61" s="244"/>
      <c r="B61" s="244"/>
      <c r="C61" s="244"/>
      <c r="D61" s="244"/>
      <c r="E61" s="244"/>
      <c r="H61" s="39"/>
    </row>
    <row r="62" spans="1:8">
      <c r="A62" s="244"/>
      <c r="B62" s="244"/>
      <c r="C62" s="244"/>
      <c r="D62" s="244"/>
      <c r="E62" s="244"/>
    </row>
  </sheetData>
  <mergeCells count="12">
    <mergeCell ref="C12:C13"/>
    <mergeCell ref="A9:H9"/>
    <mergeCell ref="A4:C4"/>
    <mergeCell ref="E4:F4"/>
    <mergeCell ref="A5:C5"/>
    <mergeCell ref="E5:F5"/>
    <mergeCell ref="D12:H12"/>
    <mergeCell ref="A7:H7"/>
    <mergeCell ref="C8:H8"/>
    <mergeCell ref="A11:H11"/>
    <mergeCell ref="A12:A13"/>
    <mergeCell ref="B12:B13"/>
  </mergeCells>
  <pageMargins left="0.19685039370078741" right="0.15748031496062992" top="0.39370078740157483" bottom="0.39370078740157483" header="0.31496062992125984" footer="0.31496062992125984"/>
  <pageSetup paperSize="9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opLeftCell="A10" zoomScaleNormal="100" zoomScaleSheetLayoutView="90" workbookViewId="0">
      <selection activeCell="R8" sqref="R8"/>
    </sheetView>
  </sheetViews>
  <sheetFormatPr defaultRowHeight="15"/>
  <cols>
    <col min="1" max="1" width="6.28515625" style="199" customWidth="1"/>
    <col min="2" max="2" width="9.140625" style="199"/>
    <col min="3" max="3" width="38.85546875" style="199" customWidth="1"/>
    <col min="4" max="6" width="9.140625" style="199"/>
    <col min="7" max="7" width="8.140625" style="199" customWidth="1"/>
    <col min="8" max="8" width="9.140625" style="199"/>
    <col min="9" max="9" width="8.28515625" style="199" customWidth="1"/>
    <col min="10" max="16384" width="9.140625" style="199"/>
  </cols>
  <sheetData>
    <row r="1" spans="1:13" s="200" customFormat="1" ht="38.25" customHeight="1">
      <c r="A1" s="266" t="s">
        <v>315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s="200" customFormat="1" ht="17.25" customHeight="1">
      <c r="A2" s="267" t="s">
        <v>281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s="200" customFormat="1" ht="13.5">
      <c r="A3" s="267" t="s">
        <v>137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s="200" customFormat="1" ht="13.5">
      <c r="A4" s="268" t="s">
        <v>1</v>
      </c>
      <c r="B4" s="268"/>
      <c r="C4" s="268"/>
      <c r="D4" s="268"/>
      <c r="E4" s="268"/>
      <c r="F4" s="268"/>
      <c r="G4" s="268"/>
      <c r="H4" s="16"/>
      <c r="I4" s="16"/>
      <c r="J4" s="16"/>
      <c r="K4" s="16"/>
      <c r="L4" s="16"/>
      <c r="M4" s="16"/>
    </row>
    <row r="5" spans="1:13" s="200" customFormat="1" ht="13.5">
      <c r="A5" s="194"/>
      <c r="B5" s="194"/>
      <c r="C5" s="269" t="s">
        <v>2</v>
      </c>
      <c r="D5" s="269"/>
      <c r="E5" s="269"/>
      <c r="F5" s="269"/>
      <c r="G5" s="269"/>
      <c r="H5" s="269"/>
      <c r="I5" s="269"/>
      <c r="J5" s="269"/>
      <c r="K5" s="269"/>
      <c r="L5" s="17">
        <f>M29/1000</f>
        <v>0</v>
      </c>
      <c r="M5" s="18" t="s">
        <v>3</v>
      </c>
    </row>
    <row r="6" spans="1:13" s="200" customFormat="1" ht="18.75" customHeight="1">
      <c r="A6" s="265"/>
      <c r="B6" s="265"/>
      <c r="C6" s="265"/>
      <c r="D6" s="265"/>
      <c r="E6" s="265"/>
      <c r="F6" s="265"/>
      <c r="G6" s="265"/>
      <c r="H6" s="19"/>
      <c r="I6" s="19"/>
      <c r="J6" s="19"/>
      <c r="K6" s="19"/>
      <c r="L6" s="19"/>
      <c r="M6" s="19"/>
    </row>
    <row r="7" spans="1:13" s="200" customFormat="1" ht="31.5" customHeight="1">
      <c r="A7" s="263" t="s">
        <v>4</v>
      </c>
      <c r="B7" s="264" t="s">
        <v>5</v>
      </c>
      <c r="C7" s="262" t="s">
        <v>6</v>
      </c>
      <c r="D7" s="262" t="s">
        <v>7</v>
      </c>
      <c r="E7" s="262" t="s">
        <v>8</v>
      </c>
      <c r="F7" s="262"/>
      <c r="G7" s="262" t="s">
        <v>9</v>
      </c>
      <c r="H7" s="262"/>
      <c r="I7" s="262" t="s">
        <v>10</v>
      </c>
      <c r="J7" s="262"/>
      <c r="K7" s="262" t="s">
        <v>11</v>
      </c>
      <c r="L7" s="262"/>
      <c r="M7" s="263" t="s">
        <v>12</v>
      </c>
    </row>
    <row r="8" spans="1:13" s="200" customFormat="1" ht="40.5">
      <c r="A8" s="263"/>
      <c r="B8" s="264"/>
      <c r="C8" s="262"/>
      <c r="D8" s="262"/>
      <c r="E8" s="193" t="s">
        <v>13</v>
      </c>
      <c r="F8" s="193" t="s">
        <v>12</v>
      </c>
      <c r="G8" s="193" t="s">
        <v>14</v>
      </c>
      <c r="H8" s="20" t="s">
        <v>12</v>
      </c>
      <c r="I8" s="21" t="s">
        <v>14</v>
      </c>
      <c r="J8" s="22" t="s">
        <v>12</v>
      </c>
      <c r="K8" s="193" t="s">
        <v>14</v>
      </c>
      <c r="L8" s="193" t="s">
        <v>12</v>
      </c>
      <c r="M8" s="263"/>
    </row>
    <row r="9" spans="1:13" s="200" customFormat="1" ht="13.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</row>
    <row r="10" spans="1:13" ht="56.25" customHeight="1">
      <c r="A10" s="140">
        <v>2</v>
      </c>
      <c r="B10" s="65"/>
      <c r="C10" s="156" t="s">
        <v>295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27">
      <c r="A11" s="276" t="s">
        <v>296</v>
      </c>
      <c r="B11" s="84" t="s">
        <v>287</v>
      </c>
      <c r="C11" s="138" t="s">
        <v>288</v>
      </c>
      <c r="D11" s="140" t="s">
        <v>20</v>
      </c>
      <c r="E11" s="85"/>
      <c r="F11" s="85">
        <v>3.08</v>
      </c>
      <c r="G11" s="85"/>
      <c r="H11" s="82"/>
      <c r="I11" s="82"/>
      <c r="J11" s="82"/>
      <c r="K11" s="82"/>
      <c r="L11" s="82"/>
      <c r="M11" s="82"/>
    </row>
    <row r="12" spans="1:13">
      <c r="A12" s="277"/>
      <c r="B12" s="84"/>
      <c r="C12" s="173" t="s">
        <v>25</v>
      </c>
      <c r="D12" s="142" t="s">
        <v>17</v>
      </c>
      <c r="E12" s="143">
        <v>6.46</v>
      </c>
      <c r="F12" s="174">
        <f>E12*F11</f>
        <v>19.896799999999999</v>
      </c>
      <c r="G12" s="175"/>
      <c r="H12" s="176"/>
      <c r="I12" s="177"/>
      <c r="J12" s="174"/>
      <c r="K12" s="174"/>
      <c r="L12" s="175"/>
      <c r="M12" s="174"/>
    </row>
    <row r="13" spans="1:13">
      <c r="A13" s="277"/>
      <c r="B13" s="84"/>
      <c r="C13" s="147" t="s">
        <v>18</v>
      </c>
      <c r="D13" s="77" t="s">
        <v>19</v>
      </c>
      <c r="E13" s="77">
        <v>0.69</v>
      </c>
      <c r="F13" s="77">
        <f>E13*F11</f>
        <v>2.1252</v>
      </c>
      <c r="G13" s="77"/>
      <c r="H13" s="77"/>
      <c r="I13" s="119"/>
      <c r="J13" s="77"/>
      <c r="K13" s="77"/>
      <c r="L13" s="120"/>
      <c r="M13" s="120"/>
    </row>
    <row r="14" spans="1:13" ht="15.75">
      <c r="A14" s="277"/>
      <c r="B14" s="84"/>
      <c r="C14" s="79" t="s">
        <v>289</v>
      </c>
      <c r="D14" s="140" t="s">
        <v>20</v>
      </c>
      <c r="E14" s="85">
        <v>1.02</v>
      </c>
      <c r="F14" s="85">
        <f>E14*F11</f>
        <v>3.1415999999999999</v>
      </c>
      <c r="G14" s="66"/>
      <c r="H14" s="85"/>
      <c r="I14" s="85"/>
      <c r="J14" s="85"/>
      <c r="K14" s="85"/>
      <c r="L14" s="120"/>
      <c r="M14" s="85"/>
    </row>
    <row r="15" spans="1:13" ht="15.75">
      <c r="A15" s="277"/>
      <c r="B15" s="84"/>
      <c r="C15" s="79" t="s">
        <v>130</v>
      </c>
      <c r="D15" s="140" t="s">
        <v>39</v>
      </c>
      <c r="E15" s="85">
        <v>1.76</v>
      </c>
      <c r="F15" s="85">
        <f>E15*F11</f>
        <v>5.4207999999999998</v>
      </c>
      <c r="G15" s="66"/>
      <c r="H15" s="85"/>
      <c r="I15" s="85"/>
      <c r="J15" s="85"/>
      <c r="K15" s="85"/>
      <c r="L15" s="120"/>
      <c r="M15" s="85"/>
    </row>
    <row r="16" spans="1:13" ht="15.75">
      <c r="A16" s="277"/>
      <c r="B16" s="84"/>
      <c r="C16" s="79" t="s">
        <v>290</v>
      </c>
      <c r="D16" s="140" t="s">
        <v>131</v>
      </c>
      <c r="E16" s="13">
        <v>3.9899999999999998E-2</v>
      </c>
      <c r="F16" s="85">
        <f>E16*F11</f>
        <v>0.122892</v>
      </c>
      <c r="G16" s="66"/>
      <c r="H16" s="85"/>
      <c r="I16" s="85"/>
      <c r="J16" s="85"/>
      <c r="K16" s="85"/>
      <c r="L16" s="85"/>
      <c r="M16" s="85"/>
    </row>
    <row r="17" spans="1:13">
      <c r="A17" s="277"/>
      <c r="B17" s="84"/>
      <c r="C17" s="79" t="s">
        <v>132</v>
      </c>
      <c r="D17" s="84" t="s">
        <v>42</v>
      </c>
      <c r="E17" s="85">
        <v>2.1</v>
      </c>
      <c r="F17" s="85">
        <f>E17*F11</f>
        <v>6.4680000000000009</v>
      </c>
      <c r="G17" s="85"/>
      <c r="H17" s="85"/>
      <c r="I17" s="85"/>
      <c r="J17" s="85"/>
      <c r="K17" s="85"/>
      <c r="L17" s="85"/>
      <c r="M17" s="85"/>
    </row>
    <row r="18" spans="1:13">
      <c r="A18" s="278"/>
      <c r="B18" s="84"/>
      <c r="C18" s="79" t="s">
        <v>35</v>
      </c>
      <c r="D18" s="84" t="s">
        <v>19</v>
      </c>
      <c r="E18" s="85">
        <v>0.32</v>
      </c>
      <c r="F18" s="85">
        <f>E18*F11</f>
        <v>0.98560000000000003</v>
      </c>
      <c r="G18" s="85"/>
      <c r="H18" s="85"/>
      <c r="I18" s="85"/>
      <c r="J18" s="85"/>
      <c r="K18" s="85"/>
      <c r="L18" s="85"/>
      <c r="M18" s="85"/>
    </row>
    <row r="19" spans="1:13" ht="40.5">
      <c r="A19" s="84" t="s">
        <v>297</v>
      </c>
      <c r="B19" s="67" t="s">
        <v>110</v>
      </c>
      <c r="C19" s="138" t="s">
        <v>298</v>
      </c>
      <c r="D19" s="84" t="s">
        <v>21</v>
      </c>
      <c r="E19" s="85"/>
      <c r="F19" s="85">
        <f>F11*2.4</f>
        <v>7.3919999999999995</v>
      </c>
      <c r="G19" s="85"/>
      <c r="H19" s="85"/>
      <c r="I19" s="85"/>
      <c r="J19" s="85"/>
      <c r="K19" s="120"/>
      <c r="L19" s="82"/>
      <c r="M19" s="82"/>
    </row>
    <row r="20" spans="1:13" ht="27">
      <c r="A20" s="294" t="s">
        <v>299</v>
      </c>
      <c r="B20" s="84" t="s">
        <v>291</v>
      </c>
      <c r="C20" s="138" t="s">
        <v>292</v>
      </c>
      <c r="D20" s="140" t="s">
        <v>20</v>
      </c>
      <c r="E20" s="85"/>
      <c r="F20" s="85">
        <f>F11</f>
        <v>3.08</v>
      </c>
      <c r="G20" s="85"/>
      <c r="H20" s="82"/>
      <c r="I20" s="82"/>
      <c r="J20" s="82"/>
      <c r="K20" s="82"/>
      <c r="L20" s="82"/>
      <c r="M20" s="82"/>
    </row>
    <row r="21" spans="1:13">
      <c r="A21" s="295"/>
      <c r="B21" s="84"/>
      <c r="C21" s="173" t="s">
        <v>16</v>
      </c>
      <c r="D21" s="142" t="s">
        <v>17</v>
      </c>
      <c r="E21" s="178">
        <v>2.23</v>
      </c>
      <c r="F21" s="174">
        <f>E21*F20</f>
        <v>6.8684000000000003</v>
      </c>
      <c r="G21" s="179"/>
      <c r="H21" s="176"/>
      <c r="I21" s="145"/>
      <c r="J21" s="174"/>
      <c r="K21" s="120"/>
      <c r="L21" s="179"/>
      <c r="M21" s="120"/>
    </row>
    <row r="22" spans="1:13">
      <c r="A22" s="295"/>
      <c r="B22" s="84"/>
      <c r="C22" s="173" t="s">
        <v>293</v>
      </c>
      <c r="D22" s="142" t="s">
        <v>294</v>
      </c>
      <c r="E22" s="180">
        <v>0.59399999999999997</v>
      </c>
      <c r="F22" s="121">
        <f>E22*F20</f>
        <v>1.82952</v>
      </c>
      <c r="G22" s="179"/>
      <c r="H22" s="176"/>
      <c r="I22" s="145"/>
      <c r="J22" s="120"/>
      <c r="K22" s="120"/>
      <c r="L22" s="120"/>
      <c r="M22" s="174"/>
    </row>
    <row r="23" spans="1:13">
      <c r="A23" s="295"/>
      <c r="B23" s="84"/>
      <c r="C23" s="173" t="s">
        <v>18</v>
      </c>
      <c r="D23" s="142" t="s">
        <v>19</v>
      </c>
      <c r="E23" s="181">
        <v>0.10199999999999999</v>
      </c>
      <c r="F23" s="85">
        <f>E23*F20</f>
        <v>0.31415999999999999</v>
      </c>
      <c r="G23" s="182"/>
      <c r="H23" s="176"/>
      <c r="I23" s="120"/>
      <c r="J23" s="179"/>
      <c r="K23" s="120"/>
      <c r="L23" s="120"/>
      <c r="M23" s="120"/>
    </row>
    <row r="24" spans="1:13">
      <c r="A24" s="296"/>
      <c r="B24" s="84"/>
      <c r="C24" s="183" t="s">
        <v>35</v>
      </c>
      <c r="D24" s="142" t="s">
        <v>19</v>
      </c>
      <c r="E24" s="180">
        <v>0.38200000000000001</v>
      </c>
      <c r="F24" s="85">
        <f>E24*F20</f>
        <v>1.1765600000000001</v>
      </c>
      <c r="G24" s="70"/>
      <c r="H24" s="120"/>
      <c r="I24" s="144"/>
      <c r="J24" s="144"/>
      <c r="K24" s="144"/>
      <c r="L24" s="144"/>
      <c r="M24" s="120"/>
    </row>
    <row r="25" spans="1:13" s="201" customFormat="1" ht="13.5">
      <c r="A25" s="67"/>
      <c r="B25" s="73"/>
      <c r="C25" s="74" t="s">
        <v>12</v>
      </c>
      <c r="D25" s="75" t="s">
        <v>19</v>
      </c>
      <c r="E25" s="68"/>
      <c r="F25" s="68"/>
      <c r="G25" s="70"/>
      <c r="H25" s="68"/>
      <c r="I25" s="69"/>
      <c r="J25" s="68"/>
      <c r="K25" s="69"/>
      <c r="L25" s="68"/>
      <c r="M25" s="71"/>
    </row>
    <row r="26" spans="1:13">
      <c r="A26" s="67"/>
      <c r="B26" s="73"/>
      <c r="C26" s="74" t="s">
        <v>48</v>
      </c>
      <c r="D26" s="75" t="s">
        <v>49</v>
      </c>
      <c r="E26" s="43"/>
      <c r="F26" s="68"/>
      <c r="G26" s="70"/>
      <c r="H26" s="68"/>
      <c r="I26" s="69"/>
      <c r="J26" s="68"/>
      <c r="K26" s="69"/>
      <c r="L26" s="68"/>
      <c r="M26" s="71"/>
    </row>
    <row r="27" spans="1:13">
      <c r="A27" s="72"/>
      <c r="B27" s="73"/>
      <c r="C27" s="74" t="s">
        <v>12</v>
      </c>
      <c r="D27" s="75" t="s">
        <v>19</v>
      </c>
      <c r="E27" s="43"/>
      <c r="F27" s="68"/>
      <c r="G27" s="70"/>
      <c r="H27" s="68"/>
      <c r="I27" s="69"/>
      <c r="J27" s="68"/>
      <c r="K27" s="69"/>
      <c r="L27" s="68"/>
      <c r="M27" s="71"/>
    </row>
    <row r="28" spans="1:13">
      <c r="A28" s="72"/>
      <c r="B28" s="73"/>
      <c r="C28" s="74" t="s">
        <v>50</v>
      </c>
      <c r="D28" s="75" t="s">
        <v>49</v>
      </c>
      <c r="E28" s="43"/>
      <c r="F28" s="68"/>
      <c r="G28" s="70"/>
      <c r="H28" s="68"/>
      <c r="I28" s="69"/>
      <c r="J28" s="68"/>
      <c r="K28" s="69"/>
      <c r="L28" s="68"/>
      <c r="M28" s="71"/>
    </row>
    <row r="29" spans="1:13">
      <c r="A29" s="72"/>
      <c r="B29" s="73"/>
      <c r="C29" s="74" t="s">
        <v>12</v>
      </c>
      <c r="D29" s="75" t="s">
        <v>19</v>
      </c>
      <c r="E29" s="68"/>
      <c r="F29" s="68"/>
      <c r="G29" s="70"/>
      <c r="H29" s="68"/>
      <c r="I29" s="69"/>
      <c r="J29" s="68"/>
      <c r="K29" s="69"/>
      <c r="L29" s="68"/>
      <c r="M29" s="71"/>
    </row>
    <row r="32" spans="1:13" s="201" customFormat="1" ht="13.5">
      <c r="A32" s="208"/>
      <c r="B32" s="208"/>
      <c r="C32" s="209"/>
      <c r="D32" s="208"/>
      <c r="E32" s="208"/>
      <c r="F32" s="207"/>
      <c r="G32" s="207"/>
      <c r="H32" s="207"/>
      <c r="I32" s="207"/>
      <c r="J32" s="207"/>
      <c r="K32" s="207"/>
      <c r="L32" s="207"/>
      <c r="M32" s="207"/>
    </row>
    <row r="33" spans="1:13" s="201" customFormat="1" ht="13.5">
      <c r="A33" s="208"/>
      <c r="B33" s="208"/>
      <c r="C33" s="209"/>
      <c r="D33" s="208"/>
      <c r="E33" s="208"/>
      <c r="F33" s="207"/>
      <c r="G33" s="207"/>
      <c r="H33" s="207"/>
      <c r="I33" s="207"/>
      <c r="J33" s="207"/>
      <c r="K33" s="207"/>
      <c r="L33" s="207"/>
      <c r="M33" s="207"/>
    </row>
    <row r="34" spans="1:13" s="201" customFormat="1" ht="13.5">
      <c r="A34" s="208"/>
      <c r="B34" s="208"/>
      <c r="C34" s="209"/>
      <c r="D34" s="208"/>
      <c r="E34" s="208"/>
      <c r="F34" s="207"/>
      <c r="G34" s="207"/>
      <c r="H34" s="207"/>
      <c r="I34" s="207"/>
      <c r="J34" s="207"/>
      <c r="K34" s="207"/>
      <c r="L34" s="207"/>
      <c r="M34" s="207"/>
    </row>
    <row r="35" spans="1:13" s="201" customFormat="1" ht="13.5">
      <c r="A35" s="208"/>
      <c r="B35" s="208"/>
      <c r="C35" s="209"/>
      <c r="D35" s="208"/>
      <c r="E35" s="208"/>
      <c r="F35" s="207"/>
      <c r="G35" s="207"/>
      <c r="H35" s="207"/>
      <c r="I35" s="207"/>
      <c r="J35" s="207"/>
      <c r="K35" s="207"/>
      <c r="L35" s="207"/>
      <c r="M35" s="207"/>
    </row>
    <row r="36" spans="1:13" s="201" customFormat="1" ht="13.5">
      <c r="A36" s="208"/>
      <c r="B36" s="208"/>
      <c r="C36" s="209"/>
      <c r="D36" s="208"/>
      <c r="E36" s="208"/>
      <c r="F36" s="207"/>
      <c r="G36" s="207"/>
      <c r="H36" s="207"/>
      <c r="I36" s="207"/>
      <c r="J36" s="207"/>
      <c r="K36" s="207"/>
      <c r="L36" s="207"/>
      <c r="M36" s="207"/>
    </row>
    <row r="37" spans="1:13" s="201" customFormat="1" ht="13.5">
      <c r="A37" s="208"/>
      <c r="B37" s="208"/>
      <c r="C37" s="209"/>
      <c r="D37" s="208"/>
      <c r="E37" s="208"/>
      <c r="F37" s="207"/>
      <c r="G37" s="207"/>
      <c r="H37" s="207"/>
      <c r="I37" s="207"/>
      <c r="J37" s="207"/>
      <c r="K37" s="207"/>
      <c r="L37" s="207"/>
      <c r="M37" s="207"/>
    </row>
    <row r="38" spans="1:13" s="201" customFormat="1" ht="13.5">
      <c r="A38" s="208"/>
      <c r="B38" s="208"/>
      <c r="C38" s="209"/>
      <c r="D38" s="208"/>
      <c r="E38" s="208"/>
      <c r="F38" s="207"/>
      <c r="G38" s="207"/>
      <c r="H38" s="207"/>
      <c r="I38" s="207"/>
      <c r="J38" s="207"/>
      <c r="K38" s="207"/>
      <c r="L38" s="207"/>
      <c r="M38" s="207"/>
    </row>
    <row r="39" spans="1:13" s="201" customFormat="1" ht="13.5">
      <c r="A39" s="208"/>
      <c r="B39" s="208"/>
      <c r="C39" s="209"/>
      <c r="D39" s="208"/>
      <c r="E39" s="208"/>
      <c r="F39" s="207"/>
      <c r="G39" s="207"/>
      <c r="H39" s="207"/>
      <c r="I39" s="207"/>
      <c r="J39" s="207"/>
      <c r="K39" s="207"/>
      <c r="L39" s="207"/>
      <c r="M39" s="207"/>
    </row>
    <row r="40" spans="1:13" s="201" customFormat="1" ht="13.5">
      <c r="A40" s="208"/>
      <c r="B40" s="208"/>
      <c r="C40" s="209"/>
      <c r="D40" s="208"/>
      <c r="E40" s="208"/>
      <c r="F40" s="207"/>
      <c r="G40" s="207"/>
      <c r="H40" s="207"/>
      <c r="I40" s="207"/>
      <c r="J40" s="207"/>
      <c r="K40" s="207"/>
      <c r="L40" s="207"/>
      <c r="M40" s="207"/>
    </row>
    <row r="41" spans="1:13" s="201" customFormat="1" ht="13.5">
      <c r="A41" s="208"/>
      <c r="B41" s="208"/>
      <c r="C41" s="209"/>
      <c r="D41" s="208"/>
      <c r="E41" s="208"/>
      <c r="F41" s="207"/>
      <c r="G41" s="207"/>
      <c r="H41" s="207"/>
      <c r="I41" s="207"/>
      <c r="J41" s="207"/>
      <c r="K41" s="207"/>
      <c r="L41" s="207"/>
      <c r="M41" s="207"/>
    </row>
    <row r="42" spans="1:13" s="201" customFormat="1" ht="13.5">
      <c r="A42" s="208"/>
      <c r="B42" s="208"/>
      <c r="C42" s="209"/>
      <c r="D42" s="208"/>
      <c r="E42" s="208"/>
      <c r="F42" s="207"/>
      <c r="G42" s="207"/>
      <c r="H42" s="207"/>
      <c r="I42" s="207"/>
      <c r="J42" s="207"/>
      <c r="K42" s="207"/>
      <c r="L42" s="207"/>
      <c r="M42" s="207"/>
    </row>
    <row r="43" spans="1:13" s="201" customFormat="1" ht="13.5">
      <c r="A43" s="208"/>
      <c r="B43" s="208"/>
      <c r="C43" s="209"/>
      <c r="D43" s="208"/>
      <c r="E43" s="208"/>
      <c r="F43" s="207"/>
      <c r="G43" s="207"/>
      <c r="H43" s="207"/>
      <c r="I43" s="207"/>
      <c r="J43" s="207"/>
      <c r="K43" s="207"/>
      <c r="L43" s="207"/>
      <c r="M43" s="207"/>
    </row>
    <row r="44" spans="1:13" s="201" customFormat="1" ht="13.5">
      <c r="A44" s="208"/>
      <c r="B44" s="208"/>
      <c r="C44" s="209"/>
      <c r="D44" s="208"/>
      <c r="E44" s="208"/>
      <c r="F44" s="207"/>
      <c r="G44" s="207"/>
      <c r="H44" s="207"/>
      <c r="I44" s="207"/>
      <c r="J44" s="207"/>
      <c r="K44" s="207"/>
      <c r="L44" s="207"/>
      <c r="M44" s="207"/>
    </row>
    <row r="45" spans="1:13" s="201" customFormat="1" ht="13.5">
      <c r="A45" s="208"/>
      <c r="B45" s="208"/>
      <c r="C45" s="209"/>
      <c r="D45" s="208"/>
      <c r="E45" s="208"/>
      <c r="F45" s="207"/>
      <c r="G45" s="207"/>
      <c r="H45" s="207"/>
      <c r="I45" s="207"/>
      <c r="J45" s="207"/>
      <c r="K45" s="207"/>
      <c r="L45" s="207"/>
      <c r="M45" s="207"/>
    </row>
    <row r="46" spans="1:13" s="201" customFormat="1" ht="13.5">
      <c r="A46" s="208"/>
      <c r="B46" s="208"/>
      <c r="C46" s="209"/>
      <c r="D46" s="208"/>
      <c r="E46" s="208"/>
      <c r="F46" s="207"/>
      <c r="G46" s="207"/>
      <c r="H46" s="207"/>
      <c r="I46" s="207"/>
      <c r="J46" s="207"/>
      <c r="K46" s="207"/>
      <c r="L46" s="207"/>
      <c r="M46" s="207"/>
    </row>
    <row r="47" spans="1:13" s="201" customFormat="1" ht="13.5">
      <c r="A47" s="208"/>
      <c r="B47" s="208"/>
      <c r="C47" s="209"/>
      <c r="D47" s="208"/>
      <c r="E47" s="208"/>
      <c r="F47" s="207"/>
      <c r="G47" s="207"/>
      <c r="H47" s="207"/>
      <c r="I47" s="207"/>
      <c r="J47" s="207"/>
      <c r="K47" s="207"/>
      <c r="L47" s="207"/>
      <c r="M47" s="207"/>
    </row>
    <row r="48" spans="1:13" s="201" customFormat="1" ht="13.5">
      <c r="A48" s="208"/>
      <c r="B48" s="208"/>
      <c r="C48" s="209"/>
      <c r="D48" s="208"/>
      <c r="E48" s="208"/>
      <c r="F48" s="207"/>
      <c r="G48" s="207"/>
      <c r="H48" s="207"/>
      <c r="I48" s="207"/>
      <c r="J48" s="207"/>
      <c r="K48" s="207"/>
      <c r="L48" s="207"/>
      <c r="M48" s="207"/>
    </row>
    <row r="49" spans="1:13" s="201" customFormat="1" ht="13.5">
      <c r="A49" s="208"/>
      <c r="B49" s="208"/>
      <c r="C49" s="209"/>
      <c r="D49" s="208"/>
      <c r="E49" s="208"/>
      <c r="F49" s="207"/>
      <c r="G49" s="207"/>
      <c r="H49" s="207"/>
      <c r="I49" s="207"/>
      <c r="J49" s="207"/>
      <c r="K49" s="207"/>
      <c r="L49" s="207"/>
      <c r="M49" s="207"/>
    </row>
    <row r="50" spans="1:13" s="201" customFormat="1" ht="13.5">
      <c r="A50" s="208"/>
      <c r="B50" s="208"/>
      <c r="C50" s="209"/>
      <c r="D50" s="208"/>
      <c r="E50" s="208"/>
      <c r="F50" s="207"/>
      <c r="G50" s="207"/>
      <c r="H50" s="207"/>
      <c r="I50" s="207"/>
      <c r="J50" s="207"/>
      <c r="K50" s="207"/>
      <c r="L50" s="207"/>
      <c r="M50" s="207"/>
    </row>
    <row r="51" spans="1:13" s="201" customFormat="1" ht="13.5">
      <c r="A51" s="208"/>
      <c r="B51" s="208"/>
      <c r="C51" s="209"/>
      <c r="D51" s="208"/>
      <c r="E51" s="208"/>
      <c r="F51" s="207"/>
      <c r="G51" s="207"/>
      <c r="H51" s="207"/>
      <c r="I51" s="207"/>
      <c r="J51" s="207"/>
      <c r="K51" s="207"/>
      <c r="L51" s="207"/>
      <c r="M51" s="207"/>
    </row>
    <row r="52" spans="1:13" s="201" customFormat="1" ht="13.5">
      <c r="A52" s="208"/>
      <c r="B52" s="208"/>
      <c r="C52" s="209"/>
      <c r="D52" s="208"/>
      <c r="E52" s="208"/>
      <c r="F52" s="207"/>
      <c r="G52" s="207"/>
      <c r="H52" s="207"/>
      <c r="I52" s="207"/>
      <c r="J52" s="207"/>
      <c r="K52" s="207"/>
      <c r="L52" s="207"/>
      <c r="M52" s="207"/>
    </row>
    <row r="53" spans="1:13" s="201" customFormat="1" ht="13.5">
      <c r="A53" s="208"/>
      <c r="B53" s="208"/>
      <c r="C53" s="209"/>
      <c r="D53" s="208"/>
      <c r="E53" s="208"/>
      <c r="F53" s="207"/>
      <c r="G53" s="207"/>
      <c r="H53" s="207"/>
      <c r="I53" s="207"/>
      <c r="J53" s="207"/>
      <c r="K53" s="207"/>
      <c r="L53" s="207"/>
      <c r="M53" s="207"/>
    </row>
    <row r="54" spans="1:13" s="201" customFormat="1" ht="13.5">
      <c r="A54" s="208"/>
      <c r="B54" s="208"/>
      <c r="C54" s="209"/>
      <c r="D54" s="208"/>
      <c r="E54" s="208"/>
      <c r="F54" s="207"/>
      <c r="G54" s="207"/>
      <c r="H54" s="207"/>
      <c r="I54" s="207"/>
      <c r="J54" s="207"/>
      <c r="K54" s="207"/>
      <c r="L54" s="207"/>
      <c r="M54" s="207"/>
    </row>
    <row r="55" spans="1:13" s="201" customFormat="1" ht="13.5">
      <c r="A55" s="208"/>
      <c r="B55" s="208"/>
      <c r="C55" s="209"/>
      <c r="D55" s="208"/>
      <c r="E55" s="208"/>
      <c r="F55" s="207"/>
      <c r="G55" s="207"/>
      <c r="H55" s="207"/>
      <c r="I55" s="207"/>
      <c r="J55" s="207"/>
      <c r="K55" s="207"/>
      <c r="L55" s="207"/>
      <c r="M55" s="207"/>
    </row>
    <row r="56" spans="1:13" s="201" customFormat="1" ht="13.5">
      <c r="A56" s="208"/>
      <c r="B56" s="208"/>
      <c r="C56" s="209"/>
      <c r="D56" s="208"/>
      <c r="E56" s="208"/>
      <c r="F56" s="207"/>
      <c r="G56" s="207"/>
      <c r="H56" s="207"/>
      <c r="I56" s="207"/>
      <c r="J56" s="207"/>
      <c r="K56" s="207"/>
      <c r="L56" s="207"/>
      <c r="M56" s="207"/>
    </row>
    <row r="57" spans="1:13" s="201" customFormat="1" ht="13.5">
      <c r="A57" s="208"/>
      <c r="B57" s="208"/>
      <c r="C57" s="209"/>
      <c r="D57" s="208"/>
      <c r="E57" s="208"/>
      <c r="F57" s="207"/>
      <c r="G57" s="207"/>
      <c r="H57" s="207"/>
      <c r="I57" s="207"/>
      <c r="J57" s="207"/>
      <c r="K57" s="207"/>
      <c r="L57" s="207"/>
      <c r="M57" s="207"/>
    </row>
    <row r="58" spans="1:13" s="201" customFormat="1" ht="13.5">
      <c r="A58" s="208"/>
      <c r="B58" s="208"/>
      <c r="C58" s="209"/>
      <c r="D58" s="208"/>
      <c r="E58" s="208"/>
      <c r="F58" s="207"/>
      <c r="G58" s="207"/>
      <c r="H58" s="207"/>
      <c r="I58" s="207"/>
      <c r="J58" s="207"/>
      <c r="K58" s="207"/>
      <c r="L58" s="207"/>
      <c r="M58" s="207"/>
    </row>
    <row r="59" spans="1:13" s="201" customFormat="1" ht="13.5">
      <c r="A59" s="208"/>
      <c r="B59" s="208"/>
      <c r="C59" s="209"/>
      <c r="D59" s="208"/>
      <c r="E59" s="208"/>
      <c r="F59" s="207"/>
      <c r="G59" s="207"/>
      <c r="H59" s="207"/>
      <c r="I59" s="207"/>
      <c r="J59" s="207"/>
      <c r="K59" s="207"/>
      <c r="L59" s="207"/>
      <c r="M59" s="207"/>
    </row>
    <row r="60" spans="1:13" s="201" customFormat="1" ht="13.5">
      <c r="A60" s="208"/>
      <c r="B60" s="208"/>
      <c r="C60" s="209"/>
      <c r="D60" s="208"/>
      <c r="E60" s="208"/>
      <c r="F60" s="207"/>
      <c r="G60" s="207"/>
      <c r="H60" s="207"/>
      <c r="I60" s="207"/>
      <c r="J60" s="207"/>
      <c r="K60" s="207"/>
      <c r="L60" s="207"/>
      <c r="M60" s="207"/>
    </row>
    <row r="61" spans="1:13" s="201" customFormat="1" ht="13.5">
      <c r="A61" s="208"/>
      <c r="B61" s="208"/>
      <c r="C61" s="209"/>
      <c r="D61" s="208"/>
      <c r="E61" s="208"/>
      <c r="F61" s="207"/>
      <c r="G61" s="207"/>
      <c r="H61" s="207"/>
      <c r="I61" s="207"/>
      <c r="J61" s="207"/>
      <c r="K61" s="207"/>
      <c r="L61" s="207"/>
      <c r="M61" s="207"/>
    </row>
    <row r="62" spans="1:13" s="201" customFormat="1" ht="13.5">
      <c r="A62" s="208"/>
      <c r="B62" s="208"/>
      <c r="C62" s="209"/>
      <c r="D62" s="208"/>
      <c r="E62" s="208"/>
      <c r="F62" s="207"/>
      <c r="G62" s="207"/>
      <c r="H62" s="207"/>
      <c r="I62" s="207"/>
      <c r="J62" s="207"/>
      <c r="K62" s="207"/>
      <c r="L62" s="207"/>
      <c r="M62" s="207"/>
    </row>
    <row r="63" spans="1:13" s="201" customFormat="1" ht="13.5">
      <c r="A63" s="208"/>
      <c r="B63" s="208"/>
      <c r="C63" s="209"/>
      <c r="D63" s="208"/>
      <c r="E63" s="208"/>
      <c r="F63" s="207"/>
      <c r="G63" s="207"/>
      <c r="H63" s="207"/>
      <c r="I63" s="207"/>
      <c r="J63" s="207"/>
      <c r="K63" s="207"/>
      <c r="L63" s="207"/>
      <c r="M63" s="207"/>
    </row>
    <row r="64" spans="1:13" s="201" customFormat="1" ht="13.5">
      <c r="A64" s="208"/>
      <c r="B64" s="208"/>
      <c r="C64" s="209"/>
      <c r="D64" s="208"/>
      <c r="E64" s="208"/>
      <c r="F64" s="207"/>
      <c r="G64" s="207"/>
      <c r="H64" s="207"/>
      <c r="I64" s="207"/>
      <c r="J64" s="207"/>
      <c r="K64" s="207"/>
      <c r="L64" s="207"/>
      <c r="M64" s="207"/>
    </row>
    <row r="65" spans="1:13" s="201" customFormat="1" ht="13.5">
      <c r="A65" s="208"/>
      <c r="B65" s="208"/>
      <c r="C65" s="209"/>
      <c r="D65" s="208"/>
      <c r="E65" s="208"/>
      <c r="F65" s="207"/>
      <c r="G65" s="207"/>
      <c r="H65" s="207"/>
      <c r="I65" s="207"/>
      <c r="J65" s="207"/>
      <c r="K65" s="207"/>
      <c r="L65" s="207"/>
      <c r="M65" s="207"/>
    </row>
    <row r="66" spans="1:13" s="201" customFormat="1" ht="13.5">
      <c r="A66" s="208"/>
      <c r="B66" s="208"/>
      <c r="C66" s="209"/>
      <c r="D66" s="208"/>
      <c r="E66" s="208"/>
      <c r="F66" s="207"/>
      <c r="G66" s="207"/>
      <c r="H66" s="207"/>
      <c r="I66" s="207"/>
      <c r="J66" s="207"/>
      <c r="K66" s="207"/>
      <c r="L66" s="207"/>
      <c r="M66" s="207"/>
    </row>
    <row r="67" spans="1:13" s="201" customFormat="1" ht="13.5">
      <c r="A67" s="208"/>
      <c r="B67" s="208"/>
      <c r="C67" s="209"/>
      <c r="D67" s="208"/>
      <c r="E67" s="208"/>
      <c r="F67" s="207"/>
      <c r="G67" s="207"/>
      <c r="H67" s="207"/>
      <c r="I67" s="207"/>
      <c r="J67" s="207"/>
      <c r="K67" s="207"/>
      <c r="L67" s="207"/>
      <c r="M67" s="207"/>
    </row>
    <row r="68" spans="1:13" s="201" customFormat="1" ht="13.5">
      <c r="A68" s="208"/>
      <c r="B68" s="208"/>
      <c r="C68" s="209"/>
      <c r="D68" s="208"/>
      <c r="E68" s="208"/>
      <c r="F68" s="207"/>
      <c r="G68" s="207"/>
      <c r="H68" s="207"/>
      <c r="I68" s="207"/>
      <c r="J68" s="207"/>
      <c r="K68" s="207"/>
      <c r="L68" s="207"/>
      <c r="M68" s="207"/>
    </row>
    <row r="69" spans="1:13" s="201" customFormat="1" ht="13.5">
      <c r="A69" s="208"/>
      <c r="B69" s="208"/>
      <c r="C69" s="209"/>
      <c r="D69" s="208"/>
      <c r="E69" s="208"/>
      <c r="F69" s="207"/>
      <c r="G69" s="207"/>
      <c r="H69" s="207"/>
      <c r="I69" s="207"/>
      <c r="J69" s="207"/>
      <c r="K69" s="207"/>
      <c r="L69" s="207"/>
      <c r="M69" s="207"/>
    </row>
    <row r="70" spans="1:13" s="201" customFormat="1" ht="13.5">
      <c r="A70" s="208"/>
      <c r="B70" s="208"/>
      <c r="C70" s="209"/>
      <c r="D70" s="208"/>
      <c r="E70" s="208"/>
      <c r="F70" s="207"/>
      <c r="G70" s="207"/>
      <c r="H70" s="207"/>
      <c r="I70" s="207"/>
      <c r="J70" s="207"/>
      <c r="K70" s="207"/>
      <c r="L70" s="207"/>
      <c r="M70" s="207"/>
    </row>
    <row r="71" spans="1:13" s="201" customFormat="1" ht="13.5">
      <c r="A71" s="208"/>
      <c r="B71" s="208"/>
      <c r="C71" s="209"/>
      <c r="D71" s="208"/>
      <c r="E71" s="208"/>
      <c r="F71" s="207"/>
      <c r="G71" s="207"/>
      <c r="H71" s="207"/>
      <c r="I71" s="207"/>
      <c r="J71" s="207"/>
      <c r="K71" s="207"/>
      <c r="L71" s="207"/>
      <c r="M71" s="207"/>
    </row>
    <row r="72" spans="1:13" s="201" customFormat="1" ht="13.5">
      <c r="A72" s="208"/>
      <c r="B72" s="208"/>
      <c r="C72" s="209"/>
      <c r="D72" s="208"/>
      <c r="E72" s="208"/>
      <c r="F72" s="207"/>
      <c r="G72" s="207"/>
      <c r="H72" s="207"/>
      <c r="I72" s="207"/>
      <c r="J72" s="207"/>
      <c r="K72" s="207"/>
      <c r="L72" s="207"/>
      <c r="M72" s="207"/>
    </row>
    <row r="73" spans="1:13" s="201" customFormat="1" ht="13.5">
      <c r="A73" s="208"/>
      <c r="B73" s="208"/>
      <c r="C73" s="209"/>
      <c r="D73" s="208"/>
      <c r="E73" s="208"/>
    </row>
    <row r="74" spans="1:13" s="201" customFormat="1" ht="13.5">
      <c r="C74" s="210"/>
    </row>
    <row r="75" spans="1:13" s="201" customFormat="1" ht="13.5">
      <c r="C75" s="210"/>
    </row>
    <row r="76" spans="1:13" s="201" customFormat="1" ht="13.5">
      <c r="C76" s="210"/>
    </row>
    <row r="77" spans="1:13" s="201" customFormat="1" ht="13.5">
      <c r="C77" s="210"/>
    </row>
    <row r="78" spans="1:13" s="201" customFormat="1" ht="13.5">
      <c r="C78" s="210"/>
    </row>
    <row r="79" spans="1:13" s="201" customFormat="1" ht="13.5">
      <c r="C79" s="210"/>
    </row>
    <row r="80" spans="1:13" s="201" customFormat="1" ht="13.5">
      <c r="C80" s="210"/>
    </row>
    <row r="81" spans="3:3" s="201" customFormat="1" ht="13.5">
      <c r="C81" s="210"/>
    </row>
    <row r="82" spans="3:3" s="201" customFormat="1" ht="13.5">
      <c r="C82" s="210"/>
    </row>
    <row r="83" spans="3:3" s="201" customFormat="1" ht="13.5">
      <c r="C83" s="210"/>
    </row>
    <row r="84" spans="3:3" s="201" customFormat="1" ht="13.5">
      <c r="C84" s="210"/>
    </row>
    <row r="85" spans="3:3" s="201" customFormat="1" ht="13.5">
      <c r="C85" s="210"/>
    </row>
    <row r="86" spans="3:3" s="201" customFormat="1" ht="13.5">
      <c r="C86" s="210"/>
    </row>
    <row r="87" spans="3:3" s="201" customFormat="1" ht="13.5">
      <c r="C87" s="210"/>
    </row>
    <row r="88" spans="3:3" s="201" customFormat="1" ht="13.5">
      <c r="C88" s="210"/>
    </row>
    <row r="89" spans="3:3" s="201" customFormat="1" ht="13.5">
      <c r="C89" s="210"/>
    </row>
    <row r="90" spans="3:3" s="201" customFormat="1" ht="13.5">
      <c r="C90" s="210"/>
    </row>
    <row r="91" spans="3:3" s="201" customFormat="1" ht="13.5">
      <c r="C91" s="210"/>
    </row>
    <row r="92" spans="3:3" s="201" customFormat="1" ht="13.5">
      <c r="C92" s="210"/>
    </row>
    <row r="93" spans="3:3" s="201" customFormat="1" ht="13.5">
      <c r="C93" s="210"/>
    </row>
    <row r="94" spans="3:3" s="201" customFormat="1" ht="13.5">
      <c r="C94" s="210"/>
    </row>
    <row r="95" spans="3:3" s="201" customFormat="1" ht="13.5">
      <c r="C95" s="210"/>
    </row>
    <row r="96" spans="3:3" s="201" customFormat="1" ht="13.5">
      <c r="C96" s="210"/>
    </row>
    <row r="97" spans="3:3" s="201" customFormat="1" ht="13.5">
      <c r="C97" s="210"/>
    </row>
    <row r="98" spans="3:3" s="201" customFormat="1" ht="13.5">
      <c r="C98" s="210"/>
    </row>
    <row r="99" spans="3:3" s="201" customFormat="1" ht="13.5">
      <c r="C99" s="210"/>
    </row>
    <row r="100" spans="3:3" s="201" customFormat="1" ht="13.5">
      <c r="C100" s="210"/>
    </row>
    <row r="101" spans="3:3" s="200" customFormat="1" ht="13.5"/>
    <row r="102" spans="3:3" s="200" customFormat="1" ht="13.5"/>
    <row r="103" spans="3:3" s="200" customFormat="1" ht="13.5"/>
    <row r="104" spans="3:3" s="200" customFormat="1" ht="13.5"/>
    <row r="105" spans="3:3" s="200" customFormat="1" ht="13.5"/>
    <row r="106" spans="3:3" s="200" customFormat="1" ht="13.5"/>
    <row r="107" spans="3:3" s="200" customFormat="1" ht="13.5"/>
    <row r="108" spans="3:3" s="200" customFormat="1" ht="13.5"/>
  </sheetData>
  <mergeCells count="17">
    <mergeCell ref="G7:H7"/>
    <mergeCell ref="A11:A18"/>
    <mergeCell ref="A20:A24"/>
    <mergeCell ref="A6:G6"/>
    <mergeCell ref="A1:M1"/>
    <mergeCell ref="A2:M2"/>
    <mergeCell ref="A3:M3"/>
    <mergeCell ref="A4:G4"/>
    <mergeCell ref="C5:K5"/>
    <mergeCell ref="I7:J7"/>
    <mergeCell ref="K7:L7"/>
    <mergeCell ref="M7:M8"/>
    <mergeCell ref="A7:A8"/>
    <mergeCell ref="B7:B8"/>
    <mergeCell ref="C7:C8"/>
    <mergeCell ref="D7:D8"/>
    <mergeCell ref="E7:F7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zoomScaleSheetLayoutView="100" workbookViewId="0">
      <selection activeCell="K25" sqref="K25"/>
    </sheetView>
  </sheetViews>
  <sheetFormatPr defaultRowHeight="15"/>
  <cols>
    <col min="1" max="1" width="6.28515625" style="80" customWidth="1"/>
    <col min="2" max="2" width="9.140625" style="80"/>
    <col min="3" max="3" width="38.85546875" style="80" customWidth="1"/>
    <col min="4" max="6" width="9.140625" style="80"/>
    <col min="7" max="7" width="8.140625" style="80" customWidth="1"/>
    <col min="8" max="8" width="9.140625" style="80"/>
    <col min="9" max="9" width="8.28515625" style="80" customWidth="1"/>
    <col min="10" max="14" width="9.140625" style="80"/>
    <col min="15" max="15" width="9.5703125" style="80" bestFit="1" customWidth="1"/>
    <col min="16" max="16384" width="9.140625" style="80"/>
  </cols>
  <sheetData>
    <row r="1" spans="1:16" s="109" customFormat="1" ht="38.25" customHeight="1">
      <c r="A1" s="266" t="s">
        <v>315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14"/>
      <c r="O1" s="23"/>
      <c r="P1" s="23"/>
    </row>
    <row r="2" spans="1:16" s="109" customFormat="1" ht="17.25" customHeight="1">
      <c r="A2" s="267" t="s">
        <v>138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14"/>
      <c r="O2" s="15"/>
      <c r="P2" s="15"/>
    </row>
    <row r="3" spans="1:16" s="109" customFormat="1" ht="15.75">
      <c r="A3" s="267" t="s">
        <v>139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14"/>
      <c r="O3" s="15"/>
      <c r="P3" s="15"/>
    </row>
    <row r="4" spans="1:16" s="109" customFormat="1" ht="15.75">
      <c r="A4" s="268" t="s">
        <v>1</v>
      </c>
      <c r="B4" s="268"/>
      <c r="C4" s="268"/>
      <c r="D4" s="268"/>
      <c r="E4" s="268"/>
      <c r="F4" s="268"/>
      <c r="G4" s="268"/>
      <c r="H4" s="16"/>
      <c r="I4" s="16"/>
      <c r="J4" s="16"/>
      <c r="K4" s="16"/>
      <c r="L4" s="16"/>
      <c r="M4" s="16"/>
      <c r="N4" s="14"/>
      <c r="O4" s="15"/>
      <c r="P4" s="15"/>
    </row>
    <row r="5" spans="1:16" s="109" customFormat="1" ht="15.75">
      <c r="A5" s="122"/>
      <c r="B5" s="122"/>
      <c r="C5" s="269" t="s">
        <v>2</v>
      </c>
      <c r="D5" s="269"/>
      <c r="E5" s="269"/>
      <c r="F5" s="269"/>
      <c r="G5" s="269"/>
      <c r="H5" s="269"/>
      <c r="I5" s="269"/>
      <c r="J5" s="269"/>
      <c r="K5" s="269"/>
      <c r="L5" s="17">
        <f>M10/1000</f>
        <v>0</v>
      </c>
      <c r="M5" s="18" t="s">
        <v>3</v>
      </c>
      <c r="N5" s="14"/>
      <c r="O5" s="15"/>
      <c r="P5" s="15"/>
    </row>
    <row r="6" spans="1:16" s="109" customFormat="1" ht="18.75" customHeight="1">
      <c r="A6" s="265"/>
      <c r="B6" s="265"/>
      <c r="C6" s="265"/>
      <c r="D6" s="265"/>
      <c r="E6" s="265"/>
      <c r="F6" s="265"/>
      <c r="G6" s="265"/>
      <c r="H6" s="19"/>
      <c r="I6" s="19"/>
      <c r="J6" s="19"/>
      <c r="K6" s="19"/>
      <c r="L6" s="19"/>
      <c r="M6" s="19"/>
      <c r="N6" s="14"/>
      <c r="O6" s="15"/>
      <c r="P6" s="15"/>
    </row>
    <row r="7" spans="1:16" s="109" customFormat="1" ht="31.5" customHeight="1">
      <c r="A7" s="263" t="s">
        <v>4</v>
      </c>
      <c r="B7" s="264" t="s">
        <v>5</v>
      </c>
      <c r="C7" s="262" t="s">
        <v>6</v>
      </c>
      <c r="D7" s="262" t="s">
        <v>7</v>
      </c>
      <c r="E7" s="262" t="s">
        <v>8</v>
      </c>
      <c r="F7" s="262"/>
      <c r="G7" s="262" t="s">
        <v>9</v>
      </c>
      <c r="H7" s="262"/>
      <c r="I7" s="262" t="s">
        <v>10</v>
      </c>
      <c r="J7" s="262"/>
      <c r="K7" s="262" t="s">
        <v>11</v>
      </c>
      <c r="L7" s="262"/>
      <c r="M7" s="263" t="s">
        <v>12</v>
      </c>
      <c r="N7" s="14"/>
      <c r="O7" s="15"/>
      <c r="P7" s="15"/>
    </row>
    <row r="8" spans="1:16" s="109" customFormat="1" ht="40.5">
      <c r="A8" s="263"/>
      <c r="B8" s="264"/>
      <c r="C8" s="262"/>
      <c r="D8" s="262"/>
      <c r="E8" s="123" t="s">
        <v>13</v>
      </c>
      <c r="F8" s="123" t="s">
        <v>12</v>
      </c>
      <c r="G8" s="123" t="s">
        <v>14</v>
      </c>
      <c r="H8" s="20" t="s">
        <v>12</v>
      </c>
      <c r="I8" s="21" t="s">
        <v>14</v>
      </c>
      <c r="J8" s="22" t="s">
        <v>12</v>
      </c>
      <c r="K8" s="123" t="s">
        <v>14</v>
      </c>
      <c r="L8" s="123" t="s">
        <v>12</v>
      </c>
      <c r="M8" s="263"/>
      <c r="N8" s="14"/>
      <c r="O8" s="15"/>
      <c r="P8" s="15"/>
    </row>
    <row r="9" spans="1:16" s="109" customFormat="1" ht="15.7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14"/>
      <c r="O9" s="15"/>
      <c r="P9" s="15"/>
    </row>
    <row r="10" spans="1:16" s="109" customFormat="1" ht="40.5" customHeight="1">
      <c r="A10" s="67" t="s">
        <v>15</v>
      </c>
      <c r="B10" s="67"/>
      <c r="C10" s="81" t="s">
        <v>300</v>
      </c>
      <c r="D10" s="54" t="s">
        <v>39</v>
      </c>
      <c r="E10" s="26"/>
      <c r="F10" s="85">
        <v>14.8</v>
      </c>
      <c r="G10" s="139"/>
      <c r="H10" s="82"/>
      <c r="I10" s="85"/>
      <c r="J10" s="25"/>
      <c r="K10" s="82"/>
      <c r="L10" s="28"/>
      <c r="M10" s="82"/>
      <c r="N10" s="14"/>
      <c r="O10" s="15"/>
      <c r="P10" s="15"/>
    </row>
    <row r="11" spans="1:16" s="109" customFormat="1" ht="13.5"/>
    <row r="12" spans="1:16" s="109" customFormat="1" ht="13.5"/>
    <row r="13" spans="1:16" s="109" customFormat="1" ht="13.5"/>
    <row r="14" spans="1:16" s="109" customFormat="1" ht="13.5"/>
    <row r="15" spans="1:16" s="109" customFormat="1" ht="13.5"/>
    <row r="16" spans="1:16" s="109" customFormat="1" ht="13.5"/>
    <row r="17" s="109" customFormat="1" ht="13.5"/>
    <row r="18" s="109" customFormat="1" ht="13.5"/>
  </sheetData>
  <mergeCells count="15">
    <mergeCell ref="I7:J7"/>
    <mergeCell ref="K7:L7"/>
    <mergeCell ref="M7:M8"/>
    <mergeCell ref="A7:A8"/>
    <mergeCell ref="B7:B8"/>
    <mergeCell ref="C7:C8"/>
    <mergeCell ref="D7:D8"/>
    <mergeCell ref="E7:F7"/>
    <mergeCell ref="G7:H7"/>
    <mergeCell ref="A6:G6"/>
    <mergeCell ref="A1:M1"/>
    <mergeCell ref="A2:M2"/>
    <mergeCell ref="A3:M3"/>
    <mergeCell ref="A4:G4"/>
    <mergeCell ref="C5:K5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zoomScaleNormal="100" zoomScaleSheetLayoutView="90" workbookViewId="0">
      <selection activeCell="C24" sqref="C24"/>
    </sheetView>
  </sheetViews>
  <sheetFormatPr defaultRowHeight="15"/>
  <cols>
    <col min="1" max="1" width="6.28515625" style="199" customWidth="1"/>
    <col min="2" max="2" width="9.140625" style="199"/>
    <col min="3" max="3" width="38.85546875" style="199" customWidth="1"/>
    <col min="4" max="6" width="9.140625" style="199"/>
    <col min="7" max="7" width="8.140625" style="199" customWidth="1"/>
    <col min="8" max="8" width="9.140625" style="199"/>
    <col min="9" max="9" width="8.28515625" style="199" customWidth="1"/>
    <col min="10" max="16384" width="9.140625" style="199"/>
  </cols>
  <sheetData>
    <row r="1" spans="1:13" s="200" customFormat="1" ht="41.25" customHeight="1">
      <c r="A1" s="266" t="s">
        <v>315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s="200" customFormat="1" ht="17.25" customHeight="1">
      <c r="A2" s="267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s="200" customFormat="1" ht="13.5">
      <c r="A3" s="267" t="s">
        <v>100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s="200" customFormat="1" ht="13.5">
      <c r="A4" s="268" t="s">
        <v>1</v>
      </c>
      <c r="B4" s="268"/>
      <c r="C4" s="268"/>
      <c r="D4" s="268"/>
      <c r="E4" s="268"/>
      <c r="F4" s="268"/>
      <c r="G4" s="268"/>
      <c r="H4" s="16"/>
      <c r="I4" s="16"/>
      <c r="J4" s="16"/>
      <c r="K4" s="16"/>
      <c r="L4" s="16"/>
      <c r="M4" s="16"/>
    </row>
    <row r="5" spans="1:13" s="200" customFormat="1" ht="13.5">
      <c r="A5" s="194"/>
      <c r="B5" s="194"/>
      <c r="C5" s="269" t="s">
        <v>2</v>
      </c>
      <c r="D5" s="269"/>
      <c r="E5" s="269"/>
      <c r="F5" s="269"/>
      <c r="G5" s="269"/>
      <c r="H5" s="269"/>
      <c r="I5" s="269"/>
      <c r="J5" s="269"/>
      <c r="K5" s="269"/>
      <c r="L5" s="17">
        <f>M22/1000</f>
        <v>0</v>
      </c>
      <c r="M5" s="18" t="s">
        <v>3</v>
      </c>
    </row>
    <row r="6" spans="1:13" s="200" customFormat="1" ht="18.75" customHeight="1">
      <c r="A6" s="265"/>
      <c r="B6" s="265"/>
      <c r="C6" s="265"/>
      <c r="D6" s="265"/>
      <c r="E6" s="265"/>
      <c r="F6" s="265"/>
      <c r="G6" s="265"/>
      <c r="H6" s="19"/>
      <c r="I6" s="19"/>
      <c r="J6" s="19"/>
      <c r="K6" s="19"/>
      <c r="L6" s="19"/>
      <c r="M6" s="19"/>
    </row>
    <row r="7" spans="1:13" s="200" customFormat="1" ht="32.25" customHeight="1">
      <c r="A7" s="263" t="s">
        <v>4</v>
      </c>
      <c r="B7" s="264" t="s">
        <v>5</v>
      </c>
      <c r="C7" s="262" t="s">
        <v>6</v>
      </c>
      <c r="D7" s="262" t="s">
        <v>7</v>
      </c>
      <c r="E7" s="262" t="s">
        <v>8</v>
      </c>
      <c r="F7" s="262"/>
      <c r="G7" s="262" t="s">
        <v>9</v>
      </c>
      <c r="H7" s="262"/>
      <c r="I7" s="262" t="s">
        <v>10</v>
      </c>
      <c r="J7" s="262"/>
      <c r="K7" s="262" t="s">
        <v>11</v>
      </c>
      <c r="L7" s="262"/>
      <c r="M7" s="263" t="s">
        <v>12</v>
      </c>
    </row>
    <row r="8" spans="1:13" s="200" customFormat="1" ht="40.5">
      <c r="A8" s="263"/>
      <c r="B8" s="264"/>
      <c r="C8" s="262"/>
      <c r="D8" s="262"/>
      <c r="E8" s="193" t="s">
        <v>13</v>
      </c>
      <c r="F8" s="193" t="s">
        <v>12</v>
      </c>
      <c r="G8" s="193" t="s">
        <v>14</v>
      </c>
      <c r="H8" s="20" t="s">
        <v>12</v>
      </c>
      <c r="I8" s="21" t="s">
        <v>14</v>
      </c>
      <c r="J8" s="22" t="s">
        <v>12</v>
      </c>
      <c r="K8" s="193" t="s">
        <v>14</v>
      </c>
      <c r="L8" s="193" t="s">
        <v>12</v>
      </c>
      <c r="M8" s="263"/>
    </row>
    <row r="9" spans="1:13" s="200" customFormat="1" ht="13.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</row>
    <row r="10" spans="1:13" s="201" customFormat="1" ht="67.5">
      <c r="A10" s="259" t="s">
        <v>15</v>
      </c>
      <c r="B10" s="67" t="s">
        <v>94</v>
      </c>
      <c r="C10" s="211" t="s">
        <v>95</v>
      </c>
      <c r="D10" s="54" t="s">
        <v>39</v>
      </c>
      <c r="E10" s="52"/>
      <c r="F10" s="66">
        <v>357</v>
      </c>
      <c r="G10" s="212"/>
      <c r="H10" s="82"/>
      <c r="I10" s="41"/>
      <c r="J10" s="82"/>
      <c r="K10" s="41"/>
      <c r="L10" s="82"/>
      <c r="M10" s="82"/>
    </row>
    <row r="11" spans="1:13" s="201" customFormat="1" ht="13.5" customHeight="1">
      <c r="A11" s="260"/>
      <c r="B11" s="67"/>
      <c r="C11" s="211" t="s">
        <v>25</v>
      </c>
      <c r="D11" s="54" t="s">
        <v>17</v>
      </c>
      <c r="E11" s="49">
        <f>51.5/10000</f>
        <v>5.1500000000000001E-3</v>
      </c>
      <c r="F11" s="85">
        <f>E11*F10</f>
        <v>1.8385500000000001</v>
      </c>
      <c r="G11" s="212"/>
      <c r="H11" s="83"/>
      <c r="I11" s="43"/>
      <c r="J11" s="68"/>
      <c r="K11" s="69"/>
      <c r="L11" s="69"/>
      <c r="M11" s="68"/>
    </row>
    <row r="12" spans="1:13" s="201" customFormat="1" ht="13.5" customHeight="1">
      <c r="A12" s="260"/>
      <c r="B12" s="67"/>
      <c r="C12" s="211" t="s">
        <v>96</v>
      </c>
      <c r="D12" s="54" t="s">
        <v>27</v>
      </c>
      <c r="E12" s="49">
        <f>3.58/10000</f>
        <v>3.5800000000000003E-4</v>
      </c>
      <c r="F12" s="85">
        <f>E12*F10</f>
        <v>0.127806</v>
      </c>
      <c r="G12" s="212"/>
      <c r="H12" s="83"/>
      <c r="I12" s="69"/>
      <c r="J12" s="69"/>
      <c r="K12" s="69"/>
      <c r="L12" s="68"/>
      <c r="M12" s="68"/>
    </row>
    <row r="13" spans="1:13" s="201" customFormat="1" ht="32.25" customHeight="1">
      <c r="A13" s="260"/>
      <c r="B13" s="67"/>
      <c r="C13" s="211" t="s">
        <v>97</v>
      </c>
      <c r="D13" s="54" t="s">
        <v>27</v>
      </c>
      <c r="E13" s="49">
        <f>(10.8+0.91)*0.0001</f>
        <v>1.1710000000000002E-3</v>
      </c>
      <c r="F13" s="85">
        <f>E13*F10</f>
        <v>0.41804700000000006</v>
      </c>
      <c r="G13" s="212"/>
      <c r="H13" s="83"/>
      <c r="I13" s="69"/>
      <c r="J13" s="69"/>
      <c r="K13" s="69"/>
      <c r="L13" s="68"/>
      <c r="M13" s="68"/>
    </row>
    <row r="14" spans="1:13" s="201" customFormat="1" ht="28.5" customHeight="1">
      <c r="A14" s="260"/>
      <c r="B14" s="67"/>
      <c r="C14" s="211" t="s">
        <v>98</v>
      </c>
      <c r="D14" s="54" t="s">
        <v>27</v>
      </c>
      <c r="E14" s="49">
        <f>((6.61+2.08+1.59)/10000)</f>
        <v>1.0280000000000001E-3</v>
      </c>
      <c r="F14" s="85">
        <f>E14*F10</f>
        <v>0.36699600000000004</v>
      </c>
      <c r="G14" s="212"/>
      <c r="H14" s="83"/>
      <c r="I14" s="69"/>
      <c r="J14" s="69"/>
      <c r="K14" s="69"/>
      <c r="L14" s="68"/>
      <c r="M14" s="68"/>
    </row>
    <row r="15" spans="1:13" s="201" customFormat="1" ht="13.5" customHeight="1">
      <c r="A15" s="260"/>
      <c r="B15" s="67"/>
      <c r="C15" s="211" t="s">
        <v>99</v>
      </c>
      <c r="D15" s="54" t="s">
        <v>27</v>
      </c>
      <c r="E15" s="49">
        <f>((6.61+2.08+1.59)/10000)</f>
        <v>1.0280000000000001E-3</v>
      </c>
      <c r="F15" s="85">
        <f>E15*F10</f>
        <v>0.36699600000000004</v>
      </c>
      <c r="G15" s="212"/>
      <c r="H15" s="83"/>
      <c r="I15" s="69"/>
      <c r="J15" s="69"/>
      <c r="K15" s="68"/>
      <c r="L15" s="68"/>
      <c r="M15" s="68"/>
    </row>
    <row r="16" spans="1:13" s="201" customFormat="1" ht="13.5" customHeight="1">
      <c r="A16" s="260"/>
      <c r="B16" s="67"/>
      <c r="C16" s="211" t="s">
        <v>54</v>
      </c>
      <c r="D16" s="54" t="s">
        <v>19</v>
      </c>
      <c r="E16" s="49">
        <f>0.03*0.0001</f>
        <v>3.0000000000000001E-6</v>
      </c>
      <c r="F16" s="50">
        <f>E16*F10</f>
        <v>1.0710000000000001E-3</v>
      </c>
      <c r="G16" s="212"/>
      <c r="H16" s="83"/>
      <c r="I16" s="69"/>
      <c r="J16" s="69"/>
      <c r="K16" s="69"/>
      <c r="L16" s="68"/>
      <c r="M16" s="68"/>
    </row>
    <row r="17" spans="1:13" s="201" customFormat="1" ht="13.5" customHeight="1">
      <c r="A17" s="261"/>
      <c r="B17" s="67"/>
      <c r="C17" s="211" t="s">
        <v>35</v>
      </c>
      <c r="D17" s="54" t="s">
        <v>19</v>
      </c>
      <c r="E17" s="49">
        <f>2.42*0.0001</f>
        <v>2.42E-4</v>
      </c>
      <c r="F17" s="85">
        <f>E17*F10</f>
        <v>8.6393999999999999E-2</v>
      </c>
      <c r="G17" s="212"/>
      <c r="H17" s="85"/>
      <c r="I17" s="69"/>
      <c r="J17" s="69"/>
      <c r="K17" s="69"/>
      <c r="L17" s="69"/>
      <c r="M17" s="68"/>
    </row>
    <row r="18" spans="1:13" s="201" customFormat="1" ht="13.5">
      <c r="A18" s="169"/>
      <c r="B18" s="73"/>
      <c r="C18" s="74" t="s">
        <v>12</v>
      </c>
      <c r="D18" s="75" t="s">
        <v>19</v>
      </c>
      <c r="E18" s="68"/>
      <c r="F18" s="68"/>
      <c r="G18" s="70"/>
      <c r="H18" s="68"/>
      <c r="I18" s="69"/>
      <c r="J18" s="68"/>
      <c r="K18" s="69"/>
      <c r="L18" s="68"/>
      <c r="M18" s="71"/>
    </row>
    <row r="19" spans="1:13">
      <c r="A19" s="169"/>
      <c r="B19" s="73"/>
      <c r="C19" s="74" t="s">
        <v>48</v>
      </c>
      <c r="D19" s="75" t="s">
        <v>49</v>
      </c>
      <c r="E19" s="68"/>
      <c r="F19" s="68"/>
      <c r="G19" s="70"/>
      <c r="H19" s="68"/>
      <c r="I19" s="69"/>
      <c r="J19" s="68"/>
      <c r="K19" s="69"/>
      <c r="L19" s="68"/>
      <c r="M19" s="71"/>
    </row>
    <row r="20" spans="1:13">
      <c r="A20" s="72"/>
      <c r="B20" s="73"/>
      <c r="C20" s="74" t="s">
        <v>12</v>
      </c>
      <c r="D20" s="75" t="s">
        <v>19</v>
      </c>
      <c r="E20" s="68"/>
      <c r="F20" s="68"/>
      <c r="G20" s="70"/>
      <c r="H20" s="68"/>
      <c r="I20" s="69"/>
      <c r="J20" s="68"/>
      <c r="K20" s="69"/>
      <c r="L20" s="68"/>
      <c r="M20" s="71"/>
    </row>
    <row r="21" spans="1:13">
      <c r="A21" s="72"/>
      <c r="B21" s="73"/>
      <c r="C21" s="74" t="s">
        <v>50</v>
      </c>
      <c r="D21" s="75" t="s">
        <v>49</v>
      </c>
      <c r="E21" s="68"/>
      <c r="F21" s="68"/>
      <c r="G21" s="70"/>
      <c r="H21" s="68"/>
      <c r="I21" s="69"/>
      <c r="J21" s="68"/>
      <c r="K21" s="69"/>
      <c r="L21" s="68"/>
      <c r="M21" s="71"/>
    </row>
    <row r="22" spans="1:13">
      <c r="A22" s="72"/>
      <c r="B22" s="73"/>
      <c r="C22" s="74" t="s">
        <v>12</v>
      </c>
      <c r="D22" s="75" t="s">
        <v>19</v>
      </c>
      <c r="E22" s="68"/>
      <c r="F22" s="68"/>
      <c r="G22" s="70"/>
      <c r="H22" s="68"/>
      <c r="I22" s="69"/>
      <c r="J22" s="68"/>
      <c r="K22" s="69"/>
      <c r="L22" s="68"/>
      <c r="M22" s="71"/>
    </row>
    <row r="23" spans="1:13" s="201" customFormat="1" ht="13.5">
      <c r="A23" s="208"/>
      <c r="B23" s="208"/>
      <c r="C23" s="209"/>
      <c r="D23" s="208"/>
      <c r="E23" s="208"/>
      <c r="F23" s="207"/>
      <c r="G23" s="207"/>
      <c r="H23" s="207"/>
      <c r="I23" s="207"/>
      <c r="J23" s="207"/>
      <c r="K23" s="207"/>
      <c r="L23" s="207"/>
      <c r="M23" s="207"/>
    </row>
    <row r="24" spans="1:13" s="201" customFormat="1" ht="13.5">
      <c r="A24" s="208"/>
      <c r="B24" s="208"/>
      <c r="C24" s="209"/>
      <c r="D24" s="208"/>
      <c r="E24" s="208"/>
      <c r="F24" s="207"/>
      <c r="G24" s="207"/>
      <c r="H24" s="207"/>
      <c r="I24" s="207"/>
      <c r="J24" s="207"/>
      <c r="K24" s="207"/>
      <c r="L24" s="207"/>
      <c r="M24" s="207"/>
    </row>
    <row r="25" spans="1:13" s="201" customFormat="1" ht="13.5">
      <c r="A25" s="208"/>
      <c r="B25" s="208"/>
      <c r="C25" s="209"/>
      <c r="D25" s="208"/>
      <c r="E25" s="208"/>
      <c r="F25" s="207"/>
      <c r="G25" s="207"/>
      <c r="H25" s="207"/>
      <c r="I25" s="207"/>
      <c r="J25" s="207"/>
      <c r="K25" s="207"/>
      <c r="L25" s="207"/>
      <c r="M25" s="207"/>
    </row>
    <row r="26" spans="1:13" s="201" customFormat="1" ht="13.5">
      <c r="A26" s="208"/>
      <c r="B26" s="208"/>
      <c r="C26" s="209"/>
      <c r="D26" s="208"/>
      <c r="E26" s="208"/>
      <c r="F26" s="207"/>
      <c r="G26" s="207"/>
      <c r="H26" s="207"/>
      <c r="I26" s="207"/>
      <c r="J26" s="207"/>
      <c r="K26" s="207"/>
      <c r="L26" s="207"/>
      <c r="M26" s="207"/>
    </row>
    <row r="27" spans="1:13" s="201" customFormat="1" ht="13.5">
      <c r="A27" s="208"/>
      <c r="B27" s="208"/>
      <c r="C27" s="209"/>
      <c r="D27" s="208"/>
      <c r="E27" s="208"/>
      <c r="F27" s="207"/>
      <c r="G27" s="207"/>
      <c r="H27" s="207"/>
      <c r="I27" s="207"/>
      <c r="J27" s="207"/>
      <c r="K27" s="207"/>
      <c r="L27" s="207"/>
      <c r="M27" s="207"/>
    </row>
    <row r="28" spans="1:13" s="201" customFormat="1" ht="13.5">
      <c r="A28" s="208"/>
      <c r="B28" s="208"/>
      <c r="C28" s="209"/>
      <c r="D28" s="208"/>
      <c r="E28" s="208"/>
      <c r="F28" s="207"/>
      <c r="G28" s="207"/>
      <c r="H28" s="207"/>
      <c r="I28" s="207"/>
      <c r="J28" s="207"/>
      <c r="K28" s="207"/>
      <c r="L28" s="207"/>
      <c r="M28" s="207"/>
    </row>
    <row r="29" spans="1:13" s="201" customFormat="1" ht="13.5">
      <c r="A29" s="208"/>
      <c r="B29" s="208"/>
      <c r="C29" s="209"/>
      <c r="D29" s="208"/>
      <c r="E29" s="208"/>
      <c r="F29" s="207"/>
      <c r="G29" s="207"/>
      <c r="H29" s="207"/>
      <c r="I29" s="207"/>
      <c r="J29" s="207"/>
      <c r="K29" s="207"/>
      <c r="L29" s="207"/>
      <c r="M29" s="207"/>
    </row>
    <row r="30" spans="1:13" s="201" customFormat="1" ht="13.5">
      <c r="A30" s="208"/>
      <c r="B30" s="208"/>
      <c r="C30" s="209"/>
      <c r="D30" s="208"/>
      <c r="E30" s="208"/>
      <c r="F30" s="207"/>
      <c r="G30" s="207"/>
      <c r="H30" s="207"/>
      <c r="I30" s="207"/>
      <c r="J30" s="207"/>
      <c r="K30" s="207"/>
      <c r="L30" s="207"/>
      <c r="M30" s="207"/>
    </row>
    <row r="31" spans="1:13" s="201" customFormat="1" ht="13.5">
      <c r="A31" s="208"/>
      <c r="B31" s="208"/>
      <c r="C31" s="209"/>
      <c r="D31" s="208"/>
      <c r="E31" s="208"/>
      <c r="F31" s="207"/>
      <c r="G31" s="207"/>
      <c r="H31" s="207"/>
      <c r="I31" s="207"/>
      <c r="J31" s="207"/>
      <c r="K31" s="207"/>
      <c r="L31" s="207"/>
      <c r="M31" s="207"/>
    </row>
    <row r="32" spans="1:13" s="201" customFormat="1" ht="13.5">
      <c r="A32" s="208"/>
      <c r="B32" s="208"/>
      <c r="C32" s="209"/>
      <c r="D32" s="208"/>
      <c r="E32" s="208"/>
      <c r="F32" s="207"/>
      <c r="G32" s="207"/>
      <c r="H32" s="207"/>
      <c r="I32" s="207"/>
      <c r="J32" s="207"/>
      <c r="K32" s="207"/>
      <c r="L32" s="207"/>
      <c r="M32" s="207"/>
    </row>
    <row r="33" spans="1:13" s="201" customFormat="1" ht="13.5">
      <c r="A33" s="208"/>
      <c r="B33" s="208"/>
      <c r="C33" s="209"/>
      <c r="D33" s="208"/>
      <c r="E33" s="208"/>
      <c r="F33" s="207"/>
      <c r="G33" s="207"/>
      <c r="H33" s="207"/>
      <c r="I33" s="207"/>
      <c r="J33" s="207"/>
      <c r="K33" s="207"/>
      <c r="L33" s="207"/>
      <c r="M33" s="207"/>
    </row>
    <row r="34" spans="1:13" s="201" customFormat="1" ht="13.5">
      <c r="A34" s="208"/>
      <c r="B34" s="208"/>
      <c r="C34" s="209"/>
      <c r="D34" s="208"/>
      <c r="E34" s="208"/>
      <c r="F34" s="207"/>
      <c r="G34" s="207"/>
      <c r="H34" s="207"/>
      <c r="I34" s="207"/>
      <c r="J34" s="207"/>
      <c r="K34" s="207"/>
      <c r="L34" s="207"/>
      <c r="M34" s="207"/>
    </row>
    <row r="35" spans="1:13" s="201" customFormat="1" ht="13.5">
      <c r="A35" s="208"/>
      <c r="B35" s="208"/>
      <c r="C35" s="209"/>
      <c r="D35" s="208"/>
      <c r="E35" s="208"/>
      <c r="F35" s="207"/>
      <c r="G35" s="207"/>
      <c r="H35" s="207"/>
      <c r="I35" s="207"/>
      <c r="J35" s="207"/>
      <c r="K35" s="207"/>
      <c r="L35" s="207"/>
      <c r="M35" s="207"/>
    </row>
    <row r="36" spans="1:13" s="201" customFormat="1" ht="13.5">
      <c r="A36" s="208"/>
      <c r="B36" s="208"/>
      <c r="C36" s="209"/>
      <c r="D36" s="208"/>
      <c r="E36" s="208"/>
      <c r="F36" s="207"/>
      <c r="G36" s="207"/>
      <c r="H36" s="207"/>
      <c r="I36" s="207"/>
      <c r="J36" s="207"/>
      <c r="K36" s="207"/>
      <c r="L36" s="207"/>
      <c r="M36" s="207"/>
    </row>
    <row r="37" spans="1:13" s="201" customFormat="1" ht="13.5">
      <c r="A37" s="208"/>
      <c r="B37" s="208"/>
      <c r="C37" s="209"/>
      <c r="D37" s="208"/>
      <c r="E37" s="208"/>
      <c r="F37" s="207"/>
      <c r="G37" s="207"/>
      <c r="H37" s="207"/>
      <c r="I37" s="207"/>
      <c r="J37" s="207"/>
      <c r="K37" s="207"/>
      <c r="L37" s="207"/>
      <c r="M37" s="207"/>
    </row>
    <row r="38" spans="1:13" s="201" customFormat="1" ht="13.5">
      <c r="A38" s="208"/>
      <c r="B38" s="208"/>
      <c r="C38" s="209"/>
      <c r="D38" s="208"/>
      <c r="E38" s="208"/>
      <c r="F38" s="207"/>
      <c r="G38" s="207"/>
      <c r="H38" s="207"/>
      <c r="I38" s="207"/>
      <c r="J38" s="207"/>
      <c r="K38" s="207"/>
      <c r="L38" s="207"/>
      <c r="M38" s="207"/>
    </row>
    <row r="39" spans="1:13" s="201" customFormat="1" ht="13.5">
      <c r="A39" s="208"/>
      <c r="B39" s="208"/>
      <c r="C39" s="209"/>
      <c r="D39" s="208"/>
      <c r="E39" s="208"/>
      <c r="F39" s="207"/>
      <c r="G39" s="207"/>
      <c r="H39" s="207"/>
      <c r="I39" s="207"/>
      <c r="J39" s="207"/>
      <c r="K39" s="207"/>
      <c r="L39" s="207"/>
      <c r="M39" s="207"/>
    </row>
    <row r="40" spans="1:13" s="201" customFormat="1" ht="13.5">
      <c r="A40" s="208"/>
      <c r="B40" s="208"/>
      <c r="C40" s="209"/>
      <c r="D40" s="208"/>
      <c r="E40" s="208"/>
      <c r="F40" s="207"/>
      <c r="G40" s="207"/>
      <c r="H40" s="207"/>
      <c r="I40" s="207"/>
      <c r="J40" s="207"/>
      <c r="K40" s="207"/>
      <c r="L40" s="207"/>
      <c r="M40" s="207"/>
    </row>
    <row r="41" spans="1:13" s="201" customFormat="1" ht="13.5">
      <c r="A41" s="208"/>
      <c r="B41" s="208"/>
      <c r="C41" s="209"/>
      <c r="D41" s="208"/>
      <c r="E41" s="208"/>
      <c r="F41" s="207"/>
      <c r="G41" s="207"/>
      <c r="H41" s="207"/>
      <c r="I41" s="207"/>
      <c r="J41" s="207"/>
      <c r="K41" s="207"/>
      <c r="L41" s="207"/>
      <c r="M41" s="207"/>
    </row>
    <row r="42" spans="1:13" s="201" customFormat="1" ht="13.5">
      <c r="A42" s="208"/>
      <c r="B42" s="208"/>
      <c r="C42" s="209"/>
      <c r="D42" s="208"/>
      <c r="E42" s="208"/>
      <c r="F42" s="207"/>
      <c r="G42" s="207"/>
      <c r="H42" s="207"/>
      <c r="I42" s="207"/>
      <c r="J42" s="207"/>
      <c r="K42" s="207"/>
      <c r="L42" s="207"/>
      <c r="M42" s="207"/>
    </row>
    <row r="43" spans="1:13" s="201" customFormat="1" ht="13.5">
      <c r="A43" s="208"/>
      <c r="B43" s="208"/>
      <c r="C43" s="209"/>
      <c r="D43" s="208"/>
      <c r="E43" s="208"/>
      <c r="F43" s="207"/>
      <c r="G43" s="207"/>
      <c r="H43" s="207"/>
      <c r="I43" s="207"/>
      <c r="J43" s="207"/>
      <c r="K43" s="207"/>
      <c r="L43" s="207"/>
      <c r="M43" s="207"/>
    </row>
    <row r="44" spans="1:13" s="201" customFormat="1" ht="13.5">
      <c r="A44" s="208"/>
      <c r="B44" s="208"/>
      <c r="C44" s="209"/>
      <c r="D44" s="208"/>
      <c r="E44" s="208"/>
      <c r="F44" s="207"/>
      <c r="G44" s="207"/>
      <c r="H44" s="207"/>
      <c r="I44" s="207"/>
      <c r="J44" s="207"/>
      <c r="K44" s="207"/>
      <c r="L44" s="207"/>
      <c r="M44" s="207"/>
    </row>
    <row r="45" spans="1:13" s="201" customFormat="1" ht="13.5">
      <c r="A45" s="208"/>
      <c r="B45" s="208"/>
      <c r="C45" s="209"/>
      <c r="D45" s="208"/>
      <c r="E45" s="208"/>
      <c r="F45" s="207"/>
      <c r="G45" s="207"/>
      <c r="H45" s="207"/>
      <c r="I45" s="207"/>
      <c r="J45" s="207"/>
      <c r="K45" s="207"/>
      <c r="L45" s="207"/>
      <c r="M45" s="207"/>
    </row>
    <row r="46" spans="1:13" s="201" customFormat="1" ht="13.5">
      <c r="A46" s="208"/>
      <c r="B46" s="208"/>
      <c r="C46" s="209"/>
      <c r="D46" s="208"/>
      <c r="E46" s="208"/>
      <c r="F46" s="207"/>
      <c r="G46" s="207"/>
      <c r="H46" s="207"/>
      <c r="I46" s="207"/>
      <c r="J46" s="207"/>
      <c r="K46" s="207"/>
      <c r="L46" s="207"/>
      <c r="M46" s="207"/>
    </row>
    <row r="47" spans="1:13" s="201" customFormat="1" ht="13.5">
      <c r="A47" s="208"/>
      <c r="B47" s="208"/>
      <c r="C47" s="209"/>
      <c r="D47" s="208"/>
      <c r="E47" s="208"/>
      <c r="F47" s="207"/>
      <c r="G47" s="207"/>
      <c r="H47" s="207"/>
      <c r="I47" s="207"/>
      <c r="J47" s="207"/>
      <c r="K47" s="207"/>
      <c r="L47" s="207"/>
      <c r="M47" s="207"/>
    </row>
    <row r="48" spans="1:13" s="201" customFormat="1" ht="13.5">
      <c r="A48" s="208"/>
      <c r="B48" s="208"/>
      <c r="C48" s="209"/>
      <c r="D48" s="208"/>
      <c r="E48" s="208"/>
      <c r="F48" s="207"/>
      <c r="G48" s="207"/>
      <c r="H48" s="207"/>
      <c r="I48" s="207"/>
      <c r="J48" s="207"/>
      <c r="K48" s="207"/>
      <c r="L48" s="207"/>
      <c r="M48" s="207"/>
    </row>
    <row r="49" spans="1:13" s="201" customFormat="1" ht="13.5">
      <c r="A49" s="208"/>
      <c r="B49" s="208"/>
      <c r="C49" s="209"/>
      <c r="D49" s="208"/>
      <c r="E49" s="208"/>
      <c r="F49" s="207"/>
      <c r="G49" s="207"/>
      <c r="H49" s="207"/>
      <c r="I49" s="207"/>
      <c r="J49" s="207"/>
      <c r="K49" s="207"/>
      <c r="L49" s="207"/>
      <c r="M49" s="207"/>
    </row>
    <row r="50" spans="1:13" s="201" customFormat="1" ht="13.5">
      <c r="A50" s="208"/>
      <c r="B50" s="208"/>
      <c r="C50" s="209"/>
      <c r="D50" s="208"/>
      <c r="E50" s="208"/>
      <c r="F50" s="207"/>
      <c r="G50" s="207"/>
      <c r="H50" s="207"/>
      <c r="I50" s="207"/>
      <c r="J50" s="207"/>
      <c r="K50" s="207"/>
      <c r="L50" s="207"/>
      <c r="M50" s="207"/>
    </row>
    <row r="51" spans="1:13" s="201" customFormat="1" ht="13.5">
      <c r="A51" s="208"/>
      <c r="B51" s="208"/>
      <c r="C51" s="209"/>
      <c r="D51" s="208"/>
      <c r="E51" s="208"/>
      <c r="F51" s="207"/>
      <c r="G51" s="207"/>
      <c r="H51" s="207"/>
      <c r="I51" s="207"/>
      <c r="J51" s="207"/>
      <c r="K51" s="207"/>
      <c r="L51" s="207"/>
      <c r="M51" s="207"/>
    </row>
    <row r="52" spans="1:13" s="201" customFormat="1" ht="13.5">
      <c r="A52" s="208"/>
      <c r="B52" s="208"/>
      <c r="C52" s="209"/>
      <c r="D52" s="208"/>
      <c r="E52" s="208"/>
      <c r="F52" s="207"/>
      <c r="G52" s="207"/>
      <c r="H52" s="207"/>
      <c r="I52" s="207"/>
      <c r="J52" s="207"/>
      <c r="K52" s="207"/>
      <c r="L52" s="207"/>
      <c r="M52" s="207"/>
    </row>
    <row r="53" spans="1:13" s="201" customFormat="1" ht="13.5">
      <c r="A53" s="208"/>
      <c r="B53" s="208"/>
      <c r="C53" s="209"/>
      <c r="D53" s="208"/>
      <c r="E53" s="208"/>
      <c r="F53" s="207"/>
      <c r="G53" s="207"/>
      <c r="H53" s="207"/>
      <c r="I53" s="207"/>
      <c r="J53" s="207"/>
      <c r="K53" s="207"/>
      <c r="L53" s="207"/>
      <c r="M53" s="207"/>
    </row>
    <row r="54" spans="1:13" s="201" customFormat="1" ht="13.5">
      <c r="A54" s="208"/>
      <c r="B54" s="208"/>
      <c r="C54" s="209"/>
      <c r="D54" s="208"/>
      <c r="E54" s="208"/>
      <c r="F54" s="207"/>
      <c r="G54" s="207"/>
      <c r="H54" s="207"/>
      <c r="I54" s="207"/>
      <c r="J54" s="207"/>
      <c r="K54" s="207"/>
      <c r="L54" s="207"/>
      <c r="M54" s="207"/>
    </row>
    <row r="55" spans="1:13" s="201" customFormat="1" ht="13.5">
      <c r="A55" s="208"/>
      <c r="B55" s="208"/>
      <c r="C55" s="209"/>
      <c r="D55" s="208"/>
      <c r="E55" s="208"/>
      <c r="F55" s="207"/>
      <c r="G55" s="207"/>
      <c r="H55" s="207"/>
      <c r="I55" s="207"/>
      <c r="J55" s="207"/>
      <c r="K55" s="207"/>
      <c r="L55" s="207"/>
      <c r="M55" s="207"/>
    </row>
    <row r="56" spans="1:13" s="201" customFormat="1" ht="13.5">
      <c r="A56" s="208"/>
      <c r="B56" s="208"/>
      <c r="C56" s="209"/>
      <c r="D56" s="208"/>
      <c r="E56" s="208"/>
      <c r="F56" s="207"/>
      <c r="G56" s="207"/>
      <c r="H56" s="207"/>
      <c r="I56" s="207"/>
      <c r="J56" s="207"/>
      <c r="K56" s="207"/>
      <c r="L56" s="207"/>
      <c r="M56" s="207"/>
    </row>
    <row r="57" spans="1:13" s="201" customFormat="1" ht="13.5">
      <c r="A57" s="208"/>
      <c r="B57" s="208"/>
      <c r="C57" s="209"/>
      <c r="D57" s="208"/>
      <c r="E57" s="208"/>
      <c r="F57" s="207"/>
      <c r="G57" s="207"/>
      <c r="H57" s="207"/>
      <c r="I57" s="207"/>
      <c r="J57" s="207"/>
      <c r="K57" s="207"/>
      <c r="L57" s="207"/>
      <c r="M57" s="207"/>
    </row>
    <row r="58" spans="1:13" s="201" customFormat="1" ht="13.5">
      <c r="A58" s="208"/>
      <c r="B58" s="208"/>
      <c r="C58" s="209"/>
      <c r="D58" s="208"/>
      <c r="E58" s="208"/>
      <c r="F58" s="207"/>
      <c r="G58" s="207"/>
      <c r="H58" s="207"/>
      <c r="I58" s="207"/>
      <c r="J58" s="207"/>
      <c r="K58" s="207"/>
      <c r="L58" s="207"/>
      <c r="M58" s="207"/>
    </row>
    <row r="59" spans="1:13" s="201" customFormat="1" ht="13.5">
      <c r="A59" s="208"/>
      <c r="B59" s="208"/>
      <c r="C59" s="209"/>
      <c r="D59" s="208"/>
      <c r="E59" s="208"/>
      <c r="F59" s="207"/>
      <c r="G59" s="207"/>
      <c r="H59" s="207"/>
      <c r="I59" s="207"/>
      <c r="J59" s="207"/>
      <c r="K59" s="207"/>
      <c r="L59" s="207"/>
      <c r="M59" s="207"/>
    </row>
    <row r="60" spans="1:13" s="201" customFormat="1" ht="13.5">
      <c r="A60" s="208"/>
      <c r="B60" s="208"/>
      <c r="C60" s="209"/>
      <c r="D60" s="208"/>
      <c r="E60" s="208"/>
      <c r="F60" s="207"/>
      <c r="G60" s="207"/>
      <c r="H60" s="207"/>
      <c r="I60" s="207"/>
      <c r="J60" s="207"/>
      <c r="K60" s="207"/>
      <c r="L60" s="207"/>
      <c r="M60" s="207"/>
    </row>
    <row r="61" spans="1:13" s="201" customFormat="1" ht="13.5">
      <c r="A61" s="208"/>
      <c r="B61" s="208"/>
      <c r="C61" s="209"/>
      <c r="D61" s="208"/>
      <c r="E61" s="208"/>
    </row>
    <row r="62" spans="1:13" s="201" customFormat="1" ht="13.5">
      <c r="C62" s="210"/>
    </row>
    <row r="63" spans="1:13" s="201" customFormat="1" ht="13.5">
      <c r="C63" s="210"/>
    </row>
    <row r="64" spans="1:13" s="201" customFormat="1" ht="13.5">
      <c r="C64" s="210"/>
    </row>
    <row r="65" spans="3:3" s="201" customFormat="1" ht="13.5">
      <c r="C65" s="210"/>
    </row>
    <row r="66" spans="3:3" s="201" customFormat="1" ht="13.5">
      <c r="C66" s="210"/>
    </row>
    <row r="67" spans="3:3" s="201" customFormat="1" ht="13.5">
      <c r="C67" s="210"/>
    </row>
    <row r="68" spans="3:3" s="201" customFormat="1" ht="13.5">
      <c r="C68" s="210"/>
    </row>
    <row r="69" spans="3:3" s="201" customFormat="1" ht="13.5">
      <c r="C69" s="210"/>
    </row>
    <row r="70" spans="3:3" s="201" customFormat="1" ht="13.5">
      <c r="C70" s="210"/>
    </row>
    <row r="71" spans="3:3" s="201" customFormat="1" ht="13.5">
      <c r="C71" s="210"/>
    </row>
    <row r="72" spans="3:3" s="201" customFormat="1" ht="13.5">
      <c r="C72" s="210"/>
    </row>
    <row r="73" spans="3:3" s="201" customFormat="1" ht="13.5">
      <c r="C73" s="210"/>
    </row>
    <row r="74" spans="3:3" s="201" customFormat="1" ht="13.5">
      <c r="C74" s="210"/>
    </row>
    <row r="75" spans="3:3" s="201" customFormat="1" ht="13.5">
      <c r="C75" s="210"/>
    </row>
    <row r="76" spans="3:3" s="201" customFormat="1" ht="13.5">
      <c r="C76" s="210"/>
    </row>
    <row r="77" spans="3:3" s="201" customFormat="1" ht="13.5">
      <c r="C77" s="210"/>
    </row>
    <row r="78" spans="3:3" s="201" customFormat="1" ht="13.5">
      <c r="C78" s="210"/>
    </row>
    <row r="79" spans="3:3" s="201" customFormat="1" ht="13.5">
      <c r="C79" s="210"/>
    </row>
    <row r="80" spans="3:3" s="201" customFormat="1" ht="13.5">
      <c r="C80" s="210"/>
    </row>
    <row r="81" spans="3:3" s="201" customFormat="1" ht="13.5">
      <c r="C81" s="210"/>
    </row>
    <row r="82" spans="3:3" s="201" customFormat="1" ht="13.5">
      <c r="C82" s="210"/>
    </row>
    <row r="83" spans="3:3" s="201" customFormat="1" ht="13.5">
      <c r="C83" s="210"/>
    </row>
    <row r="84" spans="3:3" s="201" customFormat="1" ht="13.5">
      <c r="C84" s="210"/>
    </row>
    <row r="85" spans="3:3" s="201" customFormat="1" ht="13.5">
      <c r="C85" s="210"/>
    </row>
    <row r="86" spans="3:3" s="201" customFormat="1" ht="13.5">
      <c r="C86" s="210"/>
    </row>
    <row r="87" spans="3:3" s="201" customFormat="1" ht="13.5">
      <c r="C87" s="210"/>
    </row>
    <row r="88" spans="3:3" s="201" customFormat="1" ht="13.5">
      <c r="C88" s="210"/>
    </row>
    <row r="89" spans="3:3" s="200" customFormat="1" ht="13.5"/>
    <row r="90" spans="3:3" s="200" customFormat="1" ht="13.5"/>
    <row r="91" spans="3:3" s="200" customFormat="1" ht="13.5"/>
    <row r="92" spans="3:3" s="200" customFormat="1" ht="13.5"/>
    <row r="93" spans="3:3" s="200" customFormat="1" ht="13.5"/>
    <row r="94" spans="3:3" s="200" customFormat="1" ht="13.5"/>
    <row r="95" spans="3:3" s="200" customFormat="1" ht="13.5"/>
    <row r="96" spans="3:3" s="200" customFormat="1" ht="13.5"/>
  </sheetData>
  <mergeCells count="16">
    <mergeCell ref="A6:G6"/>
    <mergeCell ref="A1:M1"/>
    <mergeCell ref="A2:M2"/>
    <mergeCell ref="A3:M3"/>
    <mergeCell ref="A4:G4"/>
    <mergeCell ref="C5:K5"/>
    <mergeCell ref="A10:A17"/>
    <mergeCell ref="I7:J7"/>
    <mergeCell ref="K7:L7"/>
    <mergeCell ref="M7:M8"/>
    <mergeCell ref="A7:A8"/>
    <mergeCell ref="B7:B8"/>
    <mergeCell ref="C7:C8"/>
    <mergeCell ref="D7:D8"/>
    <mergeCell ref="E7:F7"/>
    <mergeCell ref="G7:H7"/>
  </mergeCells>
  <pageMargins left="0.15748031496062992" right="0.19685039370078741" top="0.39370078740157483" bottom="0.39370078740157483" header="0.31496062992125984" footer="0.31496062992125984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opLeftCell="A22" zoomScaleNormal="100" zoomScaleSheetLayoutView="90" workbookViewId="0">
      <selection activeCell="A6" sqref="A6:G6"/>
    </sheetView>
  </sheetViews>
  <sheetFormatPr defaultRowHeight="15"/>
  <cols>
    <col min="1" max="1" width="6.28515625" style="199" customWidth="1"/>
    <col min="2" max="2" width="9.140625" style="199"/>
    <col min="3" max="3" width="38.85546875" style="199" customWidth="1"/>
    <col min="4" max="6" width="9.140625" style="199"/>
    <col min="7" max="7" width="8.140625" style="199" customWidth="1"/>
    <col min="8" max="8" width="9.140625" style="199"/>
    <col min="9" max="9" width="8.28515625" style="199" customWidth="1"/>
    <col min="10" max="14" width="9.140625" style="199"/>
    <col min="15" max="15" width="9.5703125" style="199" bestFit="1" customWidth="1"/>
    <col min="16" max="16384" width="9.140625" style="199"/>
  </cols>
  <sheetData>
    <row r="1" spans="1:16" s="200" customFormat="1" ht="33" customHeight="1">
      <c r="A1" s="266" t="s">
        <v>315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14"/>
      <c r="O1" s="23"/>
      <c r="P1" s="23"/>
    </row>
    <row r="2" spans="1:16" s="200" customFormat="1" ht="17.25" customHeight="1">
      <c r="A2" s="267" t="s">
        <v>51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14"/>
      <c r="O2" s="15"/>
      <c r="P2" s="15"/>
    </row>
    <row r="3" spans="1:16" s="200" customFormat="1" ht="15.75">
      <c r="A3" s="267" t="s">
        <v>90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14"/>
      <c r="O3" s="15"/>
      <c r="P3" s="15"/>
    </row>
    <row r="4" spans="1:16" s="200" customFormat="1" ht="15.75">
      <c r="A4" s="268" t="s">
        <v>1</v>
      </c>
      <c r="B4" s="268"/>
      <c r="C4" s="268"/>
      <c r="D4" s="268"/>
      <c r="E4" s="268"/>
      <c r="F4" s="268"/>
      <c r="G4" s="268"/>
      <c r="H4" s="16"/>
      <c r="I4" s="16"/>
      <c r="J4" s="16"/>
      <c r="K4" s="16"/>
      <c r="L4" s="16"/>
      <c r="M4" s="16"/>
      <c r="N4" s="14"/>
      <c r="O4" s="15"/>
      <c r="P4" s="15"/>
    </row>
    <row r="5" spans="1:16" s="200" customFormat="1" ht="15.75">
      <c r="A5" s="194"/>
      <c r="B5" s="194"/>
      <c r="C5" s="269" t="s">
        <v>2</v>
      </c>
      <c r="D5" s="269"/>
      <c r="E5" s="269"/>
      <c r="F5" s="269"/>
      <c r="G5" s="269"/>
      <c r="H5" s="269"/>
      <c r="I5" s="269"/>
      <c r="J5" s="269"/>
      <c r="K5" s="269"/>
      <c r="L5" s="17">
        <f>M44/1000</f>
        <v>0</v>
      </c>
      <c r="M5" s="18" t="s">
        <v>3</v>
      </c>
      <c r="N5" s="14"/>
      <c r="O5" s="15"/>
      <c r="P5" s="15"/>
    </row>
    <row r="6" spans="1:16" s="200" customFormat="1" ht="18.75" customHeight="1">
      <c r="A6" s="265"/>
      <c r="B6" s="265"/>
      <c r="C6" s="265"/>
      <c r="D6" s="265"/>
      <c r="E6" s="265"/>
      <c r="F6" s="265"/>
      <c r="G6" s="265"/>
      <c r="H6" s="19"/>
      <c r="I6" s="19"/>
      <c r="J6" s="19"/>
      <c r="K6" s="19"/>
      <c r="L6" s="19"/>
      <c r="M6" s="19"/>
      <c r="N6" s="14"/>
      <c r="O6" s="15"/>
      <c r="P6" s="15"/>
    </row>
    <row r="7" spans="1:16" s="200" customFormat="1" ht="31.5" customHeight="1">
      <c r="A7" s="263" t="s">
        <v>4</v>
      </c>
      <c r="B7" s="264" t="s">
        <v>5</v>
      </c>
      <c r="C7" s="262" t="s">
        <v>6</v>
      </c>
      <c r="D7" s="262" t="s">
        <v>7</v>
      </c>
      <c r="E7" s="262" t="s">
        <v>8</v>
      </c>
      <c r="F7" s="262"/>
      <c r="G7" s="262" t="s">
        <v>9</v>
      </c>
      <c r="H7" s="262"/>
      <c r="I7" s="262" t="s">
        <v>10</v>
      </c>
      <c r="J7" s="262"/>
      <c r="K7" s="262" t="s">
        <v>11</v>
      </c>
      <c r="L7" s="262"/>
      <c r="M7" s="263" t="s">
        <v>12</v>
      </c>
      <c r="N7" s="14"/>
      <c r="O7" s="15"/>
      <c r="P7" s="15"/>
    </row>
    <row r="8" spans="1:16" s="200" customFormat="1" ht="40.5">
      <c r="A8" s="263"/>
      <c r="B8" s="264"/>
      <c r="C8" s="262"/>
      <c r="D8" s="262"/>
      <c r="E8" s="193" t="s">
        <v>13</v>
      </c>
      <c r="F8" s="193" t="s">
        <v>12</v>
      </c>
      <c r="G8" s="193" t="s">
        <v>14</v>
      </c>
      <c r="H8" s="20" t="s">
        <v>12</v>
      </c>
      <c r="I8" s="21" t="s">
        <v>14</v>
      </c>
      <c r="J8" s="22" t="s">
        <v>12</v>
      </c>
      <c r="K8" s="193" t="s">
        <v>14</v>
      </c>
      <c r="L8" s="193" t="s">
        <v>12</v>
      </c>
      <c r="M8" s="263"/>
      <c r="N8" s="14"/>
      <c r="O8" s="15"/>
      <c r="P8" s="15"/>
    </row>
    <row r="9" spans="1:16" s="200" customFormat="1" ht="15.7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14"/>
      <c r="O9" s="15"/>
      <c r="P9" s="15"/>
    </row>
    <row r="10" spans="1:16" s="200" customFormat="1" ht="40.5">
      <c r="A10" s="270" t="s">
        <v>15</v>
      </c>
      <c r="B10" s="67" t="s">
        <v>43</v>
      </c>
      <c r="C10" s="81" t="s">
        <v>124</v>
      </c>
      <c r="D10" s="54" t="s">
        <v>20</v>
      </c>
      <c r="E10" s="26"/>
      <c r="F10" s="66">
        <v>1405</v>
      </c>
      <c r="G10" s="27"/>
      <c r="H10" s="55"/>
      <c r="I10" s="85"/>
      <c r="J10" s="115"/>
      <c r="K10" s="82"/>
      <c r="L10" s="28"/>
      <c r="M10" s="82"/>
      <c r="N10" s="14"/>
      <c r="O10" s="141"/>
      <c r="P10" s="15"/>
    </row>
    <row r="11" spans="1:16" s="200" customFormat="1" ht="15.75">
      <c r="A11" s="271"/>
      <c r="B11" s="67"/>
      <c r="C11" s="81" t="s">
        <v>25</v>
      </c>
      <c r="D11" s="54" t="s">
        <v>17</v>
      </c>
      <c r="E11" s="56">
        <v>1.0200000000000001E-2</v>
      </c>
      <c r="F11" s="50">
        <f>E11*F10</f>
        <v>14.331000000000001</v>
      </c>
      <c r="G11" s="57"/>
      <c r="H11" s="55"/>
      <c r="I11" s="66"/>
      <c r="J11" s="85"/>
      <c r="K11" s="85"/>
      <c r="L11" s="57"/>
      <c r="M11" s="68"/>
      <c r="N11" s="14"/>
      <c r="O11" s="15"/>
      <c r="P11" s="15"/>
    </row>
    <row r="12" spans="1:16" s="200" customFormat="1" ht="15.75">
      <c r="A12" s="271"/>
      <c r="B12" s="67"/>
      <c r="C12" s="81" t="s">
        <v>26</v>
      </c>
      <c r="D12" s="54" t="s">
        <v>27</v>
      </c>
      <c r="E12" s="29">
        <v>2.2800000000000001E-2</v>
      </c>
      <c r="F12" s="50">
        <f>E12*F10</f>
        <v>32.033999999999999</v>
      </c>
      <c r="G12" s="57"/>
      <c r="H12" s="55"/>
      <c r="I12" s="66"/>
      <c r="J12" s="85"/>
      <c r="K12" s="68"/>
      <c r="L12" s="85"/>
      <c r="M12" s="85"/>
      <c r="N12" s="14"/>
      <c r="O12" s="15"/>
      <c r="P12" s="15"/>
    </row>
    <row r="13" spans="1:16" s="200" customFormat="1" ht="15.75">
      <c r="A13" s="271"/>
      <c r="B13" s="67"/>
      <c r="C13" s="81" t="s">
        <v>18</v>
      </c>
      <c r="D13" s="54" t="s">
        <v>19</v>
      </c>
      <c r="E13" s="30">
        <v>2.0899999999999998E-3</v>
      </c>
      <c r="F13" s="50">
        <f>E13*F10</f>
        <v>2.9364499999999998</v>
      </c>
      <c r="G13" s="57"/>
      <c r="H13" s="55"/>
      <c r="I13" s="66"/>
      <c r="J13" s="85"/>
      <c r="K13" s="68"/>
      <c r="L13" s="85"/>
      <c r="M13" s="85"/>
      <c r="N13" s="14"/>
      <c r="O13" s="15"/>
      <c r="P13" s="15"/>
    </row>
    <row r="14" spans="1:16" s="200" customFormat="1" ht="15.75">
      <c r="A14" s="271"/>
      <c r="B14" s="67" t="s">
        <v>28</v>
      </c>
      <c r="C14" s="81" t="s">
        <v>29</v>
      </c>
      <c r="D14" s="54" t="s">
        <v>20</v>
      </c>
      <c r="E14" s="56"/>
      <c r="F14" s="66">
        <f>F10</f>
        <v>1405</v>
      </c>
      <c r="G14" s="57"/>
      <c r="H14" s="55"/>
      <c r="I14" s="66"/>
      <c r="J14" s="115"/>
      <c r="K14" s="31"/>
      <c r="L14" s="28"/>
      <c r="M14" s="82"/>
      <c r="N14" s="14"/>
      <c r="O14" s="15"/>
      <c r="P14" s="15"/>
    </row>
    <row r="15" spans="1:16" s="200" customFormat="1" ht="15.75">
      <c r="A15" s="271"/>
      <c r="B15" s="67"/>
      <c r="C15" s="81" t="s">
        <v>25</v>
      </c>
      <c r="D15" s="54" t="s">
        <v>17</v>
      </c>
      <c r="E15" s="32">
        <v>3.2299999999999998E-3</v>
      </c>
      <c r="F15" s="50">
        <f>E15*F14</f>
        <v>4.5381499999999999</v>
      </c>
      <c r="G15" s="57"/>
      <c r="H15" s="55"/>
      <c r="I15" s="66"/>
      <c r="J15" s="85"/>
      <c r="K15" s="68"/>
      <c r="L15" s="85"/>
      <c r="M15" s="68"/>
      <c r="N15" s="14"/>
      <c r="O15" s="15"/>
      <c r="P15" s="15"/>
    </row>
    <row r="16" spans="1:16" s="200" customFormat="1" ht="15.75">
      <c r="A16" s="271"/>
      <c r="B16" s="67"/>
      <c r="C16" s="81" t="s">
        <v>30</v>
      </c>
      <c r="D16" s="54" t="s">
        <v>27</v>
      </c>
      <c r="E16" s="30">
        <v>3.62E-3</v>
      </c>
      <c r="F16" s="50">
        <f>E16*F14</f>
        <v>5.0861000000000001</v>
      </c>
      <c r="G16" s="57"/>
      <c r="H16" s="55"/>
      <c r="I16" s="66"/>
      <c r="J16" s="85"/>
      <c r="K16" s="69"/>
      <c r="L16" s="85"/>
      <c r="M16" s="85"/>
      <c r="N16" s="14"/>
      <c r="O16" s="15"/>
      <c r="P16" s="15"/>
    </row>
    <row r="17" spans="1:16" s="200" customFormat="1" ht="15.75">
      <c r="A17" s="271"/>
      <c r="B17" s="67"/>
      <c r="C17" s="81" t="s">
        <v>31</v>
      </c>
      <c r="D17" s="54" t="s">
        <v>19</v>
      </c>
      <c r="E17" s="56">
        <v>1.7999999999999998E-4</v>
      </c>
      <c r="F17" s="50">
        <f>E17*F14</f>
        <v>0.25289999999999996</v>
      </c>
      <c r="G17" s="57"/>
      <c r="H17" s="55"/>
      <c r="I17" s="66"/>
      <c r="J17" s="85"/>
      <c r="K17" s="68"/>
      <c r="L17" s="85"/>
      <c r="M17" s="85"/>
      <c r="N17" s="14"/>
      <c r="O17" s="15"/>
      <c r="P17" s="15"/>
    </row>
    <row r="18" spans="1:16" s="200" customFormat="1" ht="15.75">
      <c r="A18" s="272"/>
      <c r="B18" s="67" t="s">
        <v>32</v>
      </c>
      <c r="C18" s="81" t="s">
        <v>159</v>
      </c>
      <c r="D18" s="54" t="s">
        <v>21</v>
      </c>
      <c r="E18" s="33"/>
      <c r="F18" s="85">
        <f>F10*1.75</f>
        <v>2458.75</v>
      </c>
      <c r="G18" s="57"/>
      <c r="H18" s="55"/>
      <c r="I18" s="66"/>
      <c r="J18" s="85"/>
      <c r="K18" s="34"/>
      <c r="L18" s="82"/>
      <c r="M18" s="82"/>
      <c r="N18" s="14"/>
      <c r="O18" s="15"/>
      <c r="P18" s="15"/>
    </row>
    <row r="19" spans="1:16" s="200" customFormat="1" ht="67.5">
      <c r="A19" s="270" t="s">
        <v>22</v>
      </c>
      <c r="B19" s="54" t="s">
        <v>148</v>
      </c>
      <c r="C19" s="81" t="s">
        <v>125</v>
      </c>
      <c r="D19" s="40" t="s">
        <v>20</v>
      </c>
      <c r="E19" s="83"/>
      <c r="F19" s="66">
        <v>70</v>
      </c>
      <c r="G19" s="83"/>
      <c r="H19" s="83"/>
      <c r="I19" s="83"/>
      <c r="J19" s="82"/>
      <c r="K19" s="41"/>
      <c r="L19" s="41"/>
      <c r="M19" s="82"/>
      <c r="N19" s="14"/>
      <c r="O19" s="15"/>
      <c r="P19" s="15"/>
    </row>
    <row r="20" spans="1:16" s="200" customFormat="1" ht="15.75">
      <c r="A20" s="271"/>
      <c r="B20" s="83"/>
      <c r="C20" s="42" t="s">
        <v>147</v>
      </c>
      <c r="D20" s="75" t="s">
        <v>17</v>
      </c>
      <c r="E20" s="130">
        <f>2.28*1.2+0.6</f>
        <v>3.3359999999999999</v>
      </c>
      <c r="F20" s="68">
        <f>E20*F19</f>
        <v>233.51999999999998</v>
      </c>
      <c r="G20" s="68"/>
      <c r="H20" s="69"/>
      <c r="I20" s="43"/>
      <c r="J20" s="85"/>
      <c r="K20" s="85"/>
      <c r="L20" s="57"/>
      <c r="M20" s="68"/>
      <c r="N20" s="14"/>
      <c r="O20" s="15"/>
      <c r="P20" s="15"/>
    </row>
    <row r="21" spans="1:16" s="200" customFormat="1" ht="15.75">
      <c r="A21" s="271"/>
      <c r="B21" s="67" t="s">
        <v>28</v>
      </c>
      <c r="C21" s="81" t="s">
        <v>29</v>
      </c>
      <c r="D21" s="54" t="s">
        <v>20</v>
      </c>
      <c r="E21" s="56"/>
      <c r="F21" s="66">
        <f>F19</f>
        <v>70</v>
      </c>
      <c r="G21" s="57"/>
      <c r="H21" s="55"/>
      <c r="I21" s="66"/>
      <c r="J21" s="115"/>
      <c r="K21" s="31"/>
      <c r="L21" s="28"/>
      <c r="M21" s="82"/>
      <c r="N21" s="14"/>
      <c r="O21" s="15"/>
      <c r="P21" s="15"/>
    </row>
    <row r="22" spans="1:16" s="200" customFormat="1" ht="15.75">
      <c r="A22" s="271"/>
      <c r="B22" s="67"/>
      <c r="C22" s="81" t="s">
        <v>25</v>
      </c>
      <c r="D22" s="54" t="s">
        <v>17</v>
      </c>
      <c r="E22" s="32">
        <v>3.2299999999999998E-3</v>
      </c>
      <c r="F22" s="50">
        <f>E22*F21</f>
        <v>0.2261</v>
      </c>
      <c r="G22" s="57"/>
      <c r="H22" s="55"/>
      <c r="I22" s="66"/>
      <c r="J22" s="85"/>
      <c r="K22" s="68"/>
      <c r="L22" s="85"/>
      <c r="M22" s="68"/>
      <c r="N22" s="14"/>
      <c r="O22" s="15"/>
      <c r="P22" s="15"/>
    </row>
    <row r="23" spans="1:16" s="200" customFormat="1" ht="15.75">
      <c r="A23" s="271"/>
      <c r="B23" s="67"/>
      <c r="C23" s="81" t="s">
        <v>30</v>
      </c>
      <c r="D23" s="54" t="s">
        <v>27</v>
      </c>
      <c r="E23" s="30">
        <v>3.62E-3</v>
      </c>
      <c r="F23" s="50">
        <f>E23*F21</f>
        <v>0.25340000000000001</v>
      </c>
      <c r="G23" s="57"/>
      <c r="H23" s="55"/>
      <c r="I23" s="66"/>
      <c r="J23" s="85"/>
      <c r="K23" s="69"/>
      <c r="L23" s="85"/>
      <c r="M23" s="85"/>
      <c r="N23" s="14"/>
      <c r="O23" s="15"/>
      <c r="P23" s="15"/>
    </row>
    <row r="24" spans="1:16" s="200" customFormat="1" ht="15.75">
      <c r="A24" s="271"/>
      <c r="B24" s="67"/>
      <c r="C24" s="81" t="s">
        <v>31</v>
      </c>
      <c r="D24" s="54" t="s">
        <v>19</v>
      </c>
      <c r="E24" s="56">
        <v>1.7999999999999998E-4</v>
      </c>
      <c r="F24" s="13">
        <f>E24*F21</f>
        <v>1.2599999999999998E-2</v>
      </c>
      <c r="G24" s="57"/>
      <c r="H24" s="55"/>
      <c r="I24" s="66"/>
      <c r="J24" s="85"/>
      <c r="K24" s="68"/>
      <c r="L24" s="85"/>
      <c r="M24" s="85"/>
      <c r="N24" s="14"/>
      <c r="O24" s="15"/>
      <c r="P24" s="15"/>
    </row>
    <row r="25" spans="1:16" s="200" customFormat="1" ht="21.75" customHeight="1">
      <c r="A25" s="272"/>
      <c r="B25" s="67" t="s">
        <v>32</v>
      </c>
      <c r="C25" s="81" t="s">
        <v>159</v>
      </c>
      <c r="D25" s="54" t="s">
        <v>21</v>
      </c>
      <c r="E25" s="33"/>
      <c r="F25" s="85">
        <f>F19*1.75</f>
        <v>122.5</v>
      </c>
      <c r="G25" s="57"/>
      <c r="H25" s="55"/>
      <c r="I25" s="66"/>
      <c r="J25" s="85"/>
      <c r="K25" s="34"/>
      <c r="L25" s="82"/>
      <c r="M25" s="82"/>
      <c r="N25" s="14"/>
      <c r="O25" s="15"/>
      <c r="P25" s="15"/>
    </row>
    <row r="26" spans="1:16" s="200" customFormat="1" ht="35.25" customHeight="1">
      <c r="A26" s="197" t="s">
        <v>24</v>
      </c>
      <c r="B26" s="169"/>
      <c r="C26" s="81" t="s">
        <v>116</v>
      </c>
      <c r="D26" s="54"/>
      <c r="E26" s="50"/>
      <c r="F26" s="85"/>
      <c r="G26" s="78"/>
      <c r="H26" s="85"/>
      <c r="I26" s="55"/>
      <c r="J26" s="44"/>
      <c r="K26" s="55"/>
      <c r="L26" s="55"/>
      <c r="M26" s="85"/>
      <c r="N26" s="14"/>
      <c r="O26" s="15"/>
      <c r="P26" s="15"/>
    </row>
    <row r="27" spans="1:16" s="200" customFormat="1" ht="40.5">
      <c r="A27" s="270" t="s">
        <v>117</v>
      </c>
      <c r="B27" s="67" t="s">
        <v>43</v>
      </c>
      <c r="C27" s="11" t="s">
        <v>44</v>
      </c>
      <c r="D27" s="54" t="s">
        <v>20</v>
      </c>
      <c r="E27" s="26"/>
      <c r="F27" s="66">
        <v>249</v>
      </c>
      <c r="G27" s="27"/>
      <c r="H27" s="55"/>
      <c r="I27" s="85"/>
      <c r="J27" s="28"/>
      <c r="K27" s="82"/>
      <c r="L27" s="28"/>
      <c r="M27" s="82"/>
      <c r="N27" s="14"/>
      <c r="O27" s="15"/>
      <c r="P27" s="15"/>
    </row>
    <row r="28" spans="1:16" s="200" customFormat="1" ht="15.75">
      <c r="A28" s="271"/>
      <c r="B28" s="67"/>
      <c r="C28" s="11" t="s">
        <v>25</v>
      </c>
      <c r="D28" s="54" t="s">
        <v>17</v>
      </c>
      <c r="E28" s="56">
        <v>1.0199999999999999E-2</v>
      </c>
      <c r="F28" s="50">
        <f>E28*F27</f>
        <v>2.5397999999999996</v>
      </c>
      <c r="G28" s="57"/>
      <c r="H28" s="55"/>
      <c r="I28" s="66"/>
      <c r="J28" s="85"/>
      <c r="K28" s="85"/>
      <c r="L28" s="57"/>
      <c r="M28" s="85"/>
      <c r="N28" s="14"/>
      <c r="O28" s="15"/>
      <c r="P28" s="15"/>
    </row>
    <row r="29" spans="1:16" s="200" customFormat="1" ht="15.75">
      <c r="A29" s="271"/>
      <c r="B29" s="67"/>
      <c r="C29" s="11" t="s">
        <v>26</v>
      </c>
      <c r="D29" s="54" t="s">
        <v>27</v>
      </c>
      <c r="E29" s="29">
        <v>2.2800000000000001E-2</v>
      </c>
      <c r="F29" s="50">
        <f>E29*F27</f>
        <v>5.6772</v>
      </c>
      <c r="G29" s="57"/>
      <c r="H29" s="55"/>
      <c r="I29" s="66"/>
      <c r="J29" s="85"/>
      <c r="K29" s="68"/>
      <c r="L29" s="85"/>
      <c r="M29" s="68"/>
      <c r="N29" s="14"/>
      <c r="O29" s="15"/>
      <c r="P29" s="15"/>
    </row>
    <row r="30" spans="1:16" s="200" customFormat="1" ht="15.75">
      <c r="A30" s="272"/>
      <c r="B30" s="67"/>
      <c r="C30" s="11" t="s">
        <v>18</v>
      </c>
      <c r="D30" s="54" t="s">
        <v>19</v>
      </c>
      <c r="E30" s="30">
        <v>2.0899999999999998E-3</v>
      </c>
      <c r="F30" s="50">
        <f>E30*F27</f>
        <v>0.52040999999999993</v>
      </c>
      <c r="G30" s="57"/>
      <c r="H30" s="55"/>
      <c r="I30" s="66"/>
      <c r="J30" s="85"/>
      <c r="K30" s="68"/>
      <c r="L30" s="85"/>
      <c r="M30" s="68"/>
      <c r="N30" s="14"/>
      <c r="O30" s="15"/>
      <c r="P30" s="15"/>
    </row>
    <row r="31" spans="1:16" s="200" customFormat="1" ht="15.75">
      <c r="A31" s="270" t="s">
        <v>114</v>
      </c>
      <c r="B31" s="67" t="s">
        <v>28</v>
      </c>
      <c r="C31" s="11" t="s">
        <v>29</v>
      </c>
      <c r="D31" s="54" t="s">
        <v>20</v>
      </c>
      <c r="E31" s="56"/>
      <c r="F31" s="66">
        <f>F27</f>
        <v>249</v>
      </c>
      <c r="G31" s="57"/>
      <c r="H31" s="55"/>
      <c r="I31" s="66"/>
      <c r="J31" s="82"/>
      <c r="K31" s="31"/>
      <c r="L31" s="82"/>
      <c r="M31" s="82"/>
      <c r="N31" s="14"/>
      <c r="O31" s="15"/>
      <c r="P31" s="15"/>
    </row>
    <row r="32" spans="1:16" s="200" customFormat="1" ht="15.75">
      <c r="A32" s="271"/>
      <c r="B32" s="67"/>
      <c r="C32" s="11" t="s">
        <v>25</v>
      </c>
      <c r="D32" s="54" t="s">
        <v>17</v>
      </c>
      <c r="E32" s="32">
        <v>3.2299999999999998E-3</v>
      </c>
      <c r="F32" s="50">
        <f>E32*F31</f>
        <v>0.80426999999999993</v>
      </c>
      <c r="G32" s="57"/>
      <c r="H32" s="55"/>
      <c r="I32" s="66"/>
      <c r="J32" s="85"/>
      <c r="K32" s="68"/>
      <c r="L32" s="57"/>
      <c r="M32" s="85"/>
      <c r="N32" s="14"/>
      <c r="O32" s="15"/>
      <c r="P32" s="15"/>
    </row>
    <row r="33" spans="1:16" s="200" customFormat="1" ht="15.75">
      <c r="A33" s="271"/>
      <c r="B33" s="67"/>
      <c r="C33" s="11" t="s">
        <v>30</v>
      </c>
      <c r="D33" s="54" t="s">
        <v>27</v>
      </c>
      <c r="E33" s="30">
        <v>3.62E-3</v>
      </c>
      <c r="F33" s="50">
        <f>E33*F31</f>
        <v>0.90137999999999996</v>
      </c>
      <c r="G33" s="57"/>
      <c r="H33" s="55"/>
      <c r="I33" s="66"/>
      <c r="J33" s="85"/>
      <c r="K33" s="68"/>
      <c r="L33" s="85"/>
      <c r="M33" s="68"/>
      <c r="N33" s="14"/>
      <c r="O33" s="15"/>
      <c r="P33" s="15"/>
    </row>
    <row r="34" spans="1:16" s="200" customFormat="1" ht="15.75">
      <c r="A34" s="272"/>
      <c r="B34" s="67"/>
      <c r="C34" s="11" t="s">
        <v>31</v>
      </c>
      <c r="D34" s="54" t="s">
        <v>19</v>
      </c>
      <c r="E34" s="56">
        <v>1.7999999999999998E-4</v>
      </c>
      <c r="F34" s="50">
        <f>E34*F31</f>
        <v>4.4819999999999999E-2</v>
      </c>
      <c r="G34" s="57"/>
      <c r="H34" s="55"/>
      <c r="I34" s="66"/>
      <c r="J34" s="85"/>
      <c r="K34" s="68"/>
      <c r="L34" s="85"/>
      <c r="M34" s="68"/>
      <c r="N34" s="14"/>
      <c r="O34" s="15"/>
      <c r="P34" s="15"/>
    </row>
    <row r="35" spans="1:16" s="200" customFormat="1" ht="27">
      <c r="A35" s="197" t="s">
        <v>115</v>
      </c>
      <c r="B35" s="67" t="s">
        <v>32</v>
      </c>
      <c r="C35" s="11" t="s">
        <v>179</v>
      </c>
      <c r="D35" s="54" t="s">
        <v>21</v>
      </c>
      <c r="E35" s="33"/>
      <c r="F35" s="85">
        <f>F27*1.95</f>
        <v>485.55</v>
      </c>
      <c r="G35" s="57"/>
      <c r="H35" s="55"/>
      <c r="I35" s="66"/>
      <c r="J35" s="85"/>
      <c r="K35" s="34"/>
      <c r="L35" s="82"/>
      <c r="M35" s="82"/>
      <c r="N35" s="14"/>
      <c r="O35" s="15"/>
      <c r="P35" s="15"/>
    </row>
    <row r="36" spans="1:16" s="201" customFormat="1" ht="27">
      <c r="A36" s="273" t="s">
        <v>118</v>
      </c>
      <c r="B36" s="83" t="s">
        <v>112</v>
      </c>
      <c r="C36" s="11" t="s">
        <v>119</v>
      </c>
      <c r="D36" s="10" t="s">
        <v>20</v>
      </c>
      <c r="E36" s="12"/>
      <c r="F36" s="43">
        <f>F27</f>
        <v>249</v>
      </c>
      <c r="G36" s="83"/>
      <c r="H36" s="83"/>
      <c r="I36" s="83"/>
      <c r="J36" s="82"/>
      <c r="K36" s="41"/>
      <c r="L36" s="82"/>
      <c r="M36" s="82"/>
      <c r="N36" s="199"/>
      <c r="O36" s="199"/>
    </row>
    <row r="37" spans="1:16" s="201" customFormat="1">
      <c r="A37" s="274"/>
      <c r="B37" s="9"/>
      <c r="C37" s="202" t="s">
        <v>113</v>
      </c>
      <c r="D37" s="75" t="s">
        <v>27</v>
      </c>
      <c r="E37" s="83">
        <f>1.85*6*0.001</f>
        <v>1.1100000000000002E-2</v>
      </c>
      <c r="F37" s="203">
        <f>E37*F36</f>
        <v>2.7639000000000005</v>
      </c>
      <c r="G37" s="204"/>
      <c r="H37" s="205"/>
      <c r="I37" s="206"/>
      <c r="J37" s="203"/>
      <c r="K37" s="203"/>
      <c r="L37" s="203"/>
      <c r="M37" s="203"/>
      <c r="N37" s="199"/>
      <c r="O37" s="39"/>
    </row>
    <row r="38" spans="1:16" s="201" customFormat="1">
      <c r="A38" s="274"/>
      <c r="B38" s="84"/>
      <c r="C38" s="74" t="s">
        <v>120</v>
      </c>
      <c r="D38" s="75" t="s">
        <v>27</v>
      </c>
      <c r="E38" s="83">
        <f>1.15*10.5*0.001</f>
        <v>1.2074999999999999E-2</v>
      </c>
      <c r="F38" s="137">
        <f>E38*F36</f>
        <v>3.0066749999999995</v>
      </c>
      <c r="G38" s="68"/>
      <c r="H38" s="69"/>
      <c r="I38" s="69"/>
      <c r="J38" s="69"/>
      <c r="K38" s="68"/>
      <c r="L38" s="68"/>
      <c r="M38" s="68"/>
      <c r="N38" s="199"/>
      <c r="O38" s="199"/>
    </row>
    <row r="39" spans="1:16" s="201" customFormat="1">
      <c r="A39" s="275"/>
      <c r="B39" s="84"/>
      <c r="C39" s="74" t="s">
        <v>121</v>
      </c>
      <c r="D39" s="75" t="s">
        <v>27</v>
      </c>
      <c r="E39" s="83">
        <f>1.85*6*0.001*1.15</f>
        <v>1.2765000000000002E-2</v>
      </c>
      <c r="F39" s="68">
        <f>E39*F36</f>
        <v>3.1784850000000007</v>
      </c>
      <c r="G39" s="68"/>
      <c r="H39" s="69"/>
      <c r="I39" s="69"/>
      <c r="J39" s="69"/>
      <c r="K39" s="69"/>
      <c r="L39" s="68"/>
      <c r="M39" s="68"/>
      <c r="N39" s="199"/>
      <c r="O39" s="39"/>
      <c r="P39" s="207"/>
    </row>
    <row r="40" spans="1:16" s="201" customFormat="1">
      <c r="A40" s="169"/>
      <c r="B40" s="73"/>
      <c r="C40" s="74" t="s">
        <v>12</v>
      </c>
      <c r="D40" s="75" t="s">
        <v>19</v>
      </c>
      <c r="E40" s="68"/>
      <c r="F40" s="68"/>
      <c r="G40" s="70"/>
      <c r="H40" s="68"/>
      <c r="I40" s="69"/>
      <c r="J40" s="68"/>
      <c r="K40" s="69"/>
      <c r="L40" s="68"/>
      <c r="M40" s="71"/>
      <c r="N40" s="199"/>
      <c r="O40" s="199"/>
    </row>
    <row r="41" spans="1:16">
      <c r="A41" s="169"/>
      <c r="B41" s="73"/>
      <c r="C41" s="74" t="s">
        <v>48</v>
      </c>
      <c r="D41" s="75" t="s">
        <v>49</v>
      </c>
      <c r="E41" s="68"/>
      <c r="F41" s="68"/>
      <c r="G41" s="70"/>
      <c r="H41" s="68"/>
      <c r="I41" s="69"/>
      <c r="J41" s="68"/>
      <c r="K41" s="69"/>
      <c r="L41" s="68"/>
      <c r="M41" s="71"/>
    </row>
    <row r="42" spans="1:16">
      <c r="A42" s="72"/>
      <c r="B42" s="73"/>
      <c r="C42" s="74" t="s">
        <v>12</v>
      </c>
      <c r="D42" s="75" t="s">
        <v>19</v>
      </c>
      <c r="E42" s="68"/>
      <c r="F42" s="68"/>
      <c r="G42" s="70"/>
      <c r="H42" s="68"/>
      <c r="I42" s="69"/>
      <c r="J42" s="68"/>
      <c r="K42" s="69"/>
      <c r="L42" s="68"/>
      <c r="M42" s="71"/>
    </row>
    <row r="43" spans="1:16">
      <c r="A43" s="72"/>
      <c r="B43" s="73"/>
      <c r="C43" s="74" t="s">
        <v>50</v>
      </c>
      <c r="D43" s="75" t="s">
        <v>49</v>
      </c>
      <c r="E43" s="68"/>
      <c r="F43" s="68"/>
      <c r="G43" s="70"/>
      <c r="H43" s="68"/>
      <c r="I43" s="69"/>
      <c r="J43" s="68"/>
      <c r="K43" s="69"/>
      <c r="L43" s="68"/>
      <c r="M43" s="71"/>
    </row>
    <row r="44" spans="1:16">
      <c r="A44" s="72"/>
      <c r="B44" s="73"/>
      <c r="C44" s="74" t="s">
        <v>12</v>
      </c>
      <c r="D44" s="75" t="s">
        <v>19</v>
      </c>
      <c r="E44" s="68"/>
      <c r="F44" s="68"/>
      <c r="G44" s="70"/>
      <c r="H44" s="68"/>
      <c r="I44" s="69"/>
      <c r="J44" s="68"/>
      <c r="K44" s="69"/>
      <c r="L44" s="68"/>
      <c r="M44" s="71"/>
    </row>
    <row r="47" spans="1:16" s="201" customFormat="1" ht="13.5">
      <c r="A47" s="208"/>
      <c r="B47" s="208"/>
      <c r="C47" s="209"/>
      <c r="D47" s="208"/>
      <c r="E47" s="208"/>
      <c r="F47" s="207"/>
      <c r="G47" s="207"/>
      <c r="H47" s="207"/>
      <c r="I47" s="207"/>
      <c r="J47" s="207"/>
      <c r="K47" s="207"/>
      <c r="L47" s="207"/>
      <c r="M47" s="207"/>
    </row>
    <row r="48" spans="1:16" s="201" customFormat="1" ht="13.5">
      <c r="A48" s="208"/>
      <c r="B48" s="208"/>
      <c r="C48" s="209"/>
      <c r="D48" s="208"/>
      <c r="E48" s="208"/>
      <c r="F48" s="207"/>
      <c r="G48" s="207"/>
      <c r="H48" s="207"/>
      <c r="I48" s="207"/>
      <c r="J48" s="207"/>
      <c r="K48" s="207"/>
      <c r="L48" s="207"/>
      <c r="M48" s="207"/>
    </row>
    <row r="49" spans="1:13" s="201" customFormat="1" ht="13.5">
      <c r="A49" s="208"/>
      <c r="B49" s="208"/>
      <c r="C49" s="209"/>
      <c r="D49" s="208"/>
      <c r="E49" s="208"/>
      <c r="F49" s="207"/>
      <c r="G49" s="207"/>
      <c r="H49" s="207"/>
      <c r="I49" s="207"/>
      <c r="J49" s="207"/>
      <c r="K49" s="207"/>
      <c r="L49" s="207"/>
      <c r="M49" s="207"/>
    </row>
    <row r="50" spans="1:13" s="201" customFormat="1" ht="13.5">
      <c r="A50" s="208"/>
      <c r="B50" s="208"/>
      <c r="C50" s="209"/>
      <c r="D50" s="208"/>
      <c r="E50" s="208"/>
      <c r="F50" s="207"/>
      <c r="G50" s="207"/>
      <c r="H50" s="207"/>
      <c r="I50" s="207"/>
      <c r="J50" s="207"/>
      <c r="K50" s="207"/>
      <c r="L50" s="207"/>
      <c r="M50" s="207"/>
    </row>
    <row r="51" spans="1:13" s="201" customFormat="1" ht="13.5">
      <c r="A51" s="208"/>
      <c r="B51" s="208"/>
      <c r="C51" s="209"/>
      <c r="D51" s="208"/>
      <c r="E51" s="208"/>
      <c r="F51" s="207"/>
      <c r="G51" s="207"/>
      <c r="H51" s="207"/>
      <c r="I51" s="207"/>
      <c r="J51" s="207"/>
      <c r="K51" s="207"/>
      <c r="L51" s="207"/>
      <c r="M51" s="207"/>
    </row>
    <row r="52" spans="1:13" s="201" customFormat="1" ht="13.5">
      <c r="A52" s="208"/>
      <c r="B52" s="208"/>
      <c r="C52" s="209"/>
      <c r="D52" s="208"/>
      <c r="E52" s="208"/>
      <c r="F52" s="207"/>
      <c r="G52" s="207"/>
      <c r="H52" s="207"/>
      <c r="I52" s="207"/>
      <c r="J52" s="207"/>
      <c r="K52" s="207"/>
      <c r="L52" s="207"/>
      <c r="M52" s="207"/>
    </row>
    <row r="53" spans="1:13" s="201" customFormat="1" ht="13.5">
      <c r="A53" s="208"/>
      <c r="B53" s="208"/>
      <c r="C53" s="209"/>
      <c r="D53" s="208"/>
      <c r="E53" s="208"/>
      <c r="F53" s="207"/>
      <c r="G53" s="207"/>
      <c r="H53" s="207"/>
      <c r="I53" s="207"/>
      <c r="J53" s="207"/>
      <c r="K53" s="207"/>
      <c r="L53" s="207"/>
      <c r="M53" s="207"/>
    </row>
    <row r="54" spans="1:13" s="201" customFormat="1" ht="13.5">
      <c r="A54" s="208"/>
      <c r="B54" s="208"/>
      <c r="C54" s="209"/>
      <c r="D54" s="208"/>
      <c r="E54" s="208"/>
      <c r="F54" s="207"/>
      <c r="G54" s="207"/>
      <c r="H54" s="207"/>
      <c r="I54" s="207"/>
      <c r="J54" s="207"/>
      <c r="K54" s="207"/>
      <c r="L54" s="207"/>
      <c r="M54" s="207"/>
    </row>
    <row r="55" spans="1:13" s="201" customFormat="1" ht="13.5">
      <c r="A55" s="208"/>
      <c r="B55" s="208"/>
      <c r="C55" s="209"/>
      <c r="D55" s="208"/>
      <c r="E55" s="208"/>
      <c r="F55" s="207"/>
      <c r="G55" s="207"/>
      <c r="H55" s="207"/>
      <c r="I55" s="207"/>
      <c r="J55" s="207"/>
      <c r="K55" s="207"/>
      <c r="L55" s="207"/>
      <c r="M55" s="207"/>
    </row>
    <row r="56" spans="1:13" s="201" customFormat="1" ht="13.5">
      <c r="A56" s="208"/>
      <c r="B56" s="208"/>
      <c r="C56" s="209"/>
      <c r="D56" s="208"/>
      <c r="E56" s="208"/>
      <c r="F56" s="207"/>
      <c r="G56" s="207"/>
      <c r="H56" s="207"/>
      <c r="I56" s="207"/>
      <c r="J56" s="207"/>
      <c r="K56" s="207"/>
      <c r="L56" s="207"/>
      <c r="M56" s="207"/>
    </row>
    <row r="57" spans="1:13" s="201" customFormat="1" ht="13.5">
      <c r="A57" s="208"/>
      <c r="B57" s="208"/>
      <c r="C57" s="209"/>
      <c r="D57" s="208"/>
      <c r="E57" s="208"/>
      <c r="F57" s="207"/>
      <c r="G57" s="207"/>
      <c r="H57" s="207"/>
      <c r="I57" s="207"/>
      <c r="J57" s="207"/>
      <c r="K57" s="207"/>
      <c r="L57" s="207"/>
      <c r="M57" s="207"/>
    </row>
    <row r="58" spans="1:13" s="201" customFormat="1" ht="13.5">
      <c r="A58" s="208"/>
      <c r="B58" s="208"/>
      <c r="C58" s="209"/>
      <c r="D58" s="208"/>
      <c r="E58" s="208"/>
      <c r="F58" s="207"/>
      <c r="G58" s="207"/>
      <c r="H58" s="207"/>
      <c r="I58" s="207"/>
      <c r="J58" s="207"/>
      <c r="K58" s="207"/>
      <c r="L58" s="207"/>
      <c r="M58" s="207"/>
    </row>
    <row r="59" spans="1:13" s="201" customFormat="1" ht="13.5">
      <c r="A59" s="208"/>
      <c r="B59" s="208"/>
      <c r="C59" s="209"/>
      <c r="D59" s="208"/>
      <c r="E59" s="208"/>
      <c r="F59" s="207"/>
      <c r="G59" s="207"/>
      <c r="H59" s="207"/>
      <c r="I59" s="207"/>
      <c r="J59" s="207"/>
      <c r="K59" s="207"/>
      <c r="L59" s="207"/>
      <c r="M59" s="207"/>
    </row>
    <row r="60" spans="1:13" s="201" customFormat="1" ht="13.5">
      <c r="A60" s="208"/>
      <c r="B60" s="208"/>
      <c r="C60" s="209"/>
      <c r="D60" s="208"/>
      <c r="E60" s="208"/>
      <c r="F60" s="207"/>
      <c r="G60" s="207"/>
      <c r="H60" s="207"/>
      <c r="I60" s="207"/>
      <c r="J60" s="207"/>
      <c r="K60" s="207"/>
      <c r="L60" s="207"/>
      <c r="M60" s="207"/>
    </row>
    <row r="61" spans="1:13" s="201" customFormat="1" ht="13.5">
      <c r="A61" s="208"/>
      <c r="B61" s="208"/>
      <c r="C61" s="209"/>
      <c r="D61" s="208"/>
      <c r="E61" s="208"/>
      <c r="F61" s="207"/>
      <c r="G61" s="207"/>
      <c r="H61" s="207"/>
      <c r="I61" s="207"/>
      <c r="J61" s="207"/>
      <c r="K61" s="207"/>
      <c r="L61" s="207"/>
      <c r="M61" s="207"/>
    </row>
    <row r="62" spans="1:13" s="201" customFormat="1" ht="13.5">
      <c r="A62" s="208"/>
      <c r="B62" s="208"/>
      <c r="C62" s="209"/>
      <c r="D62" s="208"/>
      <c r="E62" s="208"/>
      <c r="F62" s="207"/>
      <c r="G62" s="207"/>
      <c r="H62" s="207"/>
      <c r="I62" s="207"/>
      <c r="J62" s="207"/>
      <c r="K62" s="207"/>
      <c r="L62" s="207"/>
      <c r="M62" s="207"/>
    </row>
    <row r="63" spans="1:13" s="201" customFormat="1" ht="13.5">
      <c r="A63" s="208"/>
      <c r="B63" s="208"/>
      <c r="C63" s="209"/>
      <c r="D63" s="208"/>
      <c r="E63" s="208"/>
      <c r="F63" s="207"/>
      <c r="G63" s="207"/>
      <c r="H63" s="207"/>
      <c r="I63" s="207"/>
      <c r="J63" s="207"/>
      <c r="K63" s="207"/>
      <c r="L63" s="207"/>
      <c r="M63" s="207"/>
    </row>
    <row r="64" spans="1:13" s="201" customFormat="1" ht="13.5">
      <c r="A64" s="208"/>
      <c r="B64" s="208"/>
      <c r="C64" s="209"/>
      <c r="D64" s="208"/>
      <c r="E64" s="208"/>
      <c r="F64" s="207"/>
      <c r="G64" s="207"/>
      <c r="H64" s="207"/>
      <c r="I64" s="207"/>
      <c r="J64" s="207"/>
      <c r="K64" s="207"/>
      <c r="L64" s="207"/>
      <c r="M64" s="207"/>
    </row>
    <row r="65" spans="1:13" s="201" customFormat="1" ht="13.5">
      <c r="A65" s="208"/>
      <c r="B65" s="208"/>
      <c r="C65" s="209"/>
      <c r="D65" s="208"/>
      <c r="E65" s="208"/>
      <c r="F65" s="207"/>
      <c r="G65" s="207"/>
      <c r="H65" s="207"/>
      <c r="I65" s="207"/>
      <c r="J65" s="207"/>
      <c r="K65" s="207"/>
      <c r="L65" s="207"/>
      <c r="M65" s="207"/>
    </row>
    <row r="66" spans="1:13" s="201" customFormat="1" ht="13.5">
      <c r="A66" s="208"/>
      <c r="B66" s="208"/>
      <c r="C66" s="209"/>
      <c r="D66" s="208"/>
      <c r="E66" s="208"/>
      <c r="F66" s="207"/>
      <c r="G66" s="207"/>
      <c r="H66" s="207"/>
      <c r="I66" s="207"/>
      <c r="J66" s="207"/>
      <c r="K66" s="207"/>
      <c r="L66" s="207"/>
      <c r="M66" s="207"/>
    </row>
    <row r="67" spans="1:13" s="201" customFormat="1" ht="13.5">
      <c r="A67" s="208"/>
      <c r="B67" s="208"/>
      <c r="C67" s="209"/>
      <c r="D67" s="208"/>
      <c r="E67" s="208"/>
      <c r="F67" s="207"/>
      <c r="G67" s="207"/>
      <c r="H67" s="207"/>
      <c r="I67" s="207"/>
      <c r="J67" s="207"/>
      <c r="K67" s="207"/>
      <c r="L67" s="207"/>
      <c r="M67" s="207"/>
    </row>
    <row r="68" spans="1:13" s="201" customFormat="1" ht="13.5">
      <c r="A68" s="208"/>
      <c r="B68" s="208"/>
      <c r="C68" s="209"/>
      <c r="D68" s="208"/>
      <c r="E68" s="208"/>
      <c r="F68" s="207"/>
      <c r="G68" s="207"/>
      <c r="H68" s="207"/>
      <c r="I68" s="207"/>
      <c r="J68" s="207"/>
      <c r="K68" s="207"/>
      <c r="L68" s="207"/>
      <c r="M68" s="207"/>
    </row>
    <row r="69" spans="1:13" s="201" customFormat="1" ht="13.5">
      <c r="A69" s="208"/>
      <c r="B69" s="208"/>
      <c r="C69" s="209"/>
      <c r="D69" s="208"/>
      <c r="E69" s="208"/>
      <c r="F69" s="207"/>
      <c r="G69" s="207"/>
      <c r="H69" s="207"/>
      <c r="I69" s="207"/>
      <c r="J69" s="207"/>
      <c r="K69" s="207"/>
      <c r="L69" s="207"/>
      <c r="M69" s="207"/>
    </row>
    <row r="70" spans="1:13" s="201" customFormat="1" ht="13.5">
      <c r="A70" s="208"/>
      <c r="B70" s="208"/>
      <c r="C70" s="209"/>
      <c r="D70" s="208"/>
      <c r="E70" s="208"/>
      <c r="F70" s="207"/>
      <c r="G70" s="207"/>
      <c r="H70" s="207"/>
      <c r="I70" s="207"/>
      <c r="J70" s="207"/>
      <c r="K70" s="207"/>
      <c r="L70" s="207"/>
      <c r="M70" s="207"/>
    </row>
    <row r="71" spans="1:13" s="201" customFormat="1" ht="13.5">
      <c r="A71" s="208"/>
      <c r="B71" s="208"/>
      <c r="C71" s="209"/>
      <c r="D71" s="208"/>
      <c r="E71" s="208"/>
      <c r="F71" s="207"/>
      <c r="G71" s="207"/>
      <c r="H71" s="207"/>
      <c r="I71" s="207"/>
      <c r="J71" s="207"/>
      <c r="K71" s="207"/>
      <c r="L71" s="207"/>
      <c r="M71" s="207"/>
    </row>
    <row r="72" spans="1:13" s="201" customFormat="1" ht="13.5">
      <c r="A72" s="208"/>
      <c r="B72" s="208"/>
      <c r="C72" s="209"/>
      <c r="D72" s="208"/>
      <c r="E72" s="208"/>
      <c r="F72" s="207"/>
      <c r="G72" s="207"/>
      <c r="H72" s="207"/>
      <c r="I72" s="207"/>
      <c r="J72" s="207"/>
      <c r="K72" s="207"/>
      <c r="L72" s="207"/>
      <c r="M72" s="207"/>
    </row>
    <row r="73" spans="1:13" s="201" customFormat="1" ht="13.5">
      <c r="A73" s="208"/>
      <c r="B73" s="208"/>
      <c r="C73" s="209"/>
      <c r="D73" s="208"/>
      <c r="E73" s="208"/>
      <c r="F73" s="207"/>
      <c r="G73" s="207"/>
      <c r="H73" s="207"/>
      <c r="I73" s="207"/>
      <c r="J73" s="207"/>
      <c r="K73" s="207"/>
      <c r="L73" s="207"/>
      <c r="M73" s="207"/>
    </row>
    <row r="74" spans="1:13" s="201" customFormat="1" ht="13.5">
      <c r="A74" s="208"/>
      <c r="B74" s="208"/>
      <c r="C74" s="209"/>
      <c r="D74" s="208"/>
      <c r="E74" s="208"/>
      <c r="F74" s="207"/>
      <c r="G74" s="207"/>
      <c r="H74" s="207"/>
      <c r="I74" s="207"/>
      <c r="J74" s="207"/>
      <c r="K74" s="207"/>
      <c r="L74" s="207"/>
      <c r="M74" s="207"/>
    </row>
    <row r="75" spans="1:13" s="201" customFormat="1" ht="13.5">
      <c r="A75" s="208"/>
      <c r="B75" s="208"/>
      <c r="C75" s="209"/>
      <c r="D75" s="208"/>
      <c r="E75" s="208"/>
      <c r="F75" s="207"/>
      <c r="G75" s="207"/>
      <c r="H75" s="207"/>
      <c r="I75" s="207"/>
      <c r="J75" s="207"/>
      <c r="K75" s="207"/>
      <c r="L75" s="207"/>
      <c r="M75" s="207"/>
    </row>
    <row r="76" spans="1:13" s="201" customFormat="1" ht="13.5">
      <c r="A76" s="208"/>
      <c r="B76" s="208"/>
      <c r="C76" s="209"/>
      <c r="D76" s="208"/>
      <c r="E76" s="208"/>
      <c r="F76" s="207"/>
      <c r="G76" s="207"/>
      <c r="H76" s="207"/>
      <c r="I76" s="207"/>
      <c r="J76" s="207"/>
      <c r="K76" s="207"/>
      <c r="L76" s="207"/>
      <c r="M76" s="207"/>
    </row>
    <row r="77" spans="1:13" s="201" customFormat="1" ht="13.5">
      <c r="A77" s="208"/>
      <c r="B77" s="208"/>
      <c r="C77" s="209"/>
      <c r="D77" s="208"/>
      <c r="E77" s="208"/>
      <c r="F77" s="207"/>
      <c r="G77" s="207"/>
      <c r="H77" s="207"/>
      <c r="I77" s="207"/>
      <c r="J77" s="207"/>
      <c r="K77" s="207"/>
      <c r="L77" s="207"/>
      <c r="M77" s="207"/>
    </row>
    <row r="78" spans="1:13" s="201" customFormat="1" ht="13.5">
      <c r="A78" s="208"/>
      <c r="B78" s="208"/>
      <c r="C78" s="209"/>
      <c r="D78" s="208"/>
      <c r="E78" s="208"/>
      <c r="F78" s="207"/>
      <c r="G78" s="207"/>
      <c r="H78" s="207"/>
      <c r="I78" s="207"/>
      <c r="J78" s="207"/>
      <c r="K78" s="207"/>
      <c r="L78" s="207"/>
      <c r="M78" s="207"/>
    </row>
    <row r="79" spans="1:13" s="201" customFormat="1" ht="13.5">
      <c r="A79" s="208"/>
      <c r="B79" s="208"/>
      <c r="C79" s="209"/>
      <c r="D79" s="208"/>
      <c r="E79" s="208"/>
      <c r="F79" s="207"/>
      <c r="G79" s="207"/>
      <c r="H79" s="207"/>
      <c r="I79" s="207"/>
      <c r="J79" s="207"/>
      <c r="K79" s="207"/>
      <c r="L79" s="207"/>
      <c r="M79" s="207"/>
    </row>
    <row r="80" spans="1:13" s="201" customFormat="1" ht="13.5">
      <c r="A80" s="208"/>
      <c r="B80" s="208"/>
      <c r="C80" s="209"/>
      <c r="D80" s="208"/>
      <c r="E80" s="208"/>
      <c r="F80" s="207"/>
      <c r="G80" s="207"/>
      <c r="H80" s="207"/>
      <c r="I80" s="207"/>
      <c r="J80" s="207"/>
      <c r="K80" s="207"/>
      <c r="L80" s="207"/>
      <c r="M80" s="207"/>
    </row>
    <row r="81" spans="1:13" s="201" customFormat="1" ht="13.5">
      <c r="A81" s="208"/>
      <c r="B81" s="208"/>
      <c r="C81" s="209"/>
      <c r="D81" s="208"/>
      <c r="E81" s="208"/>
      <c r="F81" s="207"/>
      <c r="G81" s="207"/>
      <c r="H81" s="207"/>
      <c r="I81" s="207"/>
      <c r="J81" s="207"/>
      <c r="K81" s="207"/>
      <c r="L81" s="207"/>
      <c r="M81" s="207"/>
    </row>
    <row r="82" spans="1:13" s="201" customFormat="1" ht="13.5">
      <c r="A82" s="208"/>
      <c r="B82" s="208"/>
      <c r="C82" s="209"/>
      <c r="D82" s="208"/>
      <c r="E82" s="208"/>
      <c r="F82" s="207"/>
      <c r="G82" s="207"/>
      <c r="H82" s="207"/>
      <c r="I82" s="207"/>
      <c r="J82" s="207"/>
      <c r="K82" s="207"/>
      <c r="L82" s="207"/>
      <c r="M82" s="207"/>
    </row>
    <row r="83" spans="1:13" s="201" customFormat="1" ht="13.5">
      <c r="A83" s="208"/>
      <c r="B83" s="208"/>
      <c r="C83" s="209"/>
      <c r="D83" s="208"/>
      <c r="E83" s="208"/>
      <c r="F83" s="207"/>
      <c r="G83" s="207"/>
      <c r="H83" s="207"/>
      <c r="I83" s="207"/>
      <c r="J83" s="207"/>
      <c r="K83" s="207"/>
      <c r="L83" s="207"/>
      <c r="M83" s="207"/>
    </row>
    <row r="84" spans="1:13" s="201" customFormat="1" ht="13.5">
      <c r="A84" s="208"/>
      <c r="B84" s="208"/>
      <c r="C84" s="209"/>
      <c r="D84" s="208"/>
      <c r="E84" s="208"/>
      <c r="F84" s="207"/>
      <c r="G84" s="207"/>
      <c r="H84" s="207"/>
      <c r="I84" s="207"/>
      <c r="J84" s="207"/>
      <c r="K84" s="207"/>
      <c r="L84" s="207"/>
      <c r="M84" s="207"/>
    </row>
    <row r="85" spans="1:13" s="201" customFormat="1" ht="13.5">
      <c r="A85" s="208"/>
      <c r="B85" s="208"/>
      <c r="C85" s="209"/>
      <c r="D85" s="208"/>
      <c r="E85" s="208"/>
      <c r="F85" s="207"/>
      <c r="G85" s="207"/>
      <c r="H85" s="207"/>
      <c r="I85" s="207"/>
      <c r="J85" s="207"/>
      <c r="K85" s="207"/>
      <c r="L85" s="207"/>
      <c r="M85" s="207"/>
    </row>
    <row r="86" spans="1:13" s="201" customFormat="1" ht="13.5">
      <c r="A86" s="208"/>
      <c r="B86" s="208"/>
      <c r="C86" s="209"/>
      <c r="D86" s="208"/>
      <c r="E86" s="208"/>
      <c r="F86" s="207"/>
      <c r="G86" s="207"/>
      <c r="H86" s="207"/>
      <c r="I86" s="207"/>
      <c r="J86" s="207"/>
      <c r="K86" s="207"/>
      <c r="L86" s="207"/>
      <c r="M86" s="207"/>
    </row>
    <row r="87" spans="1:13" s="201" customFormat="1" ht="13.5">
      <c r="A87" s="208"/>
      <c r="B87" s="208"/>
      <c r="C87" s="209"/>
      <c r="D87" s="208"/>
      <c r="E87" s="208"/>
      <c r="F87" s="207"/>
      <c r="G87" s="207"/>
      <c r="H87" s="207"/>
      <c r="I87" s="207"/>
      <c r="J87" s="207"/>
      <c r="K87" s="207"/>
      <c r="L87" s="207"/>
      <c r="M87" s="207"/>
    </row>
    <row r="88" spans="1:13" s="201" customFormat="1" ht="13.5">
      <c r="A88" s="208"/>
      <c r="B88" s="208"/>
      <c r="C88" s="209"/>
      <c r="D88" s="208"/>
      <c r="E88" s="208"/>
    </row>
    <row r="89" spans="1:13" s="201" customFormat="1" ht="13.5">
      <c r="C89" s="210"/>
    </row>
    <row r="90" spans="1:13" s="201" customFormat="1" ht="13.5">
      <c r="C90" s="210"/>
    </row>
    <row r="91" spans="1:13" s="201" customFormat="1" ht="13.5">
      <c r="C91" s="210"/>
    </row>
    <row r="92" spans="1:13" s="201" customFormat="1" ht="13.5">
      <c r="C92" s="210"/>
    </row>
    <row r="93" spans="1:13" s="201" customFormat="1" ht="13.5">
      <c r="C93" s="210"/>
    </row>
    <row r="94" spans="1:13" s="201" customFormat="1" ht="13.5">
      <c r="C94" s="210"/>
    </row>
    <row r="95" spans="1:13" s="201" customFormat="1" ht="13.5">
      <c r="C95" s="210"/>
    </row>
    <row r="96" spans="1:13" s="201" customFormat="1" ht="13.5">
      <c r="C96" s="210"/>
    </row>
    <row r="97" spans="3:3" s="201" customFormat="1" ht="13.5">
      <c r="C97" s="210"/>
    </row>
    <row r="98" spans="3:3" s="201" customFormat="1" ht="13.5">
      <c r="C98" s="210"/>
    </row>
    <row r="99" spans="3:3" s="201" customFormat="1" ht="13.5">
      <c r="C99" s="210"/>
    </row>
    <row r="100" spans="3:3" s="201" customFormat="1" ht="13.5">
      <c r="C100" s="210"/>
    </row>
    <row r="101" spans="3:3" s="201" customFormat="1" ht="13.5">
      <c r="C101" s="210"/>
    </row>
    <row r="102" spans="3:3" s="201" customFormat="1" ht="13.5">
      <c r="C102" s="210"/>
    </row>
    <row r="103" spans="3:3" s="201" customFormat="1" ht="13.5">
      <c r="C103" s="210"/>
    </row>
    <row r="104" spans="3:3" s="201" customFormat="1" ht="13.5">
      <c r="C104" s="210"/>
    </row>
    <row r="105" spans="3:3" s="201" customFormat="1" ht="13.5">
      <c r="C105" s="210"/>
    </row>
    <row r="106" spans="3:3" s="201" customFormat="1" ht="13.5">
      <c r="C106" s="210"/>
    </row>
    <row r="107" spans="3:3" s="201" customFormat="1" ht="13.5">
      <c r="C107" s="210"/>
    </row>
    <row r="108" spans="3:3" s="201" customFormat="1" ht="13.5">
      <c r="C108" s="210"/>
    </row>
    <row r="109" spans="3:3" s="201" customFormat="1" ht="13.5">
      <c r="C109" s="210"/>
    </row>
    <row r="110" spans="3:3" s="201" customFormat="1" ht="13.5">
      <c r="C110" s="210"/>
    </row>
    <row r="111" spans="3:3" s="201" customFormat="1" ht="13.5">
      <c r="C111" s="210"/>
    </row>
    <row r="112" spans="3:3" s="201" customFormat="1" ht="13.5">
      <c r="C112" s="210"/>
    </row>
    <row r="113" spans="3:3" s="201" customFormat="1" ht="13.5">
      <c r="C113" s="210"/>
    </row>
    <row r="114" spans="3:3" s="201" customFormat="1" ht="13.5">
      <c r="C114" s="210"/>
    </row>
    <row r="115" spans="3:3" s="201" customFormat="1" ht="13.5">
      <c r="C115" s="210"/>
    </row>
    <row r="116" spans="3:3" s="200" customFormat="1" ht="13.5"/>
    <row r="117" spans="3:3" s="200" customFormat="1" ht="13.5"/>
    <row r="118" spans="3:3" s="200" customFormat="1" ht="13.5"/>
    <row r="119" spans="3:3" s="200" customFormat="1" ht="13.5"/>
    <row r="120" spans="3:3" s="200" customFormat="1" ht="13.5"/>
    <row r="121" spans="3:3" s="200" customFormat="1" ht="13.5"/>
    <row r="122" spans="3:3" s="200" customFormat="1" ht="13.5"/>
    <row r="123" spans="3:3" s="200" customFormat="1" ht="13.5"/>
  </sheetData>
  <mergeCells count="20">
    <mergeCell ref="I7:J7"/>
    <mergeCell ref="K7:L7"/>
    <mergeCell ref="M7:M8"/>
    <mergeCell ref="A7:A8"/>
    <mergeCell ref="B7:B8"/>
    <mergeCell ref="C7:C8"/>
    <mergeCell ref="D7:D8"/>
    <mergeCell ref="E7:F7"/>
    <mergeCell ref="G7:H7"/>
    <mergeCell ref="A6:G6"/>
    <mergeCell ref="A1:M1"/>
    <mergeCell ref="A2:M2"/>
    <mergeCell ref="A3:M3"/>
    <mergeCell ref="A4:G4"/>
    <mergeCell ref="C5:K5"/>
    <mergeCell ref="A10:A18"/>
    <mergeCell ref="A19:A25"/>
    <mergeCell ref="A27:A30"/>
    <mergeCell ref="A31:A34"/>
    <mergeCell ref="A36:A39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9"/>
  <sheetViews>
    <sheetView zoomScaleNormal="100" zoomScaleSheetLayoutView="90" workbookViewId="0">
      <selection activeCell="E166" sqref="E166"/>
    </sheetView>
  </sheetViews>
  <sheetFormatPr defaultRowHeight="15"/>
  <cols>
    <col min="1" max="1" width="6.28515625" style="199" customWidth="1"/>
    <col min="2" max="2" width="9.140625" style="199"/>
    <col min="3" max="3" width="38.85546875" style="199" customWidth="1"/>
    <col min="4" max="6" width="9.140625" style="199"/>
    <col min="7" max="7" width="8.140625" style="199" customWidth="1"/>
    <col min="8" max="8" width="9.140625" style="199"/>
    <col min="9" max="9" width="8.28515625" style="199" customWidth="1"/>
    <col min="10" max="16384" width="9.140625" style="199"/>
  </cols>
  <sheetData>
    <row r="1" spans="1:16" s="200" customFormat="1" ht="27.75" customHeight="1">
      <c r="A1" s="266" t="s">
        <v>315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14"/>
      <c r="O1" s="23"/>
      <c r="P1" s="23"/>
    </row>
    <row r="2" spans="1:16" s="200" customFormat="1" ht="17.25" customHeight="1">
      <c r="A2" s="267" t="s">
        <v>226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14"/>
      <c r="O2" s="15"/>
      <c r="P2" s="15"/>
    </row>
    <row r="3" spans="1:16" s="200" customFormat="1" ht="15.75">
      <c r="A3" s="267" t="s">
        <v>158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14"/>
      <c r="O3" s="15"/>
      <c r="P3" s="15"/>
    </row>
    <row r="4" spans="1:16" s="200" customFormat="1" ht="15.75">
      <c r="A4" s="268" t="s">
        <v>1</v>
      </c>
      <c r="B4" s="268"/>
      <c r="C4" s="268"/>
      <c r="D4" s="268"/>
      <c r="E4" s="268"/>
      <c r="F4" s="268"/>
      <c r="G4" s="268"/>
      <c r="H4" s="16"/>
      <c r="I4" s="16"/>
      <c r="J4" s="16"/>
      <c r="K4" s="16"/>
      <c r="L4" s="16"/>
      <c r="M4" s="16"/>
      <c r="N4" s="14"/>
      <c r="O4" s="15"/>
      <c r="P4" s="15"/>
    </row>
    <row r="5" spans="1:16" s="200" customFormat="1" ht="15.75">
      <c r="A5" s="194"/>
      <c r="B5" s="194"/>
      <c r="C5" s="269" t="s">
        <v>2</v>
      </c>
      <c r="D5" s="269"/>
      <c r="E5" s="269"/>
      <c r="F5" s="269"/>
      <c r="G5" s="269"/>
      <c r="H5" s="269"/>
      <c r="I5" s="269"/>
      <c r="J5" s="269"/>
      <c r="K5" s="269"/>
      <c r="L5" s="17">
        <f>M167/1000</f>
        <v>0</v>
      </c>
      <c r="M5" s="18" t="s">
        <v>3</v>
      </c>
      <c r="N5" s="14"/>
      <c r="O5" s="15"/>
      <c r="P5" s="15"/>
    </row>
    <row r="6" spans="1:16" s="200" customFormat="1" ht="18.75" customHeight="1">
      <c r="A6" s="265"/>
      <c r="B6" s="265"/>
      <c r="C6" s="265"/>
      <c r="D6" s="265"/>
      <c r="E6" s="265"/>
      <c r="F6" s="265"/>
      <c r="G6" s="265"/>
      <c r="H6" s="19"/>
      <c r="I6" s="19"/>
      <c r="J6" s="19"/>
      <c r="K6" s="19"/>
      <c r="L6" s="19"/>
      <c r="M6" s="19"/>
      <c r="N6" s="14"/>
      <c r="O6" s="15"/>
      <c r="P6" s="15"/>
    </row>
    <row r="7" spans="1:16" s="200" customFormat="1" ht="24.75" customHeight="1">
      <c r="A7" s="263" t="s">
        <v>4</v>
      </c>
      <c r="B7" s="264" t="s">
        <v>5</v>
      </c>
      <c r="C7" s="262" t="s">
        <v>6</v>
      </c>
      <c r="D7" s="262" t="s">
        <v>7</v>
      </c>
      <c r="E7" s="262" t="s">
        <v>8</v>
      </c>
      <c r="F7" s="262"/>
      <c r="G7" s="262" t="s">
        <v>9</v>
      </c>
      <c r="H7" s="262"/>
      <c r="I7" s="262" t="s">
        <v>10</v>
      </c>
      <c r="J7" s="262"/>
      <c r="K7" s="262" t="s">
        <v>11</v>
      </c>
      <c r="L7" s="262"/>
      <c r="M7" s="263" t="s">
        <v>12</v>
      </c>
      <c r="N7" s="14"/>
      <c r="O7" s="15"/>
      <c r="P7" s="15"/>
    </row>
    <row r="8" spans="1:16" s="200" customFormat="1" ht="40.5">
      <c r="A8" s="263"/>
      <c r="B8" s="264"/>
      <c r="C8" s="262"/>
      <c r="D8" s="262"/>
      <c r="E8" s="193" t="s">
        <v>13</v>
      </c>
      <c r="F8" s="193" t="s">
        <v>12</v>
      </c>
      <c r="G8" s="193" t="s">
        <v>14</v>
      </c>
      <c r="H8" s="20" t="s">
        <v>12</v>
      </c>
      <c r="I8" s="21" t="s">
        <v>14</v>
      </c>
      <c r="J8" s="22" t="s">
        <v>12</v>
      </c>
      <c r="K8" s="193" t="s">
        <v>14</v>
      </c>
      <c r="L8" s="193" t="s">
        <v>12</v>
      </c>
      <c r="M8" s="263"/>
      <c r="N8" s="14"/>
      <c r="O8" s="15"/>
      <c r="P8" s="15"/>
    </row>
    <row r="9" spans="1:16" s="200" customFormat="1" ht="15.7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14"/>
      <c r="O9" s="15"/>
      <c r="P9" s="15"/>
    </row>
    <row r="10" spans="1:16" s="201" customFormat="1" ht="40.5">
      <c r="A10" s="270" t="s">
        <v>15</v>
      </c>
      <c r="B10" s="67" t="s">
        <v>43</v>
      </c>
      <c r="C10" s="81" t="s">
        <v>124</v>
      </c>
      <c r="D10" s="54" t="s">
        <v>20</v>
      </c>
      <c r="E10" s="26"/>
      <c r="F10" s="66">
        <v>132</v>
      </c>
      <c r="G10" s="27"/>
      <c r="H10" s="55"/>
      <c r="I10" s="85"/>
      <c r="J10" s="115"/>
      <c r="K10" s="82"/>
      <c r="L10" s="28"/>
      <c r="M10" s="82"/>
    </row>
    <row r="11" spans="1:16" s="201" customFormat="1" ht="13.5">
      <c r="A11" s="271"/>
      <c r="B11" s="67"/>
      <c r="C11" s="81" t="s">
        <v>25</v>
      </c>
      <c r="D11" s="54" t="s">
        <v>17</v>
      </c>
      <c r="E11" s="56">
        <v>1.0200000000000001E-2</v>
      </c>
      <c r="F11" s="50">
        <f>E11*F10</f>
        <v>1.3464</v>
      </c>
      <c r="G11" s="57"/>
      <c r="H11" s="55"/>
      <c r="I11" s="66"/>
      <c r="J11" s="85"/>
      <c r="K11" s="85"/>
      <c r="L11" s="57"/>
      <c r="M11" s="68"/>
    </row>
    <row r="12" spans="1:16" s="201" customFormat="1" ht="13.5">
      <c r="A12" s="271"/>
      <c r="B12" s="67"/>
      <c r="C12" s="81" t="s">
        <v>26</v>
      </c>
      <c r="D12" s="54" t="s">
        <v>27</v>
      </c>
      <c r="E12" s="29">
        <v>2.2800000000000001E-2</v>
      </c>
      <c r="F12" s="50">
        <f>E12*F10</f>
        <v>3.0096000000000003</v>
      </c>
      <c r="G12" s="57"/>
      <c r="H12" s="55"/>
      <c r="I12" s="66"/>
      <c r="J12" s="85"/>
      <c r="K12" s="68"/>
      <c r="L12" s="85"/>
      <c r="M12" s="85"/>
    </row>
    <row r="13" spans="1:16" s="201" customFormat="1" ht="14.25" customHeight="1">
      <c r="A13" s="271"/>
      <c r="B13" s="67"/>
      <c r="C13" s="81" t="s">
        <v>18</v>
      </c>
      <c r="D13" s="54" t="s">
        <v>19</v>
      </c>
      <c r="E13" s="30">
        <v>2.0899999999999998E-3</v>
      </c>
      <c r="F13" s="50">
        <f>E13*F10</f>
        <v>0.27587999999999996</v>
      </c>
      <c r="G13" s="57"/>
      <c r="H13" s="55"/>
      <c r="I13" s="66"/>
      <c r="J13" s="85"/>
      <c r="K13" s="68"/>
      <c r="L13" s="85"/>
      <c r="M13" s="85"/>
    </row>
    <row r="14" spans="1:16" s="201" customFormat="1" ht="12" customHeight="1">
      <c r="A14" s="271"/>
      <c r="B14" s="67" t="s">
        <v>28</v>
      </c>
      <c r="C14" s="81" t="s">
        <v>29</v>
      </c>
      <c r="D14" s="54" t="s">
        <v>20</v>
      </c>
      <c r="E14" s="56"/>
      <c r="F14" s="66">
        <f>F10</f>
        <v>132</v>
      </c>
      <c r="G14" s="57"/>
      <c r="H14" s="55"/>
      <c r="I14" s="66"/>
      <c r="J14" s="115"/>
      <c r="K14" s="31"/>
      <c r="L14" s="28"/>
      <c r="M14" s="82"/>
    </row>
    <row r="15" spans="1:16" s="201" customFormat="1" ht="12" customHeight="1">
      <c r="A15" s="271"/>
      <c r="B15" s="67"/>
      <c r="C15" s="81" t="s">
        <v>25</v>
      </c>
      <c r="D15" s="54" t="s">
        <v>17</v>
      </c>
      <c r="E15" s="32">
        <v>3.2299999999999998E-3</v>
      </c>
      <c r="F15" s="50">
        <f>E15*F14</f>
        <v>0.42635999999999996</v>
      </c>
      <c r="G15" s="57"/>
      <c r="H15" s="55"/>
      <c r="I15" s="66"/>
      <c r="J15" s="85"/>
      <c r="K15" s="68"/>
      <c r="L15" s="85"/>
      <c r="M15" s="68"/>
    </row>
    <row r="16" spans="1:16" s="201" customFormat="1" ht="16.5" customHeight="1">
      <c r="A16" s="271"/>
      <c r="B16" s="67"/>
      <c r="C16" s="81" t="s">
        <v>30</v>
      </c>
      <c r="D16" s="54" t="s">
        <v>27</v>
      </c>
      <c r="E16" s="30">
        <v>3.62E-3</v>
      </c>
      <c r="F16" s="50">
        <f>E16*F14</f>
        <v>0.47783999999999999</v>
      </c>
      <c r="G16" s="57"/>
      <c r="H16" s="55"/>
      <c r="I16" s="66"/>
      <c r="J16" s="85"/>
      <c r="K16" s="69"/>
      <c r="L16" s="85"/>
      <c r="M16" s="85"/>
    </row>
    <row r="17" spans="1:13" s="201" customFormat="1" ht="13.5">
      <c r="A17" s="271"/>
      <c r="B17" s="67"/>
      <c r="C17" s="81" t="s">
        <v>31</v>
      </c>
      <c r="D17" s="54" t="s">
        <v>19</v>
      </c>
      <c r="E17" s="56">
        <v>1.7999999999999998E-4</v>
      </c>
      <c r="F17" s="50">
        <f>E17*F14</f>
        <v>2.3759999999999996E-2</v>
      </c>
      <c r="G17" s="57"/>
      <c r="H17" s="55"/>
      <c r="I17" s="66"/>
      <c r="J17" s="85"/>
      <c r="K17" s="68"/>
      <c r="L17" s="85"/>
      <c r="M17" s="85"/>
    </row>
    <row r="18" spans="1:13" s="201" customFormat="1" ht="13.5">
      <c r="A18" s="272"/>
      <c r="B18" s="67" t="s">
        <v>32</v>
      </c>
      <c r="C18" s="81" t="s">
        <v>159</v>
      </c>
      <c r="D18" s="54" t="s">
        <v>21</v>
      </c>
      <c r="E18" s="33"/>
      <c r="F18" s="85">
        <f>F10*1.75</f>
        <v>231</v>
      </c>
      <c r="G18" s="57"/>
      <c r="H18" s="55"/>
      <c r="I18" s="66"/>
      <c r="J18" s="85"/>
      <c r="K18" s="34"/>
      <c r="L18" s="82"/>
      <c r="M18" s="82"/>
    </row>
    <row r="19" spans="1:13" s="201" customFormat="1" ht="67.5">
      <c r="A19" s="273" t="s">
        <v>22</v>
      </c>
      <c r="B19" s="54" t="s">
        <v>148</v>
      </c>
      <c r="C19" s="81" t="s">
        <v>125</v>
      </c>
      <c r="D19" s="40" t="s">
        <v>20</v>
      </c>
      <c r="E19" s="83"/>
      <c r="F19" s="66">
        <v>4</v>
      </c>
      <c r="G19" s="83"/>
      <c r="H19" s="83"/>
      <c r="I19" s="83"/>
      <c r="J19" s="82"/>
      <c r="K19" s="41"/>
      <c r="L19" s="41"/>
      <c r="M19" s="82"/>
    </row>
    <row r="20" spans="1:13" s="201" customFormat="1" ht="13.5">
      <c r="A20" s="274"/>
      <c r="B20" s="83"/>
      <c r="C20" s="42" t="s">
        <v>147</v>
      </c>
      <c r="D20" s="75" t="s">
        <v>17</v>
      </c>
      <c r="E20" s="130">
        <f>2.28*1.2+0.6</f>
        <v>3.3359999999999999</v>
      </c>
      <c r="F20" s="68">
        <f>E20*F19</f>
        <v>13.343999999999999</v>
      </c>
      <c r="G20" s="68"/>
      <c r="H20" s="69"/>
      <c r="I20" s="43"/>
      <c r="J20" s="85"/>
      <c r="K20" s="85"/>
      <c r="L20" s="57"/>
      <c r="M20" s="68"/>
    </row>
    <row r="21" spans="1:13" s="201" customFormat="1" ht="15.75">
      <c r="A21" s="274"/>
      <c r="B21" s="67" t="s">
        <v>28</v>
      </c>
      <c r="C21" s="81" t="s">
        <v>29</v>
      </c>
      <c r="D21" s="54" t="s">
        <v>20</v>
      </c>
      <c r="E21" s="56"/>
      <c r="F21" s="66">
        <f>F19</f>
        <v>4</v>
      </c>
      <c r="G21" s="57"/>
      <c r="H21" s="55"/>
      <c r="I21" s="66"/>
      <c r="J21" s="115"/>
      <c r="K21" s="31"/>
      <c r="L21" s="28"/>
      <c r="M21" s="82"/>
    </row>
    <row r="22" spans="1:13" s="201" customFormat="1" ht="13.5">
      <c r="A22" s="274"/>
      <c r="B22" s="67"/>
      <c r="C22" s="81" t="s">
        <v>25</v>
      </c>
      <c r="D22" s="54" t="s">
        <v>17</v>
      </c>
      <c r="E22" s="32">
        <v>3.2299999999999998E-3</v>
      </c>
      <c r="F22" s="50">
        <f>E22*F21</f>
        <v>1.2919999999999999E-2</v>
      </c>
      <c r="G22" s="57"/>
      <c r="H22" s="55"/>
      <c r="I22" s="66"/>
      <c r="J22" s="85"/>
      <c r="K22" s="68"/>
      <c r="L22" s="85"/>
      <c r="M22" s="68"/>
    </row>
    <row r="23" spans="1:13" s="201" customFormat="1" ht="13.5">
      <c r="A23" s="274"/>
      <c r="B23" s="67"/>
      <c r="C23" s="81" t="s">
        <v>30</v>
      </c>
      <c r="D23" s="54" t="s">
        <v>27</v>
      </c>
      <c r="E23" s="30">
        <v>3.62E-3</v>
      </c>
      <c r="F23" s="50">
        <f>E23*F21</f>
        <v>1.448E-2</v>
      </c>
      <c r="G23" s="57"/>
      <c r="H23" s="55"/>
      <c r="I23" s="66"/>
      <c r="J23" s="85"/>
      <c r="K23" s="69"/>
      <c r="L23" s="85"/>
      <c r="M23" s="85"/>
    </row>
    <row r="24" spans="1:13" s="201" customFormat="1" ht="13.5">
      <c r="A24" s="274"/>
      <c r="B24" s="67"/>
      <c r="C24" s="81" t="s">
        <v>31</v>
      </c>
      <c r="D24" s="54" t="s">
        <v>19</v>
      </c>
      <c r="E24" s="56">
        <v>1.7999999999999998E-4</v>
      </c>
      <c r="F24" s="13">
        <f>E24*F21</f>
        <v>7.1999999999999994E-4</v>
      </c>
      <c r="G24" s="57"/>
      <c r="H24" s="55"/>
      <c r="I24" s="66"/>
      <c r="J24" s="85"/>
      <c r="K24" s="68"/>
      <c r="L24" s="85"/>
      <c r="M24" s="85"/>
    </row>
    <row r="25" spans="1:13" s="201" customFormat="1" ht="13.5">
      <c r="A25" s="275"/>
      <c r="B25" s="67" t="s">
        <v>32</v>
      </c>
      <c r="C25" s="81" t="s">
        <v>159</v>
      </c>
      <c r="D25" s="54" t="s">
        <v>21</v>
      </c>
      <c r="E25" s="33"/>
      <c r="F25" s="85">
        <f>F19*1.75</f>
        <v>7</v>
      </c>
      <c r="G25" s="57"/>
      <c r="H25" s="55"/>
      <c r="I25" s="66"/>
      <c r="J25" s="85"/>
      <c r="K25" s="34"/>
      <c r="L25" s="82"/>
      <c r="M25" s="82"/>
    </row>
    <row r="26" spans="1:13" s="201" customFormat="1" ht="18" customHeight="1">
      <c r="A26" s="270" t="s">
        <v>24</v>
      </c>
      <c r="B26" s="67" t="s">
        <v>150</v>
      </c>
      <c r="C26" s="81" t="s">
        <v>314</v>
      </c>
      <c r="D26" s="40" t="s">
        <v>20</v>
      </c>
      <c r="E26" s="33"/>
      <c r="F26" s="85">
        <v>3</v>
      </c>
      <c r="G26" s="57"/>
      <c r="H26" s="82"/>
      <c r="I26" s="134"/>
      <c r="J26" s="82"/>
      <c r="K26" s="34"/>
      <c r="L26" s="82"/>
      <c r="M26" s="82"/>
    </row>
    <row r="27" spans="1:13" s="201" customFormat="1" ht="13.5">
      <c r="A27" s="271"/>
      <c r="B27" s="65"/>
      <c r="C27" s="81" t="s">
        <v>25</v>
      </c>
      <c r="D27" s="54" t="s">
        <v>17</v>
      </c>
      <c r="E27" s="56">
        <v>2.1800000000000002</v>
      </c>
      <c r="F27" s="66">
        <f>E27*F26</f>
        <v>6.5400000000000009</v>
      </c>
      <c r="G27" s="57"/>
      <c r="H27" s="55"/>
      <c r="I27" s="66"/>
      <c r="J27" s="85"/>
      <c r="K27" s="85"/>
      <c r="L27" s="85"/>
      <c r="M27" s="68"/>
    </row>
    <row r="28" spans="1:13" s="201" customFormat="1" ht="13.5">
      <c r="A28" s="271"/>
      <c r="B28" s="65"/>
      <c r="C28" s="81" t="s">
        <v>18</v>
      </c>
      <c r="D28" s="54" t="s">
        <v>19</v>
      </c>
      <c r="E28" s="30">
        <v>0.115</v>
      </c>
      <c r="F28" s="85">
        <f>E28*F26</f>
        <v>0.34500000000000003</v>
      </c>
      <c r="G28" s="57"/>
      <c r="H28" s="55"/>
      <c r="I28" s="66"/>
      <c r="J28" s="85"/>
      <c r="K28" s="68"/>
      <c r="L28" s="85"/>
      <c r="M28" s="85"/>
    </row>
    <row r="29" spans="1:13" s="201" customFormat="1" ht="15.75">
      <c r="A29" s="272"/>
      <c r="B29" s="67"/>
      <c r="C29" s="81" t="s">
        <v>34</v>
      </c>
      <c r="D29" s="40" t="s">
        <v>20</v>
      </c>
      <c r="E29" s="33">
        <v>1.39</v>
      </c>
      <c r="F29" s="85">
        <f>E29*F26</f>
        <v>4.17</v>
      </c>
      <c r="G29" s="170"/>
      <c r="H29" s="170"/>
      <c r="I29" s="170"/>
      <c r="J29" s="170"/>
      <c r="K29" s="170"/>
      <c r="L29" s="85"/>
      <c r="M29" s="170"/>
    </row>
    <row r="30" spans="1:13" s="201" customFormat="1" ht="28.5">
      <c r="A30" s="270" t="s">
        <v>33</v>
      </c>
      <c r="B30" s="169" t="s">
        <v>151</v>
      </c>
      <c r="C30" s="213" t="s">
        <v>160</v>
      </c>
      <c r="D30" s="40" t="s">
        <v>20</v>
      </c>
      <c r="E30" s="169"/>
      <c r="F30" s="170">
        <v>10.3</v>
      </c>
      <c r="G30" s="170"/>
      <c r="H30" s="115"/>
      <c r="I30" s="115"/>
      <c r="J30" s="115"/>
      <c r="K30" s="115"/>
      <c r="L30" s="115"/>
      <c r="M30" s="115"/>
    </row>
    <row r="31" spans="1:13" s="201" customFormat="1" ht="13.5">
      <c r="A31" s="271"/>
      <c r="B31" s="169"/>
      <c r="C31" s="42" t="s">
        <v>16</v>
      </c>
      <c r="D31" s="75" t="s">
        <v>17</v>
      </c>
      <c r="E31" s="85">
        <v>3.19</v>
      </c>
      <c r="F31" s="137">
        <f>E31*F30</f>
        <v>32.856999999999999</v>
      </c>
      <c r="G31" s="68"/>
      <c r="H31" s="69"/>
      <c r="I31" s="43"/>
      <c r="J31" s="68"/>
      <c r="K31" s="69"/>
      <c r="L31" s="69"/>
      <c r="M31" s="68"/>
    </row>
    <row r="32" spans="1:13" s="201" customFormat="1" ht="13.5">
      <c r="A32" s="271"/>
      <c r="B32" s="169"/>
      <c r="C32" s="81" t="s">
        <v>152</v>
      </c>
      <c r="D32" s="5" t="s">
        <v>27</v>
      </c>
      <c r="E32" s="50">
        <v>0.42799999999999999</v>
      </c>
      <c r="F32" s="85">
        <f>E32*F30</f>
        <v>4.4084000000000003</v>
      </c>
      <c r="G32" s="170"/>
      <c r="H32" s="170"/>
      <c r="I32" s="170"/>
      <c r="J32" s="170"/>
      <c r="K32" s="170"/>
      <c r="L32" s="85"/>
      <c r="M32" s="170"/>
    </row>
    <row r="33" spans="1:13" s="201" customFormat="1" ht="13.5">
      <c r="A33" s="271"/>
      <c r="B33" s="169"/>
      <c r="C33" s="42" t="s">
        <v>18</v>
      </c>
      <c r="D33" s="83" t="s">
        <v>19</v>
      </c>
      <c r="E33" s="50">
        <v>0.83799999999999997</v>
      </c>
      <c r="F33" s="50">
        <f>E33*F30</f>
        <v>8.6314000000000011</v>
      </c>
      <c r="G33" s="83"/>
      <c r="H33" s="83"/>
      <c r="I33" s="66"/>
      <c r="J33" s="83"/>
      <c r="K33" s="83"/>
      <c r="L33" s="85"/>
      <c r="M33" s="85"/>
    </row>
    <row r="34" spans="1:13" s="201" customFormat="1" ht="15.75">
      <c r="A34" s="271"/>
      <c r="B34" s="169"/>
      <c r="C34" s="81" t="s">
        <v>41</v>
      </c>
      <c r="D34" s="3" t="s">
        <v>20</v>
      </c>
      <c r="E34" s="85">
        <v>1.0149999999999999</v>
      </c>
      <c r="F34" s="85">
        <f>E34*F30</f>
        <v>10.454499999999999</v>
      </c>
      <c r="G34" s="170"/>
      <c r="H34" s="170"/>
      <c r="I34" s="170"/>
      <c r="J34" s="170"/>
      <c r="K34" s="170"/>
      <c r="L34" s="85"/>
      <c r="M34" s="170"/>
    </row>
    <row r="35" spans="1:13" s="201" customFormat="1" ht="15.75">
      <c r="A35" s="271"/>
      <c r="B35" s="169"/>
      <c r="C35" s="42" t="s">
        <v>153</v>
      </c>
      <c r="D35" s="54" t="s">
        <v>20</v>
      </c>
      <c r="E35" s="50">
        <v>9.7000000000000003E-3</v>
      </c>
      <c r="F35" s="50">
        <f>E35*F30</f>
        <v>9.9910000000000013E-2</v>
      </c>
      <c r="G35" s="57"/>
      <c r="H35" s="170"/>
      <c r="I35" s="170"/>
      <c r="J35" s="170"/>
      <c r="K35" s="170"/>
      <c r="L35" s="170"/>
      <c r="M35" s="170"/>
    </row>
    <row r="36" spans="1:13" s="201" customFormat="1" ht="15.75">
      <c r="A36" s="271"/>
      <c r="B36" s="169"/>
      <c r="C36" s="81" t="s">
        <v>154</v>
      </c>
      <c r="D36" s="54" t="s">
        <v>20</v>
      </c>
      <c r="E36" s="13">
        <v>1.14E-2</v>
      </c>
      <c r="F36" s="85">
        <f>E36*F30</f>
        <v>0.11742000000000001</v>
      </c>
      <c r="G36" s="170"/>
      <c r="H36" s="170"/>
      <c r="I36" s="170"/>
      <c r="J36" s="170"/>
      <c r="K36" s="170"/>
      <c r="L36" s="85"/>
      <c r="M36" s="170"/>
    </row>
    <row r="37" spans="1:13" s="201" customFormat="1" ht="15.75">
      <c r="A37" s="271"/>
      <c r="B37" s="169"/>
      <c r="C37" s="81" t="s">
        <v>155</v>
      </c>
      <c r="D37" s="54" t="s">
        <v>131</v>
      </c>
      <c r="E37" s="13">
        <v>1.37E-2</v>
      </c>
      <c r="F37" s="85">
        <f>E37*F30</f>
        <v>0.14111000000000001</v>
      </c>
      <c r="G37" s="170"/>
      <c r="H37" s="170"/>
      <c r="I37" s="170"/>
      <c r="J37" s="170"/>
      <c r="K37" s="170"/>
      <c r="L37" s="85"/>
      <c r="M37" s="170"/>
    </row>
    <row r="38" spans="1:13" s="201" customFormat="1" ht="15.75">
      <c r="A38" s="271"/>
      <c r="B38" s="169"/>
      <c r="C38" s="81" t="s">
        <v>156</v>
      </c>
      <c r="D38" s="54" t="s">
        <v>20</v>
      </c>
      <c r="E38" s="13">
        <v>2.2000000000000001E-3</v>
      </c>
      <c r="F38" s="85">
        <f>E38*F30</f>
        <v>2.2660000000000003E-2</v>
      </c>
      <c r="G38" s="170"/>
      <c r="H38" s="170"/>
      <c r="I38" s="170"/>
      <c r="J38" s="170"/>
      <c r="K38" s="170"/>
      <c r="L38" s="85"/>
      <c r="M38" s="170"/>
    </row>
    <row r="39" spans="1:13" s="201" customFormat="1" ht="13.5">
      <c r="A39" s="271"/>
      <c r="B39" s="169"/>
      <c r="C39" s="81" t="s">
        <v>132</v>
      </c>
      <c r="D39" s="54" t="s">
        <v>42</v>
      </c>
      <c r="E39" s="85">
        <v>0.25</v>
      </c>
      <c r="F39" s="85">
        <f>E39*F30</f>
        <v>2.5750000000000002</v>
      </c>
      <c r="G39" s="170"/>
      <c r="H39" s="170"/>
      <c r="I39" s="170"/>
      <c r="J39" s="170"/>
      <c r="K39" s="170"/>
      <c r="L39" s="85"/>
      <c r="M39" s="170"/>
    </row>
    <row r="40" spans="1:13" s="201" customFormat="1" ht="13.5">
      <c r="A40" s="271"/>
      <c r="B40" s="169"/>
      <c r="C40" s="81" t="s">
        <v>91</v>
      </c>
      <c r="D40" s="54" t="s">
        <v>42</v>
      </c>
      <c r="E40" s="50">
        <v>0.51500000000000001</v>
      </c>
      <c r="F40" s="85">
        <f>E40*F30</f>
        <v>5.3045000000000009</v>
      </c>
      <c r="G40" s="170"/>
      <c r="H40" s="170"/>
      <c r="I40" s="170"/>
      <c r="J40" s="170"/>
      <c r="K40" s="170"/>
      <c r="L40" s="85"/>
      <c r="M40" s="170"/>
    </row>
    <row r="41" spans="1:13" s="201" customFormat="1" ht="13.5">
      <c r="A41" s="271"/>
      <c r="B41" s="169"/>
      <c r="C41" s="81" t="s">
        <v>35</v>
      </c>
      <c r="D41" s="54" t="s">
        <v>19</v>
      </c>
      <c r="E41" s="50">
        <v>0.439</v>
      </c>
      <c r="F41" s="85">
        <f>E41*F30</f>
        <v>4.5217000000000001</v>
      </c>
      <c r="G41" s="170"/>
      <c r="H41" s="170"/>
      <c r="I41" s="170"/>
      <c r="J41" s="170"/>
      <c r="K41" s="170"/>
      <c r="L41" s="170"/>
      <c r="M41" s="170"/>
    </row>
    <row r="42" spans="1:13" s="201" customFormat="1" ht="33" customHeight="1">
      <c r="A42" s="273" t="s">
        <v>190</v>
      </c>
      <c r="B42" s="67" t="s">
        <v>161</v>
      </c>
      <c r="C42" s="81" t="s">
        <v>316</v>
      </c>
      <c r="D42" s="40" t="s">
        <v>20</v>
      </c>
      <c r="E42" s="169"/>
      <c r="F42" s="170">
        <v>7.56</v>
      </c>
      <c r="G42" s="170"/>
      <c r="H42" s="115"/>
      <c r="I42" s="115"/>
      <c r="J42" s="115"/>
      <c r="K42" s="115"/>
      <c r="L42" s="115"/>
      <c r="M42" s="115"/>
    </row>
    <row r="43" spans="1:13" s="201" customFormat="1" ht="13.5">
      <c r="A43" s="274"/>
      <c r="B43" s="67"/>
      <c r="C43" s="211" t="s">
        <v>25</v>
      </c>
      <c r="D43" s="54" t="s">
        <v>17</v>
      </c>
      <c r="E43" s="53">
        <v>8</v>
      </c>
      <c r="F43" s="85">
        <f>E43*F42</f>
        <v>60.48</v>
      </c>
      <c r="G43" s="212"/>
      <c r="H43" s="83"/>
      <c r="I43" s="43"/>
      <c r="J43" s="68"/>
      <c r="K43" s="69"/>
      <c r="L43" s="69"/>
      <c r="M43" s="68"/>
    </row>
    <row r="44" spans="1:13" s="201" customFormat="1" ht="13.5">
      <c r="A44" s="274"/>
      <c r="B44" s="67"/>
      <c r="C44" s="81" t="s">
        <v>129</v>
      </c>
      <c r="D44" s="5" t="s">
        <v>27</v>
      </c>
      <c r="E44" s="50">
        <v>1.98</v>
      </c>
      <c r="F44" s="85">
        <f>E44*F42</f>
        <v>14.9688</v>
      </c>
      <c r="G44" s="78"/>
      <c r="H44" s="85"/>
      <c r="I44" s="55"/>
      <c r="J44" s="44"/>
      <c r="K44" s="68"/>
      <c r="L44" s="85"/>
      <c r="M44" s="68"/>
    </row>
    <row r="45" spans="1:13" s="201" customFormat="1" ht="13.5">
      <c r="A45" s="274"/>
      <c r="B45" s="67"/>
      <c r="C45" s="81" t="s">
        <v>162</v>
      </c>
      <c r="D45" s="54" t="s">
        <v>102</v>
      </c>
      <c r="E45" s="30"/>
      <c r="F45" s="85">
        <v>18</v>
      </c>
      <c r="G45" s="57"/>
      <c r="H45" s="85"/>
      <c r="I45" s="85"/>
      <c r="J45" s="85"/>
      <c r="K45" s="85"/>
      <c r="L45" s="85"/>
      <c r="M45" s="85"/>
    </row>
    <row r="46" spans="1:13" s="201" customFormat="1" ht="13.5">
      <c r="A46" s="275"/>
      <c r="B46" s="67"/>
      <c r="C46" s="81" t="s">
        <v>35</v>
      </c>
      <c r="D46" s="3" t="s">
        <v>19</v>
      </c>
      <c r="E46" s="50">
        <v>6.36</v>
      </c>
      <c r="F46" s="85">
        <f>E46*F42</f>
        <v>48.081600000000002</v>
      </c>
      <c r="G46" s="85"/>
      <c r="H46" s="85"/>
      <c r="I46" s="85"/>
      <c r="J46" s="85"/>
      <c r="K46" s="85"/>
      <c r="L46" s="85"/>
      <c r="M46" s="85"/>
    </row>
    <row r="47" spans="1:13" s="201" customFormat="1" ht="19.5" customHeight="1">
      <c r="A47" s="276" t="s">
        <v>193</v>
      </c>
      <c r="B47" s="84" t="s">
        <v>38</v>
      </c>
      <c r="C47" s="81" t="s">
        <v>123</v>
      </c>
      <c r="D47" s="54" t="s">
        <v>39</v>
      </c>
      <c r="E47" s="83"/>
      <c r="F47" s="66">
        <v>70</v>
      </c>
      <c r="G47" s="83"/>
      <c r="H47" s="82"/>
      <c r="I47" s="41"/>
      <c r="J47" s="82"/>
      <c r="K47" s="41"/>
      <c r="L47" s="82"/>
      <c r="M47" s="82"/>
    </row>
    <row r="48" spans="1:13" s="201" customFormat="1" ht="13.5">
      <c r="A48" s="277"/>
      <c r="B48" s="84"/>
      <c r="C48" s="42" t="s">
        <v>16</v>
      </c>
      <c r="D48" s="75" t="s">
        <v>17</v>
      </c>
      <c r="E48" s="50">
        <v>0.56399999999999995</v>
      </c>
      <c r="F48" s="137">
        <f>E48*F47</f>
        <v>39.479999999999997</v>
      </c>
      <c r="G48" s="68"/>
      <c r="H48" s="69"/>
      <c r="I48" s="43"/>
      <c r="J48" s="85"/>
      <c r="K48" s="85"/>
      <c r="L48" s="57"/>
      <c r="M48" s="85"/>
    </row>
    <row r="49" spans="1:13" s="201" customFormat="1" ht="13.5">
      <c r="A49" s="277"/>
      <c r="B49" s="84"/>
      <c r="C49" s="42" t="s">
        <v>18</v>
      </c>
      <c r="D49" s="83" t="s">
        <v>19</v>
      </c>
      <c r="E49" s="50">
        <v>4.0899999999999999E-2</v>
      </c>
      <c r="F49" s="50">
        <f>E49*F48</f>
        <v>1.6147319999999998</v>
      </c>
      <c r="G49" s="83"/>
      <c r="H49" s="83"/>
      <c r="I49" s="66"/>
      <c r="J49" s="83"/>
      <c r="K49" s="83"/>
      <c r="L49" s="85"/>
      <c r="M49" s="68"/>
    </row>
    <row r="50" spans="1:13" s="201" customFormat="1" ht="13.5">
      <c r="A50" s="277"/>
      <c r="B50" s="84"/>
      <c r="C50" s="42" t="s">
        <v>36</v>
      </c>
      <c r="D50" s="83" t="s">
        <v>21</v>
      </c>
      <c r="E50" s="50">
        <v>4.4999999999999997E-3</v>
      </c>
      <c r="F50" s="83">
        <f>E50*F47</f>
        <v>0.315</v>
      </c>
      <c r="G50" s="83"/>
      <c r="H50" s="85"/>
      <c r="I50" s="83"/>
      <c r="J50" s="83"/>
      <c r="K50" s="83"/>
      <c r="L50" s="83"/>
      <c r="M50" s="85"/>
    </row>
    <row r="51" spans="1:13" s="201" customFormat="1" ht="15.75">
      <c r="A51" s="277"/>
      <c r="B51" s="84"/>
      <c r="C51" s="42" t="s">
        <v>37</v>
      </c>
      <c r="D51" s="54" t="s">
        <v>20</v>
      </c>
      <c r="E51" s="50">
        <v>7.4999999999999997E-3</v>
      </c>
      <c r="F51" s="83">
        <f>E51*F47</f>
        <v>0.52500000000000002</v>
      </c>
      <c r="G51" s="83"/>
      <c r="H51" s="85"/>
      <c r="I51" s="83"/>
      <c r="J51" s="83"/>
      <c r="K51" s="83"/>
      <c r="L51" s="83"/>
      <c r="M51" s="85"/>
    </row>
    <row r="52" spans="1:13" s="201" customFormat="1" ht="13.5">
      <c r="A52" s="278"/>
      <c r="B52" s="84"/>
      <c r="C52" s="81" t="s">
        <v>35</v>
      </c>
      <c r="D52" s="54" t="s">
        <v>19</v>
      </c>
      <c r="E52" s="50">
        <v>0.26500000000000001</v>
      </c>
      <c r="F52" s="85">
        <f>E52*F47</f>
        <v>18.55</v>
      </c>
      <c r="G52" s="78"/>
      <c r="H52" s="85"/>
      <c r="I52" s="55"/>
      <c r="J52" s="44"/>
      <c r="K52" s="55"/>
      <c r="L52" s="55"/>
      <c r="M52" s="85"/>
    </row>
    <row r="53" spans="1:13" s="201" customFormat="1" ht="21" customHeight="1">
      <c r="A53" s="282" t="s">
        <v>194</v>
      </c>
      <c r="B53" s="146" t="s">
        <v>163</v>
      </c>
      <c r="C53" s="147" t="s">
        <v>164</v>
      </c>
      <c r="D53" s="127" t="s">
        <v>39</v>
      </c>
      <c r="E53" s="77"/>
      <c r="F53" s="119">
        <v>13</v>
      </c>
      <c r="G53" s="77"/>
      <c r="H53" s="82"/>
      <c r="I53" s="85"/>
      <c r="J53" s="82"/>
      <c r="K53" s="82"/>
      <c r="L53" s="82"/>
      <c r="M53" s="82"/>
    </row>
    <row r="54" spans="1:13" s="201" customFormat="1" ht="13.5">
      <c r="A54" s="283"/>
      <c r="B54" s="146"/>
      <c r="C54" s="147" t="s">
        <v>16</v>
      </c>
      <c r="D54" s="75" t="s">
        <v>17</v>
      </c>
      <c r="E54" s="124">
        <v>1.1599999999999999</v>
      </c>
      <c r="F54" s="137">
        <f>E54*F53</f>
        <v>15.079999999999998</v>
      </c>
      <c r="G54" s="68"/>
      <c r="H54" s="69"/>
      <c r="I54" s="43"/>
      <c r="J54" s="148"/>
      <c r="K54" s="148"/>
      <c r="L54" s="149"/>
      <c r="M54" s="148"/>
    </row>
    <row r="55" spans="1:13" s="201" customFormat="1" ht="13.5">
      <c r="A55" s="283"/>
      <c r="B55" s="146"/>
      <c r="C55" s="147" t="s">
        <v>18</v>
      </c>
      <c r="D55" s="77" t="s">
        <v>19</v>
      </c>
      <c r="E55" s="77">
        <v>6.13E-2</v>
      </c>
      <c r="F55" s="129">
        <f>E55*F53</f>
        <v>0.79690000000000005</v>
      </c>
      <c r="G55" s="77"/>
      <c r="H55" s="77"/>
      <c r="I55" s="119"/>
      <c r="J55" s="77"/>
      <c r="K55" s="77"/>
      <c r="L55" s="68"/>
      <c r="M55" s="68"/>
    </row>
    <row r="56" spans="1:13" s="201" customFormat="1" ht="13.5">
      <c r="A56" s="283"/>
      <c r="B56" s="146"/>
      <c r="C56" s="147" t="s">
        <v>36</v>
      </c>
      <c r="D56" s="77" t="s">
        <v>21</v>
      </c>
      <c r="E56" s="77">
        <v>6.7999999999999996E-3</v>
      </c>
      <c r="F56" s="77">
        <f>E56*F53</f>
        <v>8.8399999999999992E-2</v>
      </c>
      <c r="G56" s="77"/>
      <c r="H56" s="148"/>
      <c r="I56" s="77"/>
      <c r="J56" s="77"/>
      <c r="K56" s="77"/>
      <c r="L56" s="77"/>
      <c r="M56" s="121"/>
    </row>
    <row r="57" spans="1:13" s="201" customFormat="1" ht="15.75">
      <c r="A57" s="283"/>
      <c r="B57" s="146"/>
      <c r="C57" s="147" t="s">
        <v>165</v>
      </c>
      <c r="D57" s="127" t="s">
        <v>39</v>
      </c>
      <c r="E57" s="77">
        <v>2.34</v>
      </c>
      <c r="F57" s="77">
        <f>E57*F53</f>
        <v>30.419999999999998</v>
      </c>
      <c r="G57" s="77"/>
      <c r="H57" s="148"/>
      <c r="I57" s="77"/>
      <c r="J57" s="77"/>
      <c r="K57" s="77"/>
      <c r="L57" s="77"/>
      <c r="M57" s="121"/>
    </row>
    <row r="58" spans="1:13" s="201" customFormat="1" ht="15" customHeight="1">
      <c r="A58" s="283"/>
      <c r="B58" s="146"/>
      <c r="C58" s="128" t="s">
        <v>35</v>
      </c>
      <c r="D58" s="127" t="s">
        <v>19</v>
      </c>
      <c r="E58" s="150">
        <v>0.58799999999999997</v>
      </c>
      <c r="F58" s="121">
        <f>E58*F53</f>
        <v>7.6439999999999992</v>
      </c>
      <c r="G58" s="78"/>
      <c r="H58" s="148"/>
      <c r="I58" s="151"/>
      <c r="J58" s="152"/>
      <c r="K58" s="151"/>
      <c r="L58" s="151"/>
      <c r="M58" s="121"/>
    </row>
    <row r="59" spans="1:13" s="201" customFormat="1" ht="13.5" customHeight="1">
      <c r="A59" s="284"/>
      <c r="B59" s="169"/>
      <c r="C59" s="42" t="s">
        <v>166</v>
      </c>
      <c r="D59" s="75" t="s">
        <v>42</v>
      </c>
      <c r="E59" s="50"/>
      <c r="F59" s="68">
        <v>22</v>
      </c>
      <c r="G59" s="68"/>
      <c r="H59" s="148"/>
      <c r="I59" s="43"/>
      <c r="J59" s="68"/>
      <c r="K59" s="69"/>
      <c r="L59" s="69"/>
      <c r="M59" s="121"/>
    </row>
    <row r="60" spans="1:13" s="201" customFormat="1" ht="31.5" customHeight="1">
      <c r="A60" s="195"/>
      <c r="B60" s="169"/>
      <c r="C60" s="136" t="s">
        <v>167</v>
      </c>
      <c r="D60" s="75"/>
      <c r="E60" s="50"/>
      <c r="F60" s="68"/>
      <c r="G60" s="68"/>
      <c r="H60" s="148"/>
      <c r="I60" s="43"/>
      <c r="J60" s="68"/>
      <c r="K60" s="69"/>
      <c r="L60" s="69"/>
      <c r="M60" s="121"/>
    </row>
    <row r="61" spans="1:13" s="201" customFormat="1" ht="43.5" customHeight="1">
      <c r="A61" s="270" t="s">
        <v>40</v>
      </c>
      <c r="B61" s="67" t="s">
        <v>43</v>
      </c>
      <c r="C61" s="81" t="s">
        <v>124</v>
      </c>
      <c r="D61" s="54" t="s">
        <v>20</v>
      </c>
      <c r="E61" s="26"/>
      <c r="F61" s="66">
        <v>13</v>
      </c>
      <c r="G61" s="27"/>
      <c r="H61" s="55"/>
      <c r="I61" s="85"/>
      <c r="J61" s="115"/>
      <c r="K61" s="82"/>
      <c r="L61" s="28"/>
      <c r="M61" s="82"/>
    </row>
    <row r="62" spans="1:13" s="201" customFormat="1" ht="13.5" customHeight="1">
      <c r="A62" s="271"/>
      <c r="B62" s="67"/>
      <c r="C62" s="81" t="s">
        <v>25</v>
      </c>
      <c r="D62" s="54" t="s">
        <v>17</v>
      </c>
      <c r="E62" s="56">
        <v>1.0200000000000001E-2</v>
      </c>
      <c r="F62" s="50">
        <f>E62*F61</f>
        <v>0.1326</v>
      </c>
      <c r="G62" s="57"/>
      <c r="H62" s="55"/>
      <c r="I62" s="66"/>
      <c r="J62" s="85"/>
      <c r="K62" s="85"/>
      <c r="L62" s="57"/>
      <c r="M62" s="68"/>
    </row>
    <row r="63" spans="1:13" s="201" customFormat="1" ht="13.5" customHeight="1">
      <c r="A63" s="271"/>
      <c r="B63" s="67"/>
      <c r="C63" s="81" t="s">
        <v>26</v>
      </c>
      <c r="D63" s="54" t="s">
        <v>27</v>
      </c>
      <c r="E63" s="29">
        <v>2.2800000000000001E-2</v>
      </c>
      <c r="F63" s="50">
        <f>E63*F61</f>
        <v>0.2964</v>
      </c>
      <c r="G63" s="57"/>
      <c r="H63" s="55"/>
      <c r="I63" s="66"/>
      <c r="J63" s="85"/>
      <c r="K63" s="68"/>
      <c r="L63" s="85"/>
      <c r="M63" s="85"/>
    </row>
    <row r="64" spans="1:13" s="201" customFormat="1" ht="13.5" customHeight="1">
      <c r="A64" s="271"/>
      <c r="B64" s="67"/>
      <c r="C64" s="81" t="s">
        <v>18</v>
      </c>
      <c r="D64" s="54" t="s">
        <v>19</v>
      </c>
      <c r="E64" s="30">
        <v>2.0899999999999998E-3</v>
      </c>
      <c r="F64" s="50">
        <f>E64*F61</f>
        <v>2.717E-2</v>
      </c>
      <c r="G64" s="57"/>
      <c r="H64" s="55"/>
      <c r="I64" s="66"/>
      <c r="J64" s="85"/>
      <c r="K64" s="68"/>
      <c r="L64" s="85"/>
      <c r="M64" s="85"/>
    </row>
    <row r="65" spans="1:13" s="201" customFormat="1" ht="13.5" customHeight="1">
      <c r="A65" s="271"/>
      <c r="B65" s="67" t="s">
        <v>28</v>
      </c>
      <c r="C65" s="81" t="s">
        <v>29</v>
      </c>
      <c r="D65" s="54" t="s">
        <v>20</v>
      </c>
      <c r="E65" s="56"/>
      <c r="F65" s="66">
        <f>F61</f>
        <v>13</v>
      </c>
      <c r="G65" s="57"/>
      <c r="H65" s="55"/>
      <c r="I65" s="66"/>
      <c r="J65" s="115"/>
      <c r="K65" s="31"/>
      <c r="L65" s="28"/>
      <c r="M65" s="82"/>
    </row>
    <row r="66" spans="1:13" s="201" customFormat="1" ht="13.5" customHeight="1">
      <c r="A66" s="271"/>
      <c r="B66" s="67"/>
      <c r="C66" s="81" t="s">
        <v>25</v>
      </c>
      <c r="D66" s="54" t="s">
        <v>17</v>
      </c>
      <c r="E66" s="32">
        <v>3.2299999999999998E-3</v>
      </c>
      <c r="F66" s="50">
        <f>E66*F65</f>
        <v>4.199E-2</v>
      </c>
      <c r="G66" s="57"/>
      <c r="H66" s="55"/>
      <c r="I66" s="66"/>
      <c r="J66" s="85"/>
      <c r="K66" s="68"/>
      <c r="L66" s="85"/>
      <c r="M66" s="68"/>
    </row>
    <row r="67" spans="1:13" s="201" customFormat="1" ht="13.5" customHeight="1">
      <c r="A67" s="271"/>
      <c r="B67" s="67"/>
      <c r="C67" s="81" t="s">
        <v>30</v>
      </c>
      <c r="D67" s="54" t="s">
        <v>27</v>
      </c>
      <c r="E67" s="30">
        <v>3.62E-3</v>
      </c>
      <c r="F67" s="50">
        <f>E67*F65</f>
        <v>4.7059999999999998E-2</v>
      </c>
      <c r="G67" s="57"/>
      <c r="H67" s="55"/>
      <c r="I67" s="66"/>
      <c r="J67" s="85"/>
      <c r="K67" s="69"/>
      <c r="L67" s="85"/>
      <c r="M67" s="85"/>
    </row>
    <row r="68" spans="1:13" s="201" customFormat="1" ht="13.5" customHeight="1">
      <c r="A68" s="271"/>
      <c r="B68" s="67"/>
      <c r="C68" s="81" t="s">
        <v>31</v>
      </c>
      <c r="D68" s="54" t="s">
        <v>19</v>
      </c>
      <c r="E68" s="56">
        <v>1.7999999999999998E-4</v>
      </c>
      <c r="F68" s="50">
        <f>E68*F65</f>
        <v>2.3399999999999996E-3</v>
      </c>
      <c r="G68" s="57"/>
      <c r="H68" s="55"/>
      <c r="I68" s="66"/>
      <c r="J68" s="85"/>
      <c r="K68" s="68"/>
      <c r="L68" s="85"/>
      <c r="M68" s="85"/>
    </row>
    <row r="69" spans="1:13" s="201" customFormat="1" ht="14.25" customHeight="1">
      <c r="A69" s="272"/>
      <c r="B69" s="67" t="s">
        <v>32</v>
      </c>
      <c r="C69" s="81" t="s">
        <v>159</v>
      </c>
      <c r="D69" s="54" t="s">
        <v>21</v>
      </c>
      <c r="E69" s="33"/>
      <c r="F69" s="85">
        <f>F61*1.75</f>
        <v>22.75</v>
      </c>
      <c r="G69" s="57"/>
      <c r="H69" s="55"/>
      <c r="I69" s="66"/>
      <c r="J69" s="85"/>
      <c r="K69" s="34"/>
      <c r="L69" s="82"/>
      <c r="M69" s="82"/>
    </row>
    <row r="70" spans="1:13" s="201" customFormat="1" ht="72.75" customHeight="1">
      <c r="A70" s="273" t="s">
        <v>195</v>
      </c>
      <c r="B70" s="54" t="s">
        <v>148</v>
      </c>
      <c r="C70" s="81" t="s">
        <v>125</v>
      </c>
      <c r="D70" s="40" t="s">
        <v>20</v>
      </c>
      <c r="E70" s="83"/>
      <c r="F70" s="66">
        <v>1</v>
      </c>
      <c r="G70" s="83"/>
      <c r="H70" s="83"/>
      <c r="I70" s="83"/>
      <c r="J70" s="82"/>
      <c r="K70" s="41"/>
      <c r="L70" s="41"/>
      <c r="M70" s="82"/>
    </row>
    <row r="71" spans="1:13" s="201" customFormat="1" ht="13.5" customHeight="1">
      <c r="A71" s="274"/>
      <c r="B71" s="83"/>
      <c r="C71" s="42" t="s">
        <v>147</v>
      </c>
      <c r="D71" s="75" t="s">
        <v>17</v>
      </c>
      <c r="E71" s="130">
        <f>2.28*1.2+0.6</f>
        <v>3.3359999999999999</v>
      </c>
      <c r="F71" s="68">
        <f>E71*F70</f>
        <v>3.3359999999999999</v>
      </c>
      <c r="G71" s="68"/>
      <c r="H71" s="69"/>
      <c r="I71" s="43"/>
      <c r="J71" s="85"/>
      <c r="K71" s="85"/>
      <c r="L71" s="57"/>
      <c r="M71" s="68"/>
    </row>
    <row r="72" spans="1:13" s="201" customFormat="1" ht="13.5" customHeight="1">
      <c r="A72" s="274"/>
      <c r="B72" s="67" t="s">
        <v>28</v>
      </c>
      <c r="C72" s="81" t="s">
        <v>29</v>
      </c>
      <c r="D72" s="54" t="s">
        <v>20</v>
      </c>
      <c r="E72" s="56"/>
      <c r="F72" s="66">
        <f>F70</f>
        <v>1</v>
      </c>
      <c r="G72" s="57"/>
      <c r="H72" s="55"/>
      <c r="I72" s="66"/>
      <c r="J72" s="115"/>
      <c r="K72" s="31"/>
      <c r="L72" s="28"/>
      <c r="M72" s="82"/>
    </row>
    <row r="73" spans="1:13" s="201" customFormat="1" ht="13.5" customHeight="1">
      <c r="A73" s="274"/>
      <c r="B73" s="67"/>
      <c r="C73" s="81" t="s">
        <v>25</v>
      </c>
      <c r="D73" s="54" t="s">
        <v>17</v>
      </c>
      <c r="E73" s="32">
        <v>3.2299999999999998E-3</v>
      </c>
      <c r="F73" s="50">
        <f>E73*F72</f>
        <v>3.2299999999999998E-3</v>
      </c>
      <c r="G73" s="57"/>
      <c r="H73" s="55"/>
      <c r="I73" s="66"/>
      <c r="J73" s="85"/>
      <c r="K73" s="68"/>
      <c r="L73" s="85"/>
      <c r="M73" s="68"/>
    </row>
    <row r="74" spans="1:13" s="201" customFormat="1" ht="13.5" customHeight="1">
      <c r="A74" s="274"/>
      <c r="B74" s="67"/>
      <c r="C74" s="81" t="s">
        <v>30</v>
      </c>
      <c r="D74" s="54" t="s">
        <v>27</v>
      </c>
      <c r="E74" s="30">
        <v>3.62E-3</v>
      </c>
      <c r="F74" s="50">
        <f>E74*F72</f>
        <v>3.62E-3</v>
      </c>
      <c r="G74" s="57"/>
      <c r="H74" s="55"/>
      <c r="I74" s="66"/>
      <c r="J74" s="85"/>
      <c r="K74" s="69"/>
      <c r="L74" s="85"/>
      <c r="M74" s="85"/>
    </row>
    <row r="75" spans="1:13" s="201" customFormat="1" ht="13.5" customHeight="1">
      <c r="A75" s="274"/>
      <c r="B75" s="67"/>
      <c r="C75" s="81" t="s">
        <v>31</v>
      </c>
      <c r="D75" s="54" t="s">
        <v>19</v>
      </c>
      <c r="E75" s="56">
        <v>1.7999999999999998E-4</v>
      </c>
      <c r="F75" s="13">
        <f>E75*F72</f>
        <v>1.7999999999999998E-4</v>
      </c>
      <c r="G75" s="57"/>
      <c r="H75" s="55"/>
      <c r="I75" s="66"/>
      <c r="J75" s="85"/>
      <c r="K75" s="68"/>
      <c r="L75" s="85"/>
      <c r="M75" s="85"/>
    </row>
    <row r="76" spans="1:13" s="201" customFormat="1" ht="13.5" customHeight="1">
      <c r="A76" s="275"/>
      <c r="B76" s="67" t="s">
        <v>32</v>
      </c>
      <c r="C76" s="81" t="s">
        <v>159</v>
      </c>
      <c r="D76" s="54" t="s">
        <v>21</v>
      </c>
      <c r="E76" s="33"/>
      <c r="F76" s="85">
        <f>F70*1.75</f>
        <v>1.75</v>
      </c>
      <c r="G76" s="57"/>
      <c r="H76" s="55"/>
      <c r="I76" s="66"/>
      <c r="J76" s="85"/>
      <c r="K76" s="34"/>
      <c r="L76" s="82"/>
      <c r="M76" s="82"/>
    </row>
    <row r="77" spans="1:13" s="201" customFormat="1" ht="34.5" customHeight="1">
      <c r="A77" s="279" t="s">
        <v>197</v>
      </c>
      <c r="B77" s="114" t="s">
        <v>92</v>
      </c>
      <c r="C77" s="202" t="s">
        <v>126</v>
      </c>
      <c r="D77" s="75" t="s">
        <v>20</v>
      </c>
      <c r="E77" s="114"/>
      <c r="F77" s="114">
        <v>7</v>
      </c>
      <c r="G77" s="70"/>
      <c r="H77" s="31"/>
      <c r="I77" s="60"/>
      <c r="J77" s="31"/>
      <c r="K77" s="68"/>
      <c r="L77" s="31"/>
      <c r="M77" s="31"/>
    </row>
    <row r="78" spans="1:13" s="201" customFormat="1" ht="13.5" customHeight="1">
      <c r="A78" s="280"/>
      <c r="B78" s="114"/>
      <c r="C78" s="42" t="s">
        <v>16</v>
      </c>
      <c r="D78" s="75" t="s">
        <v>17</v>
      </c>
      <c r="E78" s="50">
        <v>25.2</v>
      </c>
      <c r="F78" s="137">
        <f>E78*F77</f>
        <v>176.4</v>
      </c>
      <c r="G78" s="68"/>
      <c r="H78" s="69"/>
      <c r="I78" s="43"/>
      <c r="J78" s="68"/>
      <c r="K78" s="69"/>
      <c r="L78" s="69"/>
      <c r="M78" s="68"/>
    </row>
    <row r="79" spans="1:13" s="201" customFormat="1" ht="13.5" customHeight="1">
      <c r="A79" s="280"/>
      <c r="B79" s="114"/>
      <c r="C79" s="42" t="s">
        <v>18</v>
      </c>
      <c r="D79" s="83" t="s">
        <v>19</v>
      </c>
      <c r="E79" s="50">
        <v>0.23</v>
      </c>
      <c r="F79" s="50">
        <f>E79*F77</f>
        <v>1.61</v>
      </c>
      <c r="G79" s="83"/>
      <c r="H79" s="83"/>
      <c r="I79" s="66"/>
      <c r="J79" s="83"/>
      <c r="K79" s="83"/>
      <c r="L79" s="85"/>
      <c r="M79" s="85"/>
    </row>
    <row r="80" spans="1:13" s="201" customFormat="1" ht="13.5" customHeight="1">
      <c r="A80" s="280"/>
      <c r="B80" s="114"/>
      <c r="C80" s="79" t="s">
        <v>183</v>
      </c>
      <c r="D80" s="3" t="s">
        <v>20</v>
      </c>
      <c r="E80" s="66">
        <v>1</v>
      </c>
      <c r="F80" s="85">
        <f>E80*F77</f>
        <v>7</v>
      </c>
      <c r="G80" s="85"/>
      <c r="H80" s="85"/>
      <c r="I80" s="85"/>
      <c r="J80" s="85"/>
      <c r="K80" s="85"/>
      <c r="L80" s="85"/>
      <c r="M80" s="85"/>
    </row>
    <row r="81" spans="1:13" s="201" customFormat="1" ht="13.5" customHeight="1">
      <c r="A81" s="280"/>
      <c r="B81" s="114"/>
      <c r="C81" s="202" t="s">
        <v>37</v>
      </c>
      <c r="D81" s="75" t="s">
        <v>20</v>
      </c>
      <c r="E81" s="114">
        <v>0.05</v>
      </c>
      <c r="F81" s="114">
        <f>E81*F77</f>
        <v>0.35000000000000003</v>
      </c>
      <c r="G81" s="70"/>
      <c r="H81" s="85"/>
      <c r="I81" s="69"/>
      <c r="J81" s="69"/>
      <c r="K81" s="69"/>
      <c r="L81" s="31"/>
      <c r="M81" s="85"/>
    </row>
    <row r="82" spans="1:13" s="201" customFormat="1" ht="13.5" customHeight="1">
      <c r="A82" s="280"/>
      <c r="B82" s="114"/>
      <c r="C82" s="202" t="s">
        <v>93</v>
      </c>
      <c r="D82" s="75" t="s">
        <v>20</v>
      </c>
      <c r="E82" s="114">
        <v>0.13800000000000001</v>
      </c>
      <c r="F82" s="114">
        <f>E82*F77</f>
        <v>0.96600000000000008</v>
      </c>
      <c r="G82" s="70"/>
      <c r="H82" s="85"/>
      <c r="I82" s="69"/>
      <c r="J82" s="69"/>
      <c r="K82" s="69"/>
      <c r="L82" s="31"/>
      <c r="M82" s="85"/>
    </row>
    <row r="83" spans="1:13" s="201" customFormat="1" ht="13.5" customHeight="1">
      <c r="A83" s="281"/>
      <c r="B83" s="114"/>
      <c r="C83" s="81" t="s">
        <v>35</v>
      </c>
      <c r="D83" s="54" t="s">
        <v>19</v>
      </c>
      <c r="E83" s="50">
        <v>2.54</v>
      </c>
      <c r="F83" s="85">
        <f>E83*F77</f>
        <v>17.78</v>
      </c>
      <c r="G83" s="78"/>
      <c r="H83" s="85"/>
      <c r="I83" s="55"/>
      <c r="J83" s="44"/>
      <c r="K83" s="55"/>
      <c r="L83" s="55"/>
      <c r="M83" s="113"/>
    </row>
    <row r="84" spans="1:13" s="201" customFormat="1" ht="24.75" customHeight="1">
      <c r="A84" s="276" t="s">
        <v>198</v>
      </c>
      <c r="B84" s="84" t="s">
        <v>38</v>
      </c>
      <c r="C84" s="81" t="s">
        <v>123</v>
      </c>
      <c r="D84" s="54" t="s">
        <v>39</v>
      </c>
      <c r="E84" s="83"/>
      <c r="F84" s="66">
        <v>20</v>
      </c>
      <c r="G84" s="83"/>
      <c r="H84" s="82"/>
      <c r="I84" s="41"/>
      <c r="J84" s="82"/>
      <c r="K84" s="41"/>
      <c r="L84" s="82"/>
      <c r="M84" s="82"/>
    </row>
    <row r="85" spans="1:13" s="201" customFormat="1" ht="13.5" customHeight="1">
      <c r="A85" s="277"/>
      <c r="B85" s="84"/>
      <c r="C85" s="42" t="s">
        <v>16</v>
      </c>
      <c r="D85" s="75" t="s">
        <v>17</v>
      </c>
      <c r="E85" s="50">
        <v>0.56399999999999995</v>
      </c>
      <c r="F85" s="137">
        <f>E85*F84</f>
        <v>11.28</v>
      </c>
      <c r="G85" s="68"/>
      <c r="H85" s="69"/>
      <c r="I85" s="43"/>
      <c r="J85" s="85"/>
      <c r="K85" s="85"/>
      <c r="L85" s="57"/>
      <c r="M85" s="85"/>
    </row>
    <row r="86" spans="1:13" s="201" customFormat="1" ht="13.5" customHeight="1">
      <c r="A86" s="277"/>
      <c r="B86" s="84"/>
      <c r="C86" s="42" t="s">
        <v>18</v>
      </c>
      <c r="D86" s="83" t="s">
        <v>19</v>
      </c>
      <c r="E86" s="50">
        <v>4.0899999999999999E-2</v>
      </c>
      <c r="F86" s="50">
        <f>E86*F85</f>
        <v>0.46135199999999998</v>
      </c>
      <c r="G86" s="83"/>
      <c r="H86" s="83"/>
      <c r="I86" s="66"/>
      <c r="J86" s="83"/>
      <c r="K86" s="83"/>
      <c r="L86" s="85"/>
      <c r="M86" s="68"/>
    </row>
    <row r="87" spans="1:13" s="201" customFormat="1" ht="13.5" customHeight="1">
      <c r="A87" s="277"/>
      <c r="B87" s="84"/>
      <c r="C87" s="42" t="s">
        <v>36</v>
      </c>
      <c r="D87" s="83" t="s">
        <v>21</v>
      </c>
      <c r="E87" s="50">
        <v>4.4999999999999997E-3</v>
      </c>
      <c r="F87" s="83">
        <f>E87*F84</f>
        <v>0.09</v>
      </c>
      <c r="G87" s="83"/>
      <c r="H87" s="85"/>
      <c r="I87" s="83"/>
      <c r="J87" s="83"/>
      <c r="K87" s="83"/>
      <c r="L87" s="83"/>
      <c r="M87" s="85"/>
    </row>
    <row r="88" spans="1:13" s="201" customFormat="1" ht="13.5" customHeight="1">
      <c r="A88" s="277"/>
      <c r="B88" s="84"/>
      <c r="C88" s="42" t="s">
        <v>37</v>
      </c>
      <c r="D88" s="54" t="s">
        <v>20</v>
      </c>
      <c r="E88" s="50">
        <v>7.4999999999999997E-3</v>
      </c>
      <c r="F88" s="83">
        <f>E88*F84</f>
        <v>0.15</v>
      </c>
      <c r="G88" s="83"/>
      <c r="H88" s="85"/>
      <c r="I88" s="83"/>
      <c r="J88" s="83"/>
      <c r="K88" s="83"/>
      <c r="L88" s="83"/>
      <c r="M88" s="85"/>
    </row>
    <row r="89" spans="1:13" s="201" customFormat="1" ht="13.5" customHeight="1">
      <c r="A89" s="278"/>
      <c r="B89" s="84"/>
      <c r="C89" s="81" t="s">
        <v>35</v>
      </c>
      <c r="D89" s="54" t="s">
        <v>19</v>
      </c>
      <c r="E89" s="50">
        <v>0.26500000000000001</v>
      </c>
      <c r="F89" s="85">
        <f>E89*F84</f>
        <v>5.3000000000000007</v>
      </c>
      <c r="G89" s="78"/>
      <c r="H89" s="85"/>
      <c r="I89" s="55"/>
      <c r="J89" s="44"/>
      <c r="K89" s="55"/>
      <c r="L89" s="55"/>
      <c r="M89" s="85"/>
    </row>
    <row r="90" spans="1:13" s="201" customFormat="1" ht="27" customHeight="1">
      <c r="A90" s="195"/>
      <c r="B90" s="169"/>
      <c r="C90" s="136" t="s">
        <v>168</v>
      </c>
      <c r="D90" s="75"/>
      <c r="E90" s="50"/>
      <c r="F90" s="68"/>
      <c r="G90" s="68"/>
      <c r="H90" s="148"/>
      <c r="I90" s="43"/>
      <c r="J90" s="68"/>
      <c r="K90" s="69"/>
      <c r="L90" s="69"/>
      <c r="M90" s="121"/>
    </row>
    <row r="91" spans="1:13" s="201" customFormat="1" ht="42.75" customHeight="1">
      <c r="A91" s="270" t="s">
        <v>200</v>
      </c>
      <c r="B91" s="67" t="s">
        <v>43</v>
      </c>
      <c r="C91" s="81" t="s">
        <v>124</v>
      </c>
      <c r="D91" s="54" t="s">
        <v>20</v>
      </c>
      <c r="E91" s="26"/>
      <c r="F91" s="66">
        <v>10</v>
      </c>
      <c r="G91" s="27"/>
      <c r="H91" s="55"/>
      <c r="I91" s="85"/>
      <c r="J91" s="115"/>
      <c r="K91" s="82"/>
      <c r="L91" s="28"/>
      <c r="M91" s="82"/>
    </row>
    <row r="92" spans="1:13" s="201" customFormat="1" ht="13.5" customHeight="1">
      <c r="A92" s="271"/>
      <c r="B92" s="67"/>
      <c r="C92" s="81" t="s">
        <v>25</v>
      </c>
      <c r="D92" s="54" t="s">
        <v>17</v>
      </c>
      <c r="E92" s="56">
        <v>1.0200000000000001E-2</v>
      </c>
      <c r="F92" s="50">
        <f>E92*F91</f>
        <v>0.10200000000000001</v>
      </c>
      <c r="G92" s="57"/>
      <c r="H92" s="55"/>
      <c r="I92" s="66"/>
      <c r="J92" s="85"/>
      <c r="K92" s="85"/>
      <c r="L92" s="57"/>
      <c r="M92" s="68"/>
    </row>
    <row r="93" spans="1:13" s="201" customFormat="1" ht="13.5" customHeight="1">
      <c r="A93" s="271"/>
      <c r="B93" s="67"/>
      <c r="C93" s="81" t="s">
        <v>26</v>
      </c>
      <c r="D93" s="54" t="s">
        <v>27</v>
      </c>
      <c r="E93" s="29">
        <v>2.2800000000000001E-2</v>
      </c>
      <c r="F93" s="50">
        <f>E93*F91</f>
        <v>0.22800000000000001</v>
      </c>
      <c r="G93" s="57"/>
      <c r="H93" s="55"/>
      <c r="I93" s="66"/>
      <c r="J93" s="85"/>
      <c r="K93" s="68"/>
      <c r="L93" s="85"/>
      <c r="M93" s="85"/>
    </row>
    <row r="94" spans="1:13" s="201" customFormat="1" ht="13.5" customHeight="1">
      <c r="A94" s="271"/>
      <c r="B94" s="67"/>
      <c r="C94" s="81" t="s">
        <v>18</v>
      </c>
      <c r="D94" s="54" t="s">
        <v>19</v>
      </c>
      <c r="E94" s="30">
        <v>2.0899999999999998E-3</v>
      </c>
      <c r="F94" s="50">
        <f>E94*F91</f>
        <v>2.0899999999999998E-2</v>
      </c>
      <c r="G94" s="57"/>
      <c r="H94" s="55"/>
      <c r="I94" s="66"/>
      <c r="J94" s="85"/>
      <c r="K94" s="68"/>
      <c r="L94" s="85"/>
      <c r="M94" s="85"/>
    </row>
    <row r="95" spans="1:13" s="201" customFormat="1" ht="13.5" customHeight="1">
      <c r="A95" s="271"/>
      <c r="B95" s="67" t="s">
        <v>28</v>
      </c>
      <c r="C95" s="81" t="s">
        <v>29</v>
      </c>
      <c r="D95" s="54" t="s">
        <v>20</v>
      </c>
      <c r="E95" s="56"/>
      <c r="F95" s="66">
        <f>F91</f>
        <v>10</v>
      </c>
      <c r="G95" s="57"/>
      <c r="H95" s="55"/>
      <c r="I95" s="66"/>
      <c r="J95" s="115"/>
      <c r="K95" s="31"/>
      <c r="L95" s="28"/>
      <c r="M95" s="82"/>
    </row>
    <row r="96" spans="1:13" s="201" customFormat="1" ht="13.5" customHeight="1">
      <c r="A96" s="271"/>
      <c r="B96" s="67"/>
      <c r="C96" s="81" t="s">
        <v>25</v>
      </c>
      <c r="D96" s="54" t="s">
        <v>17</v>
      </c>
      <c r="E96" s="32">
        <v>3.2299999999999998E-3</v>
      </c>
      <c r="F96" s="50">
        <f>E96*F95</f>
        <v>3.2299999999999995E-2</v>
      </c>
      <c r="G96" s="57"/>
      <c r="H96" s="55"/>
      <c r="I96" s="66"/>
      <c r="J96" s="85"/>
      <c r="K96" s="68"/>
      <c r="L96" s="85"/>
      <c r="M96" s="68"/>
    </row>
    <row r="97" spans="1:13" s="201" customFormat="1" ht="13.5" customHeight="1">
      <c r="A97" s="271"/>
      <c r="B97" s="67"/>
      <c r="C97" s="81" t="s">
        <v>30</v>
      </c>
      <c r="D97" s="54" t="s">
        <v>27</v>
      </c>
      <c r="E97" s="30">
        <v>3.62E-3</v>
      </c>
      <c r="F97" s="50">
        <f>E97*F95</f>
        <v>3.6199999999999996E-2</v>
      </c>
      <c r="G97" s="57"/>
      <c r="H97" s="55"/>
      <c r="I97" s="66"/>
      <c r="J97" s="85"/>
      <c r="K97" s="69"/>
      <c r="L97" s="85"/>
      <c r="M97" s="85"/>
    </row>
    <row r="98" spans="1:13" s="201" customFormat="1" ht="13.5" customHeight="1">
      <c r="A98" s="271"/>
      <c r="B98" s="67"/>
      <c r="C98" s="81" t="s">
        <v>31</v>
      </c>
      <c r="D98" s="54" t="s">
        <v>19</v>
      </c>
      <c r="E98" s="56">
        <v>1.7999999999999998E-4</v>
      </c>
      <c r="F98" s="50">
        <f>E98*F95</f>
        <v>1.8E-3</v>
      </c>
      <c r="G98" s="57"/>
      <c r="H98" s="55"/>
      <c r="I98" s="66"/>
      <c r="J98" s="85"/>
      <c r="K98" s="68"/>
      <c r="L98" s="85"/>
      <c r="M98" s="85"/>
    </row>
    <row r="99" spans="1:13" s="201" customFormat="1" ht="13.5" customHeight="1">
      <c r="A99" s="272"/>
      <c r="B99" s="67" t="s">
        <v>32</v>
      </c>
      <c r="C99" s="81" t="s">
        <v>159</v>
      </c>
      <c r="D99" s="54" t="s">
        <v>21</v>
      </c>
      <c r="E99" s="33"/>
      <c r="F99" s="85">
        <f>F91*1.75</f>
        <v>17.5</v>
      </c>
      <c r="G99" s="57"/>
      <c r="H99" s="55"/>
      <c r="I99" s="66"/>
      <c r="J99" s="85"/>
      <c r="K99" s="34"/>
      <c r="L99" s="82"/>
      <c r="M99" s="82"/>
    </row>
    <row r="100" spans="1:13" s="201" customFormat="1" ht="66.75" customHeight="1">
      <c r="A100" s="273" t="s">
        <v>201</v>
      </c>
      <c r="B100" s="54" t="s">
        <v>148</v>
      </c>
      <c r="C100" s="81" t="s">
        <v>125</v>
      </c>
      <c r="D100" s="40" t="s">
        <v>20</v>
      </c>
      <c r="E100" s="83"/>
      <c r="F100" s="66">
        <v>0.6</v>
      </c>
      <c r="G100" s="83"/>
      <c r="H100" s="83"/>
      <c r="I100" s="83"/>
      <c r="J100" s="82"/>
      <c r="K100" s="41"/>
      <c r="L100" s="41"/>
      <c r="M100" s="82"/>
    </row>
    <row r="101" spans="1:13" s="201" customFormat="1" ht="13.5" customHeight="1">
      <c r="A101" s="274"/>
      <c r="B101" s="83"/>
      <c r="C101" s="42" t="s">
        <v>147</v>
      </c>
      <c r="D101" s="75" t="s">
        <v>17</v>
      </c>
      <c r="E101" s="130">
        <f>2.28*1.2+0.6</f>
        <v>3.3359999999999999</v>
      </c>
      <c r="F101" s="68">
        <f>E101*F100</f>
        <v>2.0015999999999998</v>
      </c>
      <c r="G101" s="68"/>
      <c r="H101" s="69"/>
      <c r="I101" s="43"/>
      <c r="J101" s="85"/>
      <c r="K101" s="85"/>
      <c r="L101" s="57"/>
      <c r="M101" s="68"/>
    </row>
    <row r="102" spans="1:13" s="201" customFormat="1" ht="13.5" customHeight="1">
      <c r="A102" s="274"/>
      <c r="B102" s="67" t="s">
        <v>28</v>
      </c>
      <c r="C102" s="81" t="s">
        <v>29</v>
      </c>
      <c r="D102" s="54" t="s">
        <v>20</v>
      </c>
      <c r="E102" s="56"/>
      <c r="F102" s="66">
        <f>F100</f>
        <v>0.6</v>
      </c>
      <c r="G102" s="57"/>
      <c r="H102" s="55"/>
      <c r="I102" s="66"/>
      <c r="J102" s="115"/>
      <c r="K102" s="31"/>
      <c r="L102" s="28"/>
      <c r="M102" s="82"/>
    </row>
    <row r="103" spans="1:13" s="201" customFormat="1" ht="13.5" customHeight="1">
      <c r="A103" s="274"/>
      <c r="B103" s="67"/>
      <c r="C103" s="81" t="s">
        <v>25</v>
      </c>
      <c r="D103" s="54" t="s">
        <v>17</v>
      </c>
      <c r="E103" s="32">
        <v>3.2299999999999998E-3</v>
      </c>
      <c r="F103" s="50">
        <f>E103*F102</f>
        <v>1.9379999999999998E-3</v>
      </c>
      <c r="G103" s="57"/>
      <c r="H103" s="55"/>
      <c r="I103" s="66"/>
      <c r="J103" s="85"/>
      <c r="K103" s="68"/>
      <c r="L103" s="85"/>
      <c r="M103" s="68"/>
    </row>
    <row r="104" spans="1:13" s="201" customFormat="1" ht="13.5" customHeight="1">
      <c r="A104" s="274"/>
      <c r="B104" s="67"/>
      <c r="C104" s="81" t="s">
        <v>30</v>
      </c>
      <c r="D104" s="54" t="s">
        <v>27</v>
      </c>
      <c r="E104" s="30">
        <v>3.62E-3</v>
      </c>
      <c r="F104" s="50">
        <f>E104*F102</f>
        <v>2.1719999999999999E-3</v>
      </c>
      <c r="G104" s="57"/>
      <c r="H104" s="55"/>
      <c r="I104" s="66"/>
      <c r="J104" s="85"/>
      <c r="K104" s="69"/>
      <c r="L104" s="85"/>
      <c r="M104" s="85"/>
    </row>
    <row r="105" spans="1:13" s="201" customFormat="1" ht="13.5" customHeight="1">
      <c r="A105" s="274"/>
      <c r="B105" s="67"/>
      <c r="C105" s="81" t="s">
        <v>31</v>
      </c>
      <c r="D105" s="54" t="s">
        <v>19</v>
      </c>
      <c r="E105" s="56">
        <v>1.7999999999999998E-4</v>
      </c>
      <c r="F105" s="13">
        <f>E105*F102</f>
        <v>1.0799999999999998E-4</v>
      </c>
      <c r="G105" s="57"/>
      <c r="H105" s="55"/>
      <c r="I105" s="66"/>
      <c r="J105" s="85"/>
      <c r="K105" s="68"/>
      <c r="L105" s="85"/>
      <c r="M105" s="85"/>
    </row>
    <row r="106" spans="1:13" s="201" customFormat="1" ht="13.5" customHeight="1">
      <c r="A106" s="275"/>
      <c r="B106" s="67" t="s">
        <v>32</v>
      </c>
      <c r="C106" s="81" t="s">
        <v>159</v>
      </c>
      <c r="D106" s="54" t="s">
        <v>21</v>
      </c>
      <c r="E106" s="33"/>
      <c r="F106" s="85">
        <f>F100*1.75</f>
        <v>1.05</v>
      </c>
      <c r="G106" s="57"/>
      <c r="H106" s="55"/>
      <c r="I106" s="66"/>
      <c r="J106" s="85"/>
      <c r="K106" s="34"/>
      <c r="L106" s="82"/>
      <c r="M106" s="82"/>
    </row>
    <row r="107" spans="1:13" s="201" customFormat="1" ht="31.5" customHeight="1">
      <c r="A107" s="191"/>
      <c r="B107" s="67"/>
      <c r="C107" s="81" t="s">
        <v>169</v>
      </c>
      <c r="D107" s="54"/>
      <c r="E107" s="33"/>
      <c r="F107" s="85"/>
      <c r="G107" s="57"/>
      <c r="H107" s="153"/>
      <c r="I107" s="66"/>
      <c r="J107" s="85"/>
      <c r="K107" s="34"/>
      <c r="L107" s="82"/>
      <c r="M107" s="82"/>
    </row>
    <row r="108" spans="1:13" s="201" customFormat="1" ht="18" customHeight="1">
      <c r="A108" s="270" t="s">
        <v>202</v>
      </c>
      <c r="B108" s="67" t="s">
        <v>150</v>
      </c>
      <c r="C108" s="81" t="s">
        <v>314</v>
      </c>
      <c r="D108" s="40" t="s">
        <v>20</v>
      </c>
      <c r="E108" s="33"/>
      <c r="F108" s="85">
        <v>0.2</v>
      </c>
      <c r="G108" s="57"/>
      <c r="H108" s="82"/>
      <c r="I108" s="134"/>
      <c r="J108" s="82"/>
      <c r="K108" s="34"/>
      <c r="L108" s="82"/>
      <c r="M108" s="82"/>
    </row>
    <row r="109" spans="1:13" s="201" customFormat="1" ht="13.5" customHeight="1">
      <c r="A109" s="271"/>
      <c r="B109" s="65"/>
      <c r="C109" s="81" t="s">
        <v>25</v>
      </c>
      <c r="D109" s="54" t="s">
        <v>17</v>
      </c>
      <c r="E109" s="56">
        <v>2.1800000000000002</v>
      </c>
      <c r="F109" s="66">
        <f>E109*F108</f>
        <v>0.43600000000000005</v>
      </c>
      <c r="G109" s="57"/>
      <c r="H109" s="55"/>
      <c r="I109" s="66"/>
      <c r="J109" s="85"/>
      <c r="K109" s="85"/>
      <c r="L109" s="85"/>
      <c r="M109" s="68"/>
    </row>
    <row r="110" spans="1:13" s="201" customFormat="1" ht="13.5" customHeight="1">
      <c r="A110" s="271"/>
      <c r="B110" s="65"/>
      <c r="C110" s="81" t="s">
        <v>18</v>
      </c>
      <c r="D110" s="54" t="s">
        <v>19</v>
      </c>
      <c r="E110" s="30">
        <v>0.115</v>
      </c>
      <c r="F110" s="85">
        <f>E110*F108</f>
        <v>2.3000000000000003E-2</v>
      </c>
      <c r="G110" s="57"/>
      <c r="H110" s="55"/>
      <c r="I110" s="66"/>
      <c r="J110" s="85"/>
      <c r="K110" s="68"/>
      <c r="L110" s="85"/>
      <c r="M110" s="85"/>
    </row>
    <row r="111" spans="1:13" s="201" customFormat="1" ht="13.5" customHeight="1">
      <c r="A111" s="272"/>
      <c r="B111" s="67"/>
      <c r="C111" s="81" t="s">
        <v>34</v>
      </c>
      <c r="D111" s="40" t="s">
        <v>20</v>
      </c>
      <c r="E111" s="33">
        <v>1.39</v>
      </c>
      <c r="F111" s="85">
        <f>E111*F108</f>
        <v>0.27799999999999997</v>
      </c>
      <c r="G111" s="170"/>
      <c r="H111" s="170"/>
      <c r="I111" s="170"/>
      <c r="J111" s="170"/>
      <c r="K111" s="170"/>
      <c r="L111" s="85"/>
      <c r="M111" s="170"/>
    </row>
    <row r="112" spans="1:13" s="201" customFormat="1" ht="32.25" customHeight="1">
      <c r="A112" s="270" t="s">
        <v>203</v>
      </c>
      <c r="B112" s="169" t="s">
        <v>170</v>
      </c>
      <c r="C112" s="7" t="s">
        <v>173</v>
      </c>
      <c r="D112" s="40" t="s">
        <v>20</v>
      </c>
      <c r="E112" s="154"/>
      <c r="F112" s="68">
        <v>3.6</v>
      </c>
      <c r="G112" s="111"/>
      <c r="H112" s="31"/>
      <c r="I112" s="68"/>
      <c r="J112" s="31"/>
      <c r="K112" s="31"/>
      <c r="L112" s="31"/>
      <c r="M112" s="31"/>
    </row>
    <row r="113" spans="1:13" s="201" customFormat="1" ht="13.5" customHeight="1">
      <c r="A113" s="271"/>
      <c r="B113" s="169"/>
      <c r="C113" s="42" t="s">
        <v>16</v>
      </c>
      <c r="D113" s="75" t="s">
        <v>17</v>
      </c>
      <c r="E113" s="85">
        <v>6.6</v>
      </c>
      <c r="F113" s="68">
        <f>E113*F112</f>
        <v>23.759999999999998</v>
      </c>
      <c r="G113" s="68"/>
      <c r="H113" s="69"/>
      <c r="I113" s="43"/>
      <c r="J113" s="68"/>
      <c r="K113" s="69"/>
      <c r="L113" s="69"/>
      <c r="M113" s="68"/>
    </row>
    <row r="114" spans="1:13" s="201" customFormat="1" ht="13.5" customHeight="1">
      <c r="A114" s="271"/>
      <c r="B114" s="214"/>
      <c r="C114" s="81" t="s">
        <v>129</v>
      </c>
      <c r="D114" s="5" t="s">
        <v>27</v>
      </c>
      <c r="E114" s="50">
        <v>9.6000000000000002E-2</v>
      </c>
      <c r="F114" s="85">
        <f>E114*F112</f>
        <v>0.34560000000000002</v>
      </c>
      <c r="G114" s="78"/>
      <c r="H114" s="85"/>
      <c r="I114" s="55"/>
      <c r="J114" s="44"/>
      <c r="K114" s="68"/>
      <c r="L114" s="85"/>
      <c r="M114" s="68"/>
    </row>
    <row r="115" spans="1:13" s="201" customFormat="1" ht="13.5" customHeight="1">
      <c r="A115" s="271"/>
      <c r="B115" s="214"/>
      <c r="C115" s="42" t="s">
        <v>18</v>
      </c>
      <c r="D115" s="83" t="s">
        <v>19</v>
      </c>
      <c r="E115" s="50">
        <v>0.39900000000000002</v>
      </c>
      <c r="F115" s="50">
        <f>E115*F112</f>
        <v>1.4364000000000001</v>
      </c>
      <c r="G115" s="83"/>
      <c r="H115" s="83"/>
      <c r="I115" s="66"/>
      <c r="J115" s="83"/>
      <c r="K115" s="83"/>
      <c r="L115" s="85"/>
      <c r="M115" s="68"/>
    </row>
    <row r="116" spans="1:13" s="201" customFormat="1" ht="13.5" customHeight="1">
      <c r="A116" s="271"/>
      <c r="B116" s="214"/>
      <c r="C116" s="81" t="s">
        <v>41</v>
      </c>
      <c r="D116" s="3" t="s">
        <v>20</v>
      </c>
      <c r="E116" s="50">
        <v>1.0149999999999999</v>
      </c>
      <c r="F116" s="85">
        <f>E116*F112</f>
        <v>3.6539999999999999</v>
      </c>
      <c r="G116" s="66"/>
      <c r="H116" s="85"/>
      <c r="I116" s="85"/>
      <c r="J116" s="85"/>
      <c r="K116" s="83"/>
      <c r="L116" s="85"/>
      <c r="M116" s="85"/>
    </row>
    <row r="117" spans="1:13" s="201" customFormat="1" ht="13.5" customHeight="1">
      <c r="A117" s="271"/>
      <c r="B117" s="214"/>
      <c r="C117" s="42" t="s">
        <v>37</v>
      </c>
      <c r="D117" s="54" t="s">
        <v>20</v>
      </c>
      <c r="E117" s="13">
        <v>2.47E-2</v>
      </c>
      <c r="F117" s="50">
        <f>E117*F112</f>
        <v>8.8919999999999999E-2</v>
      </c>
      <c r="G117" s="83"/>
      <c r="H117" s="85"/>
      <c r="I117" s="83"/>
      <c r="J117" s="83"/>
      <c r="K117" s="83"/>
      <c r="L117" s="83"/>
      <c r="M117" s="85"/>
    </row>
    <row r="118" spans="1:13" s="201" customFormat="1" ht="13.5" customHeight="1">
      <c r="A118" s="272"/>
      <c r="B118" s="214"/>
      <c r="C118" s="81" t="s">
        <v>130</v>
      </c>
      <c r="D118" s="54" t="s">
        <v>39</v>
      </c>
      <c r="E118" s="85">
        <v>0.39</v>
      </c>
      <c r="F118" s="85">
        <f>E118*F112</f>
        <v>1.4040000000000001</v>
      </c>
      <c r="G118" s="78"/>
      <c r="H118" s="85"/>
      <c r="I118" s="55"/>
      <c r="J118" s="44"/>
      <c r="K118" s="55"/>
      <c r="L118" s="55"/>
      <c r="M118" s="85"/>
    </row>
    <row r="119" spans="1:13" s="201" customFormat="1" ht="13.5" customHeight="1">
      <c r="A119" s="270"/>
      <c r="B119" s="214"/>
      <c r="C119" s="81" t="s">
        <v>171</v>
      </c>
      <c r="D119" s="54" t="s">
        <v>131</v>
      </c>
      <c r="E119" s="13">
        <v>4.6800000000000001E-2</v>
      </c>
      <c r="F119" s="50">
        <f>E119*F112</f>
        <v>0.16848000000000002</v>
      </c>
      <c r="G119" s="78"/>
      <c r="H119" s="85"/>
      <c r="I119" s="55"/>
      <c r="J119" s="44"/>
      <c r="K119" s="55"/>
      <c r="L119" s="55"/>
      <c r="M119" s="85"/>
    </row>
    <row r="120" spans="1:13" s="201" customFormat="1" ht="13.5" customHeight="1">
      <c r="A120" s="271"/>
      <c r="B120" s="214"/>
      <c r="C120" s="81" t="s">
        <v>172</v>
      </c>
      <c r="D120" s="54" t="s">
        <v>131</v>
      </c>
      <c r="E120" s="13">
        <f>0.0053+0.074</f>
        <v>7.9299999999999995E-2</v>
      </c>
      <c r="F120" s="50">
        <f>E120*F112</f>
        <v>0.28548000000000001</v>
      </c>
      <c r="G120" s="78"/>
      <c r="H120" s="85"/>
      <c r="I120" s="55"/>
      <c r="J120" s="44"/>
      <c r="K120" s="55"/>
      <c r="L120" s="55"/>
      <c r="M120" s="85"/>
    </row>
    <row r="121" spans="1:13" s="201" customFormat="1" ht="13.5" customHeight="1">
      <c r="A121" s="271"/>
      <c r="B121" s="214"/>
      <c r="C121" s="81" t="s">
        <v>132</v>
      </c>
      <c r="D121" s="54" t="s">
        <v>42</v>
      </c>
      <c r="E121" s="85">
        <v>1.93</v>
      </c>
      <c r="F121" s="85">
        <f>E121*F112</f>
        <v>6.9479999999999995</v>
      </c>
      <c r="G121" s="78"/>
      <c r="H121" s="85"/>
      <c r="I121" s="55"/>
      <c r="J121" s="44"/>
      <c r="K121" s="55"/>
      <c r="L121" s="55"/>
      <c r="M121" s="85"/>
    </row>
    <row r="122" spans="1:13" s="201" customFormat="1" ht="13.5" customHeight="1">
      <c r="A122" s="272"/>
      <c r="B122" s="214"/>
      <c r="C122" s="81" t="s">
        <v>35</v>
      </c>
      <c r="D122" s="54" t="s">
        <v>19</v>
      </c>
      <c r="E122" s="85">
        <v>1.56</v>
      </c>
      <c r="F122" s="85">
        <f>E122*F112</f>
        <v>5.6160000000000005</v>
      </c>
      <c r="G122" s="78"/>
      <c r="H122" s="85"/>
      <c r="I122" s="55"/>
      <c r="J122" s="44"/>
      <c r="K122" s="55"/>
      <c r="L122" s="55"/>
      <c r="M122" s="85"/>
    </row>
    <row r="123" spans="1:13" s="201" customFormat="1" ht="15.75" customHeight="1">
      <c r="A123" s="276" t="s">
        <v>204</v>
      </c>
      <c r="B123" s="84" t="s">
        <v>38</v>
      </c>
      <c r="C123" s="81" t="s">
        <v>123</v>
      </c>
      <c r="D123" s="54" t="s">
        <v>39</v>
      </c>
      <c r="E123" s="83"/>
      <c r="F123" s="66">
        <v>11</v>
      </c>
      <c r="G123" s="83"/>
      <c r="H123" s="82"/>
      <c r="I123" s="41"/>
      <c r="J123" s="82"/>
      <c r="K123" s="41"/>
      <c r="L123" s="82"/>
      <c r="M123" s="82"/>
    </row>
    <row r="124" spans="1:13" s="201" customFormat="1" ht="13.5" customHeight="1">
      <c r="A124" s="277"/>
      <c r="B124" s="84"/>
      <c r="C124" s="42" t="s">
        <v>16</v>
      </c>
      <c r="D124" s="75" t="s">
        <v>17</v>
      </c>
      <c r="E124" s="50">
        <v>0.56399999999999995</v>
      </c>
      <c r="F124" s="137">
        <f>E124*F123</f>
        <v>6.2039999999999997</v>
      </c>
      <c r="G124" s="68"/>
      <c r="H124" s="69"/>
      <c r="I124" s="43"/>
      <c r="J124" s="85"/>
      <c r="K124" s="85"/>
      <c r="L124" s="57"/>
      <c r="M124" s="85"/>
    </row>
    <row r="125" spans="1:13" s="201" customFormat="1" ht="13.5" customHeight="1">
      <c r="A125" s="277"/>
      <c r="B125" s="84"/>
      <c r="C125" s="42" t="s">
        <v>18</v>
      </c>
      <c r="D125" s="83" t="s">
        <v>19</v>
      </c>
      <c r="E125" s="50">
        <v>4.0899999999999999E-2</v>
      </c>
      <c r="F125" s="50">
        <f>E125*F124</f>
        <v>0.25374359999999996</v>
      </c>
      <c r="G125" s="83"/>
      <c r="H125" s="83"/>
      <c r="I125" s="66"/>
      <c r="J125" s="83"/>
      <c r="K125" s="83"/>
      <c r="L125" s="85"/>
      <c r="M125" s="68"/>
    </row>
    <row r="126" spans="1:13" s="201" customFormat="1" ht="13.5" customHeight="1">
      <c r="A126" s="277"/>
      <c r="B126" s="84"/>
      <c r="C126" s="42" t="s">
        <v>36</v>
      </c>
      <c r="D126" s="83" t="s">
        <v>21</v>
      </c>
      <c r="E126" s="50">
        <v>4.4999999999999997E-3</v>
      </c>
      <c r="F126" s="83">
        <f>E126*F123</f>
        <v>4.9499999999999995E-2</v>
      </c>
      <c r="G126" s="83"/>
      <c r="H126" s="85"/>
      <c r="I126" s="83"/>
      <c r="J126" s="83"/>
      <c r="K126" s="83"/>
      <c r="L126" s="83"/>
      <c r="M126" s="85"/>
    </row>
    <row r="127" spans="1:13" s="201" customFormat="1" ht="13.5" customHeight="1">
      <c r="A127" s="277"/>
      <c r="B127" s="84"/>
      <c r="C127" s="42" t="s">
        <v>37</v>
      </c>
      <c r="D127" s="54" t="s">
        <v>20</v>
      </c>
      <c r="E127" s="50">
        <v>7.4999999999999997E-3</v>
      </c>
      <c r="F127" s="83">
        <f>E127*F123</f>
        <v>8.249999999999999E-2</v>
      </c>
      <c r="G127" s="83"/>
      <c r="H127" s="85"/>
      <c r="I127" s="83"/>
      <c r="J127" s="83"/>
      <c r="K127" s="83"/>
      <c r="L127" s="83"/>
      <c r="M127" s="85"/>
    </row>
    <row r="128" spans="1:13" s="201" customFormat="1" ht="13.5" customHeight="1">
      <c r="A128" s="278"/>
      <c r="B128" s="84"/>
      <c r="C128" s="81" t="s">
        <v>35</v>
      </c>
      <c r="D128" s="54" t="s">
        <v>19</v>
      </c>
      <c r="E128" s="50">
        <v>0.26500000000000001</v>
      </c>
      <c r="F128" s="85">
        <f>E128*F123</f>
        <v>2.915</v>
      </c>
      <c r="G128" s="78"/>
      <c r="H128" s="85"/>
      <c r="I128" s="55"/>
      <c r="J128" s="44"/>
      <c r="K128" s="55"/>
      <c r="L128" s="55"/>
      <c r="M128" s="85"/>
    </row>
    <row r="129" spans="1:13" s="201" customFormat="1" ht="15.75" customHeight="1">
      <c r="A129" s="270" t="s">
        <v>205</v>
      </c>
      <c r="B129" s="169" t="s">
        <v>174</v>
      </c>
      <c r="C129" s="81" t="s">
        <v>175</v>
      </c>
      <c r="D129" s="54" t="s">
        <v>131</v>
      </c>
      <c r="E129" s="50"/>
      <c r="F129" s="66">
        <v>5</v>
      </c>
      <c r="G129" s="78"/>
      <c r="H129" s="31"/>
      <c r="I129" s="60"/>
      <c r="J129" s="31"/>
      <c r="K129" s="68"/>
      <c r="L129" s="31"/>
      <c r="M129" s="31"/>
    </row>
    <row r="130" spans="1:13" s="201" customFormat="1" ht="13.5" customHeight="1">
      <c r="A130" s="271"/>
      <c r="B130" s="169"/>
      <c r="C130" s="42" t="s">
        <v>16</v>
      </c>
      <c r="D130" s="75" t="s">
        <v>17</v>
      </c>
      <c r="E130" s="50">
        <v>2.78</v>
      </c>
      <c r="F130" s="68">
        <f>E130*F129</f>
        <v>13.899999999999999</v>
      </c>
      <c r="G130" s="68"/>
      <c r="H130" s="69"/>
      <c r="I130" s="43"/>
      <c r="J130" s="68"/>
      <c r="K130" s="69"/>
      <c r="L130" s="69"/>
      <c r="M130" s="68"/>
    </row>
    <row r="131" spans="1:13" s="201" customFormat="1" ht="13.5" customHeight="1">
      <c r="A131" s="271"/>
      <c r="B131" s="169"/>
      <c r="C131" s="42" t="s">
        <v>18</v>
      </c>
      <c r="D131" s="83" t="s">
        <v>19</v>
      </c>
      <c r="E131" s="13">
        <v>2.5999999999999999E-3</v>
      </c>
      <c r="F131" s="50">
        <f>E131*F129</f>
        <v>1.2999999999999999E-2</v>
      </c>
      <c r="G131" s="83"/>
      <c r="H131" s="83"/>
      <c r="I131" s="66"/>
      <c r="J131" s="83"/>
      <c r="K131" s="83"/>
      <c r="L131" s="85"/>
      <c r="M131" s="85"/>
    </row>
    <row r="132" spans="1:13" s="201" customFormat="1" ht="13.5" customHeight="1">
      <c r="A132" s="271"/>
      <c r="B132" s="214"/>
      <c r="C132" s="42" t="s">
        <v>176</v>
      </c>
      <c r="D132" s="54" t="s">
        <v>131</v>
      </c>
      <c r="E132" s="85">
        <v>1.01</v>
      </c>
      <c r="F132" s="83">
        <f>E132*F129</f>
        <v>5.05</v>
      </c>
      <c r="G132" s="83"/>
      <c r="H132" s="85"/>
      <c r="I132" s="83"/>
      <c r="J132" s="83"/>
      <c r="K132" s="83"/>
      <c r="L132" s="85"/>
      <c r="M132" s="85"/>
    </row>
    <row r="133" spans="1:13" s="201" customFormat="1" ht="13.5" customHeight="1">
      <c r="A133" s="272"/>
      <c r="B133" s="169"/>
      <c r="C133" s="81" t="s">
        <v>35</v>
      </c>
      <c r="D133" s="54" t="s">
        <v>19</v>
      </c>
      <c r="E133" s="50">
        <v>0.02</v>
      </c>
      <c r="F133" s="85">
        <f>E133*F129</f>
        <v>0.1</v>
      </c>
      <c r="G133" s="78"/>
      <c r="H133" s="85"/>
      <c r="I133" s="55"/>
      <c r="J133" s="44"/>
      <c r="K133" s="55"/>
      <c r="L133" s="55"/>
      <c r="M133" s="85"/>
    </row>
    <row r="134" spans="1:13" s="201" customFormat="1" ht="25.5" customHeight="1">
      <c r="A134" s="279" t="s">
        <v>206</v>
      </c>
      <c r="B134" s="114" t="s">
        <v>92</v>
      </c>
      <c r="C134" s="202" t="s">
        <v>182</v>
      </c>
      <c r="D134" s="75" t="s">
        <v>20</v>
      </c>
      <c r="E134" s="114"/>
      <c r="F134" s="114">
        <v>3.5</v>
      </c>
      <c r="G134" s="70"/>
      <c r="H134" s="31"/>
      <c r="I134" s="60"/>
      <c r="J134" s="31"/>
      <c r="K134" s="68"/>
      <c r="L134" s="31"/>
      <c r="M134" s="31"/>
    </row>
    <row r="135" spans="1:13" s="201" customFormat="1" ht="13.5" customHeight="1">
      <c r="A135" s="280"/>
      <c r="B135" s="114"/>
      <c r="C135" s="42" t="s">
        <v>16</v>
      </c>
      <c r="D135" s="75" t="s">
        <v>17</v>
      </c>
      <c r="E135" s="50">
        <v>25.2</v>
      </c>
      <c r="F135" s="137">
        <f>E135*F134</f>
        <v>88.2</v>
      </c>
      <c r="G135" s="68"/>
      <c r="H135" s="69"/>
      <c r="I135" s="43"/>
      <c r="J135" s="68"/>
      <c r="K135" s="69"/>
      <c r="L135" s="69"/>
      <c r="M135" s="68"/>
    </row>
    <row r="136" spans="1:13" s="201" customFormat="1" ht="13.5" customHeight="1">
      <c r="A136" s="280"/>
      <c r="B136" s="114"/>
      <c r="C136" s="42" t="s">
        <v>18</v>
      </c>
      <c r="D136" s="83" t="s">
        <v>19</v>
      </c>
      <c r="E136" s="50">
        <v>0.23</v>
      </c>
      <c r="F136" s="50">
        <f>E136*F134</f>
        <v>0.80500000000000005</v>
      </c>
      <c r="G136" s="83"/>
      <c r="H136" s="83"/>
      <c r="I136" s="66"/>
      <c r="J136" s="83"/>
      <c r="K136" s="83"/>
      <c r="L136" s="85"/>
      <c r="M136" s="85"/>
    </row>
    <row r="137" spans="1:13" s="201" customFormat="1" ht="13.5" customHeight="1">
      <c r="A137" s="280"/>
      <c r="B137" s="114"/>
      <c r="C137" s="79" t="s">
        <v>183</v>
      </c>
      <c r="D137" s="3" t="s">
        <v>20</v>
      </c>
      <c r="E137" s="66">
        <v>1</v>
      </c>
      <c r="F137" s="85">
        <f>E137*F134</f>
        <v>3.5</v>
      </c>
      <c r="G137" s="85"/>
      <c r="H137" s="85"/>
      <c r="I137" s="85"/>
      <c r="J137" s="85"/>
      <c r="K137" s="85"/>
      <c r="L137" s="85"/>
      <c r="M137" s="85"/>
    </row>
    <row r="138" spans="1:13" s="201" customFormat="1" ht="13.5" customHeight="1">
      <c r="A138" s="280"/>
      <c r="B138" s="114"/>
      <c r="C138" s="202" t="s">
        <v>37</v>
      </c>
      <c r="D138" s="75" t="s">
        <v>20</v>
      </c>
      <c r="E138" s="114">
        <v>0.05</v>
      </c>
      <c r="F138" s="114">
        <f>E138*F134</f>
        <v>0.17500000000000002</v>
      </c>
      <c r="G138" s="70"/>
      <c r="H138" s="85"/>
      <c r="I138" s="69"/>
      <c r="J138" s="69"/>
      <c r="K138" s="69"/>
      <c r="L138" s="31"/>
      <c r="M138" s="85"/>
    </row>
    <row r="139" spans="1:13" s="201" customFormat="1" ht="13.5" customHeight="1">
      <c r="A139" s="280"/>
      <c r="B139" s="114"/>
      <c r="C139" s="202" t="s">
        <v>93</v>
      </c>
      <c r="D139" s="75" t="s">
        <v>20</v>
      </c>
      <c r="E139" s="114">
        <v>0.13800000000000001</v>
      </c>
      <c r="F139" s="114">
        <f>E139*F134</f>
        <v>0.48300000000000004</v>
      </c>
      <c r="G139" s="70"/>
      <c r="H139" s="85"/>
      <c r="I139" s="69"/>
      <c r="J139" s="69"/>
      <c r="K139" s="69"/>
      <c r="L139" s="31"/>
      <c r="M139" s="85"/>
    </row>
    <row r="140" spans="1:13" s="201" customFormat="1" ht="13.5" customHeight="1">
      <c r="A140" s="281"/>
      <c r="B140" s="114"/>
      <c r="C140" s="81" t="s">
        <v>35</v>
      </c>
      <c r="D140" s="54" t="s">
        <v>19</v>
      </c>
      <c r="E140" s="50">
        <v>2.54</v>
      </c>
      <c r="F140" s="85">
        <f>E140*F134</f>
        <v>8.89</v>
      </c>
      <c r="G140" s="78"/>
      <c r="H140" s="85"/>
      <c r="I140" s="55"/>
      <c r="J140" s="44"/>
      <c r="K140" s="55"/>
      <c r="L140" s="55"/>
      <c r="M140" s="113"/>
    </row>
    <row r="141" spans="1:13" s="201" customFormat="1" ht="17.25" customHeight="1">
      <c r="A141" s="276" t="s">
        <v>207</v>
      </c>
      <c r="B141" s="84" t="s">
        <v>38</v>
      </c>
      <c r="C141" s="81" t="s">
        <v>123</v>
      </c>
      <c r="D141" s="54" t="s">
        <v>39</v>
      </c>
      <c r="E141" s="83"/>
      <c r="F141" s="66">
        <v>10</v>
      </c>
      <c r="G141" s="83"/>
      <c r="H141" s="82"/>
      <c r="I141" s="41"/>
      <c r="J141" s="82"/>
      <c r="K141" s="41"/>
      <c r="L141" s="82"/>
      <c r="M141" s="82"/>
    </row>
    <row r="142" spans="1:13" s="201" customFormat="1" ht="13.5" customHeight="1">
      <c r="A142" s="277"/>
      <c r="B142" s="84"/>
      <c r="C142" s="42" t="s">
        <v>16</v>
      </c>
      <c r="D142" s="75" t="s">
        <v>17</v>
      </c>
      <c r="E142" s="50">
        <v>0.56399999999999995</v>
      </c>
      <c r="F142" s="137">
        <f>E142*F141</f>
        <v>5.64</v>
      </c>
      <c r="G142" s="68"/>
      <c r="H142" s="69"/>
      <c r="I142" s="43"/>
      <c r="J142" s="85"/>
      <c r="K142" s="85"/>
      <c r="L142" s="57"/>
      <c r="M142" s="85"/>
    </row>
    <row r="143" spans="1:13" s="201" customFormat="1" ht="13.5" customHeight="1">
      <c r="A143" s="277"/>
      <c r="B143" s="84"/>
      <c r="C143" s="42" t="s">
        <v>18</v>
      </c>
      <c r="D143" s="83" t="s">
        <v>19</v>
      </c>
      <c r="E143" s="50">
        <v>4.0899999999999999E-2</v>
      </c>
      <c r="F143" s="50">
        <f>E143*F142</f>
        <v>0.23067599999999999</v>
      </c>
      <c r="G143" s="83"/>
      <c r="H143" s="83"/>
      <c r="I143" s="66"/>
      <c r="J143" s="83"/>
      <c r="K143" s="83"/>
      <c r="L143" s="85"/>
      <c r="M143" s="68"/>
    </row>
    <row r="144" spans="1:13" s="201" customFormat="1" ht="13.5" customHeight="1">
      <c r="A144" s="277"/>
      <c r="B144" s="84"/>
      <c r="C144" s="42" t="s">
        <v>36</v>
      </c>
      <c r="D144" s="83" t="s">
        <v>21</v>
      </c>
      <c r="E144" s="50">
        <v>4.4999999999999997E-3</v>
      </c>
      <c r="F144" s="83">
        <f>E144*F141</f>
        <v>4.4999999999999998E-2</v>
      </c>
      <c r="G144" s="83"/>
      <c r="H144" s="85"/>
      <c r="I144" s="83"/>
      <c r="J144" s="83"/>
      <c r="K144" s="83"/>
      <c r="L144" s="83"/>
      <c r="M144" s="85"/>
    </row>
    <row r="145" spans="1:13" s="201" customFormat="1" ht="13.5" customHeight="1">
      <c r="A145" s="277"/>
      <c r="B145" s="84"/>
      <c r="C145" s="42" t="s">
        <v>37</v>
      </c>
      <c r="D145" s="54" t="s">
        <v>20</v>
      </c>
      <c r="E145" s="50">
        <v>7.4999999999999997E-3</v>
      </c>
      <c r="F145" s="83">
        <f>E145*F141</f>
        <v>7.4999999999999997E-2</v>
      </c>
      <c r="G145" s="83"/>
      <c r="H145" s="85"/>
      <c r="I145" s="83"/>
      <c r="J145" s="83"/>
      <c r="K145" s="83"/>
      <c r="L145" s="83"/>
      <c r="M145" s="85"/>
    </row>
    <row r="146" spans="1:13" s="201" customFormat="1" ht="13.5" customHeight="1">
      <c r="A146" s="278"/>
      <c r="B146" s="84"/>
      <c r="C146" s="81" t="s">
        <v>35</v>
      </c>
      <c r="D146" s="54" t="s">
        <v>19</v>
      </c>
      <c r="E146" s="50">
        <v>0.26500000000000001</v>
      </c>
      <c r="F146" s="85">
        <f>E146*F141</f>
        <v>2.6500000000000004</v>
      </c>
      <c r="G146" s="78"/>
      <c r="H146" s="85"/>
      <c r="I146" s="55"/>
      <c r="J146" s="44"/>
      <c r="K146" s="55"/>
      <c r="L146" s="55"/>
      <c r="M146" s="85"/>
    </row>
    <row r="147" spans="1:13" s="201" customFormat="1" ht="40.5" customHeight="1">
      <c r="A147" s="195" t="s">
        <v>208</v>
      </c>
      <c r="B147" s="169"/>
      <c r="C147" s="81" t="s">
        <v>177</v>
      </c>
      <c r="D147" s="75"/>
      <c r="E147" s="50"/>
      <c r="F147" s="68"/>
      <c r="G147" s="68"/>
      <c r="H147" s="148"/>
      <c r="I147" s="43"/>
      <c r="J147" s="68"/>
      <c r="K147" s="69"/>
      <c r="L147" s="69"/>
      <c r="M147" s="121"/>
    </row>
    <row r="148" spans="1:13" s="201" customFormat="1" ht="45.75" customHeight="1">
      <c r="A148" s="282" t="s">
        <v>307</v>
      </c>
      <c r="B148" s="169" t="s">
        <v>43</v>
      </c>
      <c r="C148" s="81" t="s">
        <v>178</v>
      </c>
      <c r="D148" s="75" t="s">
        <v>20</v>
      </c>
      <c r="E148" s="50"/>
      <c r="F148" s="68">
        <v>72</v>
      </c>
      <c r="G148" s="68"/>
      <c r="H148" s="148"/>
      <c r="I148" s="43"/>
      <c r="J148" s="82"/>
      <c r="K148" s="41"/>
      <c r="L148" s="82"/>
      <c r="M148" s="82"/>
    </row>
    <row r="149" spans="1:13" s="201" customFormat="1" ht="13.5" customHeight="1">
      <c r="A149" s="283"/>
      <c r="B149" s="169"/>
      <c r="C149" s="42" t="s">
        <v>25</v>
      </c>
      <c r="D149" s="75" t="s">
        <v>17</v>
      </c>
      <c r="E149" s="50">
        <v>1.0199999999999999E-2</v>
      </c>
      <c r="F149" s="68">
        <f>E149*F148</f>
        <v>0.73439999999999994</v>
      </c>
      <c r="G149" s="68"/>
      <c r="H149" s="148"/>
      <c r="I149" s="43"/>
      <c r="J149" s="68"/>
      <c r="K149" s="69"/>
      <c r="L149" s="69"/>
      <c r="M149" s="121"/>
    </row>
    <row r="150" spans="1:13" s="201" customFormat="1" ht="13.5" customHeight="1">
      <c r="A150" s="283"/>
      <c r="B150" s="169"/>
      <c r="C150" s="42" t="s">
        <v>26</v>
      </c>
      <c r="D150" s="75" t="s">
        <v>27</v>
      </c>
      <c r="E150" s="50">
        <v>2.2800000000000001E-2</v>
      </c>
      <c r="F150" s="68">
        <f>E150*F148</f>
        <v>1.6415999999999999</v>
      </c>
      <c r="G150" s="68"/>
      <c r="H150" s="148"/>
      <c r="I150" s="43"/>
      <c r="J150" s="68"/>
      <c r="K150" s="69"/>
      <c r="L150" s="85"/>
      <c r="M150" s="121"/>
    </row>
    <row r="151" spans="1:13" s="201" customFormat="1" ht="13.5" customHeight="1">
      <c r="A151" s="284"/>
      <c r="B151" s="169"/>
      <c r="C151" s="42" t="s">
        <v>18</v>
      </c>
      <c r="D151" s="75" t="s">
        <v>19</v>
      </c>
      <c r="E151" s="50">
        <v>2.0899999999999998E-3</v>
      </c>
      <c r="F151" s="68">
        <f>E151*F148</f>
        <v>0.15048</v>
      </c>
      <c r="G151" s="68"/>
      <c r="H151" s="148"/>
      <c r="I151" s="43"/>
      <c r="J151" s="68"/>
      <c r="K151" s="69"/>
      <c r="L151" s="85"/>
      <c r="M151" s="121"/>
    </row>
    <row r="152" spans="1:13" s="201" customFormat="1" ht="13.5" customHeight="1">
      <c r="A152" s="282" t="s">
        <v>308</v>
      </c>
      <c r="B152" s="169" t="s">
        <v>28</v>
      </c>
      <c r="C152" s="42" t="s">
        <v>29</v>
      </c>
      <c r="D152" s="75" t="s">
        <v>20</v>
      </c>
      <c r="E152" s="50"/>
      <c r="F152" s="68">
        <f>F148</f>
        <v>72</v>
      </c>
      <c r="G152" s="68"/>
      <c r="H152" s="148"/>
      <c r="I152" s="43"/>
      <c r="J152" s="82"/>
      <c r="K152" s="41"/>
      <c r="L152" s="82"/>
      <c r="M152" s="82"/>
    </row>
    <row r="153" spans="1:13" s="201" customFormat="1" ht="13.5" customHeight="1">
      <c r="A153" s="283"/>
      <c r="B153" s="169"/>
      <c r="C153" s="42" t="s">
        <v>25</v>
      </c>
      <c r="D153" s="75" t="s">
        <v>17</v>
      </c>
      <c r="E153" s="50">
        <v>3.2299999999999998E-3</v>
      </c>
      <c r="F153" s="68">
        <f>E153*F152</f>
        <v>0.23255999999999999</v>
      </c>
      <c r="G153" s="68"/>
      <c r="H153" s="148"/>
      <c r="I153" s="43"/>
      <c r="J153" s="68"/>
      <c r="K153" s="69"/>
      <c r="L153" s="85"/>
      <c r="M153" s="121"/>
    </row>
    <row r="154" spans="1:13" s="201" customFormat="1" ht="13.5" customHeight="1">
      <c r="A154" s="283"/>
      <c r="B154" s="169"/>
      <c r="C154" s="42" t="s">
        <v>30</v>
      </c>
      <c r="D154" s="75" t="s">
        <v>27</v>
      </c>
      <c r="E154" s="50">
        <v>3.62E-3</v>
      </c>
      <c r="F154" s="68">
        <f>E154*F152</f>
        <v>0.26063999999999998</v>
      </c>
      <c r="G154" s="68"/>
      <c r="H154" s="148"/>
      <c r="I154" s="43"/>
      <c r="J154" s="68"/>
      <c r="K154" s="69"/>
      <c r="L154" s="85"/>
      <c r="M154" s="121"/>
    </row>
    <row r="155" spans="1:13" s="201" customFormat="1" ht="13.5" customHeight="1">
      <c r="A155" s="284"/>
      <c r="B155" s="169"/>
      <c r="C155" s="42" t="s">
        <v>31</v>
      </c>
      <c r="D155" s="75" t="s">
        <v>19</v>
      </c>
      <c r="E155" s="50">
        <v>1.7999999999999998E-4</v>
      </c>
      <c r="F155" s="68">
        <f>E155*F152</f>
        <v>1.2959999999999999E-2</v>
      </c>
      <c r="G155" s="68"/>
      <c r="H155" s="148"/>
      <c r="I155" s="43"/>
      <c r="J155" s="68"/>
      <c r="K155" s="69"/>
      <c r="L155" s="85"/>
      <c r="M155" s="121"/>
    </row>
    <row r="156" spans="1:13" s="201" customFormat="1" ht="28.5" customHeight="1">
      <c r="A156" s="195" t="s">
        <v>309</v>
      </c>
      <c r="B156" s="169" t="s">
        <v>32</v>
      </c>
      <c r="C156" s="81" t="s">
        <v>179</v>
      </c>
      <c r="D156" s="75" t="s">
        <v>21</v>
      </c>
      <c r="E156" s="50"/>
      <c r="F156" s="68">
        <f>F148*1.95</f>
        <v>140.4</v>
      </c>
      <c r="G156" s="68"/>
      <c r="H156" s="148"/>
      <c r="I156" s="43"/>
      <c r="J156" s="68"/>
      <c r="K156" s="69"/>
      <c r="L156" s="82"/>
      <c r="M156" s="82"/>
    </row>
    <row r="157" spans="1:13" s="201" customFormat="1" ht="28.5" customHeight="1">
      <c r="A157" s="282" t="s">
        <v>310</v>
      </c>
      <c r="B157" s="169" t="s">
        <v>45</v>
      </c>
      <c r="C157" s="81" t="s">
        <v>181</v>
      </c>
      <c r="D157" s="75" t="s">
        <v>20</v>
      </c>
      <c r="E157" s="50"/>
      <c r="F157" s="68">
        <f>F148</f>
        <v>72</v>
      </c>
      <c r="G157" s="68"/>
      <c r="H157" s="148"/>
      <c r="I157" s="43"/>
      <c r="J157" s="82"/>
      <c r="K157" s="41"/>
      <c r="L157" s="82"/>
      <c r="M157" s="82"/>
    </row>
    <row r="158" spans="1:13" s="201" customFormat="1" ht="13.5" customHeight="1">
      <c r="A158" s="283"/>
      <c r="B158" s="169"/>
      <c r="C158" s="42" t="s">
        <v>25</v>
      </c>
      <c r="D158" s="75" t="s">
        <v>17</v>
      </c>
      <c r="E158" s="50">
        <v>0.13400000000000001</v>
      </c>
      <c r="F158" s="68">
        <f>E158*F157</f>
        <v>9.6479999999999997</v>
      </c>
      <c r="G158" s="68"/>
      <c r="H158" s="148"/>
      <c r="I158" s="43"/>
      <c r="J158" s="68"/>
      <c r="K158" s="69"/>
      <c r="L158" s="85"/>
      <c r="M158" s="121"/>
    </row>
    <row r="159" spans="1:13" s="201" customFormat="1" ht="13.5" customHeight="1">
      <c r="A159" s="284"/>
      <c r="B159" s="169"/>
      <c r="C159" s="42" t="s">
        <v>47</v>
      </c>
      <c r="D159" s="75" t="s">
        <v>27</v>
      </c>
      <c r="E159" s="50">
        <v>0.13</v>
      </c>
      <c r="F159" s="68">
        <f>E159*F157</f>
        <v>9.36</v>
      </c>
      <c r="G159" s="68"/>
      <c r="H159" s="148"/>
      <c r="I159" s="43"/>
      <c r="J159" s="68"/>
      <c r="K159" s="69"/>
      <c r="L159" s="85"/>
      <c r="M159" s="121"/>
    </row>
    <row r="160" spans="1:13" s="201" customFormat="1" ht="43.5" customHeight="1">
      <c r="A160" s="282" t="s">
        <v>209</v>
      </c>
      <c r="B160" s="214" t="s">
        <v>305</v>
      </c>
      <c r="C160" s="81" t="s">
        <v>304</v>
      </c>
      <c r="D160" s="75" t="s">
        <v>20</v>
      </c>
      <c r="E160" s="50"/>
      <c r="F160" s="68">
        <v>12</v>
      </c>
      <c r="G160" s="68"/>
      <c r="H160" s="148"/>
      <c r="I160" s="43"/>
      <c r="J160" s="82"/>
      <c r="K160" s="41"/>
      <c r="L160" s="82"/>
      <c r="M160" s="82"/>
    </row>
    <row r="161" spans="1:17" s="201" customFormat="1" ht="13.5" customHeight="1">
      <c r="A161" s="283"/>
      <c r="B161" s="169"/>
      <c r="C161" s="42" t="s">
        <v>25</v>
      </c>
      <c r="D161" s="75" t="s">
        <v>17</v>
      </c>
      <c r="E161" s="184">
        <f>9.96*0.001</f>
        <v>9.9600000000000018E-3</v>
      </c>
      <c r="F161" s="137">
        <f>E161*F160</f>
        <v>0.11952000000000002</v>
      </c>
      <c r="G161" s="68"/>
      <c r="H161" s="148"/>
      <c r="I161" s="43"/>
      <c r="J161" s="68"/>
      <c r="K161" s="69"/>
      <c r="L161" s="69"/>
      <c r="M161" s="121"/>
    </row>
    <row r="162" spans="1:17" s="201" customFormat="1" ht="13.5" customHeight="1">
      <c r="A162" s="284"/>
      <c r="B162" s="169"/>
      <c r="C162" s="42" t="s">
        <v>26</v>
      </c>
      <c r="D162" s="75" t="s">
        <v>27</v>
      </c>
      <c r="E162" s="13">
        <v>2.23E-2</v>
      </c>
      <c r="F162" s="137">
        <f>E162*F160</f>
        <v>0.2676</v>
      </c>
      <c r="G162" s="68"/>
      <c r="H162" s="148"/>
      <c r="I162" s="43"/>
      <c r="J162" s="68"/>
      <c r="K162" s="69"/>
      <c r="L162" s="85"/>
      <c r="M162" s="121"/>
    </row>
    <row r="163" spans="1:17" s="201" customFormat="1" ht="13.5" customHeight="1">
      <c r="A163" s="195"/>
      <c r="B163" s="169"/>
      <c r="C163" s="42" t="s">
        <v>12</v>
      </c>
      <c r="D163" s="75" t="s">
        <v>19</v>
      </c>
      <c r="E163" s="50"/>
      <c r="F163" s="68"/>
      <c r="G163" s="68"/>
      <c r="H163" s="148"/>
      <c r="I163" s="43"/>
      <c r="J163" s="68"/>
      <c r="K163" s="69"/>
      <c r="L163" s="68"/>
      <c r="M163" s="121"/>
    </row>
    <row r="164" spans="1:17" s="201" customFormat="1" ht="13.5" customHeight="1">
      <c r="A164" s="195"/>
      <c r="B164" s="169"/>
      <c r="C164" s="42" t="s">
        <v>48</v>
      </c>
      <c r="D164" s="75" t="s">
        <v>49</v>
      </c>
      <c r="E164" s="50"/>
      <c r="F164" s="68"/>
      <c r="G164" s="68"/>
      <c r="H164" s="148"/>
      <c r="I164" s="43"/>
      <c r="J164" s="68"/>
      <c r="K164" s="69"/>
      <c r="L164" s="69"/>
      <c r="M164" s="121"/>
      <c r="P164" s="207"/>
      <c r="Q164" s="207"/>
    </row>
    <row r="165" spans="1:17" s="201" customFormat="1" ht="13.5" customHeight="1">
      <c r="A165" s="195"/>
      <c r="B165" s="169"/>
      <c r="C165" s="42" t="s">
        <v>12</v>
      </c>
      <c r="D165" s="75" t="s">
        <v>19</v>
      </c>
      <c r="E165" s="50"/>
      <c r="F165" s="68"/>
      <c r="G165" s="68"/>
      <c r="H165" s="148"/>
      <c r="I165" s="43"/>
      <c r="J165" s="68"/>
      <c r="K165" s="69"/>
      <c r="L165" s="69"/>
      <c r="M165" s="121"/>
    </row>
    <row r="166" spans="1:17" s="201" customFormat="1">
      <c r="A166" s="72"/>
      <c r="B166" s="73"/>
      <c r="C166" s="74" t="s">
        <v>50</v>
      </c>
      <c r="D166" s="75" t="s">
        <v>49</v>
      </c>
      <c r="E166" s="68"/>
      <c r="F166" s="68"/>
      <c r="G166" s="70"/>
      <c r="H166" s="68"/>
      <c r="I166" s="69"/>
      <c r="J166" s="68"/>
      <c r="K166" s="69"/>
      <c r="L166" s="68"/>
      <c r="M166" s="71"/>
      <c r="N166" s="199"/>
      <c r="O166" s="199"/>
    </row>
    <row r="167" spans="1:17" s="201" customFormat="1">
      <c r="A167" s="72"/>
      <c r="B167" s="73"/>
      <c r="C167" s="74" t="s">
        <v>12</v>
      </c>
      <c r="D167" s="75" t="s">
        <v>19</v>
      </c>
      <c r="E167" s="68"/>
      <c r="F167" s="68"/>
      <c r="G167" s="70"/>
      <c r="H167" s="68"/>
      <c r="I167" s="69"/>
      <c r="J167" s="68"/>
      <c r="K167" s="69"/>
      <c r="L167" s="68"/>
      <c r="M167" s="71"/>
      <c r="N167" s="199"/>
      <c r="O167" s="39"/>
      <c r="P167" s="207"/>
    </row>
    <row r="168" spans="1:17" s="201" customFormat="1" ht="13.5">
      <c r="A168" s="208"/>
      <c r="B168" s="208"/>
      <c r="C168" s="209"/>
      <c r="D168" s="208"/>
      <c r="E168" s="208"/>
      <c r="F168" s="207"/>
      <c r="G168" s="207"/>
      <c r="H168" s="207"/>
      <c r="I168" s="207"/>
      <c r="J168" s="207"/>
      <c r="K168" s="207"/>
      <c r="L168" s="207"/>
      <c r="M168" s="207"/>
    </row>
    <row r="169" spans="1:17" s="201" customFormat="1" ht="13.5">
      <c r="A169" s="208"/>
      <c r="B169" s="208"/>
      <c r="C169" s="209"/>
      <c r="D169" s="208"/>
      <c r="E169" s="208"/>
      <c r="F169" s="207"/>
      <c r="G169" s="207"/>
      <c r="H169" s="207"/>
      <c r="I169" s="207"/>
      <c r="J169" s="207"/>
      <c r="K169" s="207"/>
      <c r="L169" s="207"/>
      <c r="M169" s="207"/>
    </row>
    <row r="170" spans="1:17" s="201" customFormat="1" ht="13.5">
      <c r="A170" s="208"/>
      <c r="B170" s="208"/>
      <c r="C170" s="209"/>
      <c r="D170" s="208"/>
      <c r="E170" s="208"/>
      <c r="F170" s="207"/>
      <c r="G170" s="207"/>
      <c r="H170" s="207"/>
      <c r="I170" s="207"/>
      <c r="J170" s="207"/>
      <c r="K170" s="207"/>
      <c r="L170" s="207"/>
      <c r="M170" s="207"/>
    </row>
    <row r="171" spans="1:17" s="201" customFormat="1" ht="13.5">
      <c r="A171" s="208"/>
      <c r="B171" s="208"/>
      <c r="C171" s="209"/>
      <c r="D171" s="208"/>
      <c r="E171" s="208"/>
      <c r="F171" s="207"/>
      <c r="G171" s="207"/>
      <c r="H171" s="207"/>
      <c r="I171" s="207"/>
      <c r="J171" s="207"/>
      <c r="K171" s="207"/>
      <c r="L171" s="207"/>
      <c r="M171" s="207"/>
    </row>
    <row r="172" spans="1:17" s="201" customFormat="1" ht="13.5">
      <c r="A172" s="208"/>
      <c r="B172" s="208"/>
      <c r="C172" s="209"/>
      <c r="D172" s="208"/>
      <c r="E172" s="208"/>
      <c r="F172" s="207"/>
      <c r="G172" s="207"/>
      <c r="H172" s="207"/>
      <c r="I172" s="207"/>
      <c r="J172" s="207"/>
      <c r="K172" s="207"/>
      <c r="L172" s="207"/>
      <c r="M172" s="207"/>
    </row>
    <row r="173" spans="1:17" s="201" customFormat="1" ht="13.5">
      <c r="A173" s="208"/>
      <c r="B173" s="208"/>
      <c r="C173" s="209"/>
      <c r="D173" s="208"/>
      <c r="E173" s="208"/>
      <c r="F173" s="207"/>
      <c r="G173" s="207"/>
      <c r="H173" s="207"/>
      <c r="I173" s="207"/>
      <c r="J173" s="207"/>
      <c r="K173" s="207"/>
      <c r="L173" s="207"/>
      <c r="M173" s="207"/>
    </row>
    <row r="174" spans="1:17" s="201" customFormat="1" ht="13.5">
      <c r="A174" s="208"/>
      <c r="B174" s="208"/>
      <c r="C174" s="209"/>
      <c r="D174" s="208"/>
      <c r="E174" s="208"/>
      <c r="F174" s="207"/>
      <c r="G174" s="207"/>
      <c r="H174" s="207"/>
      <c r="I174" s="207"/>
      <c r="J174" s="207"/>
      <c r="K174" s="207"/>
      <c r="L174" s="207"/>
      <c r="M174" s="207"/>
    </row>
    <row r="175" spans="1:17" s="201" customFormat="1" ht="13.5">
      <c r="A175" s="208"/>
      <c r="B175" s="208"/>
      <c r="C175" s="209"/>
      <c r="D175" s="208"/>
      <c r="E175" s="208"/>
      <c r="F175" s="207"/>
      <c r="G175" s="207"/>
      <c r="H175" s="207"/>
      <c r="I175" s="207"/>
      <c r="J175" s="207"/>
      <c r="K175" s="207"/>
      <c r="L175" s="207"/>
      <c r="M175" s="207"/>
    </row>
    <row r="176" spans="1:17" s="201" customFormat="1" ht="13.5">
      <c r="A176" s="208"/>
      <c r="B176" s="208"/>
      <c r="C176" s="209"/>
      <c r="D176" s="208"/>
      <c r="E176" s="208"/>
      <c r="F176" s="207"/>
      <c r="G176" s="207"/>
      <c r="H176" s="207"/>
      <c r="I176" s="207"/>
      <c r="J176" s="207"/>
      <c r="K176" s="207"/>
      <c r="L176" s="207"/>
      <c r="M176" s="207"/>
    </row>
    <row r="177" spans="1:13" s="201" customFormat="1" ht="13.5">
      <c r="A177" s="208"/>
      <c r="B177" s="208"/>
      <c r="C177" s="209"/>
      <c r="D177" s="208"/>
      <c r="E177" s="208"/>
      <c r="F177" s="207"/>
      <c r="G177" s="207"/>
      <c r="H177" s="207"/>
      <c r="I177" s="207"/>
      <c r="J177" s="207"/>
      <c r="K177" s="207"/>
      <c r="L177" s="207"/>
      <c r="M177" s="207"/>
    </row>
    <row r="178" spans="1:13" s="201" customFormat="1" ht="13.5">
      <c r="A178" s="208"/>
      <c r="B178" s="208"/>
      <c r="C178" s="209"/>
      <c r="D178" s="208"/>
      <c r="E178" s="208"/>
      <c r="F178" s="207"/>
      <c r="G178" s="207"/>
      <c r="H178" s="207"/>
      <c r="I178" s="207"/>
      <c r="J178" s="207"/>
      <c r="K178" s="207"/>
      <c r="L178" s="207"/>
      <c r="M178" s="207"/>
    </row>
    <row r="179" spans="1:13" s="201" customFormat="1" ht="13.5">
      <c r="A179" s="208"/>
      <c r="B179" s="208"/>
      <c r="C179" s="209"/>
      <c r="D179" s="208"/>
      <c r="E179" s="208"/>
      <c r="F179" s="207"/>
      <c r="G179" s="207"/>
      <c r="H179" s="207"/>
      <c r="I179" s="207"/>
      <c r="J179" s="207"/>
      <c r="K179" s="207"/>
      <c r="L179" s="207"/>
      <c r="M179" s="207"/>
    </row>
    <row r="180" spans="1:13" s="201" customFormat="1" ht="13.5">
      <c r="A180" s="208"/>
      <c r="B180" s="208"/>
      <c r="C180" s="209"/>
      <c r="D180" s="208"/>
      <c r="E180" s="208"/>
      <c r="F180" s="207"/>
      <c r="G180" s="207"/>
      <c r="H180" s="207"/>
      <c r="I180" s="207"/>
      <c r="J180" s="207"/>
      <c r="K180" s="207"/>
      <c r="L180" s="207"/>
      <c r="M180" s="207"/>
    </row>
    <row r="181" spans="1:13" s="201" customFormat="1" ht="13.5">
      <c r="A181" s="208"/>
      <c r="B181" s="208"/>
      <c r="C181" s="209"/>
      <c r="D181" s="208"/>
      <c r="E181" s="208"/>
      <c r="F181" s="207"/>
      <c r="G181" s="207"/>
      <c r="H181" s="207"/>
      <c r="I181" s="207"/>
      <c r="J181" s="207"/>
      <c r="K181" s="207"/>
      <c r="L181" s="207"/>
      <c r="M181" s="207"/>
    </row>
    <row r="182" spans="1:13" s="201" customFormat="1" ht="13.5">
      <c r="A182" s="208"/>
      <c r="B182" s="208"/>
      <c r="C182" s="209"/>
      <c r="D182" s="208"/>
      <c r="E182" s="208"/>
      <c r="F182" s="207"/>
      <c r="G182" s="207"/>
      <c r="H182" s="207"/>
      <c r="I182" s="207"/>
      <c r="J182" s="207"/>
      <c r="K182" s="207"/>
      <c r="L182" s="207"/>
      <c r="M182" s="207"/>
    </row>
    <row r="183" spans="1:13" s="201" customFormat="1" ht="13.5">
      <c r="A183" s="208"/>
      <c r="B183" s="208"/>
      <c r="C183" s="209"/>
      <c r="D183" s="208"/>
      <c r="E183" s="208"/>
      <c r="F183" s="207"/>
      <c r="G183" s="207"/>
      <c r="H183" s="207"/>
      <c r="I183" s="207"/>
      <c r="J183" s="207"/>
      <c r="K183" s="207"/>
      <c r="L183" s="207"/>
      <c r="M183" s="207"/>
    </row>
    <row r="184" spans="1:13" s="201" customFormat="1" ht="13.5">
      <c r="A184" s="208"/>
      <c r="B184" s="208"/>
      <c r="C184" s="209"/>
      <c r="D184" s="208"/>
      <c r="E184" s="208"/>
      <c r="F184" s="207"/>
      <c r="G184" s="207"/>
      <c r="H184" s="207"/>
      <c r="I184" s="207"/>
      <c r="J184" s="207"/>
      <c r="K184" s="207"/>
      <c r="L184" s="207"/>
      <c r="M184" s="207"/>
    </row>
    <row r="185" spans="1:13" s="201" customFormat="1" ht="13.5">
      <c r="A185" s="208"/>
      <c r="B185" s="208"/>
      <c r="C185" s="209"/>
      <c r="D185" s="208"/>
      <c r="E185" s="208"/>
      <c r="F185" s="207"/>
      <c r="G185" s="207"/>
      <c r="H185" s="207"/>
      <c r="I185" s="207"/>
      <c r="J185" s="207"/>
      <c r="K185" s="207"/>
      <c r="L185" s="207"/>
      <c r="M185" s="207"/>
    </row>
    <row r="186" spans="1:13" s="201" customFormat="1" ht="13.5">
      <c r="A186" s="208"/>
      <c r="B186" s="208"/>
      <c r="C186" s="209"/>
      <c r="D186" s="208"/>
      <c r="E186" s="208"/>
      <c r="F186" s="207"/>
      <c r="G186" s="207"/>
      <c r="H186" s="207"/>
      <c r="I186" s="207"/>
      <c r="J186" s="207"/>
      <c r="K186" s="207"/>
      <c r="L186" s="207"/>
      <c r="M186" s="207"/>
    </row>
    <row r="187" spans="1:13" s="201" customFormat="1" ht="13.5">
      <c r="A187" s="208"/>
      <c r="B187" s="208"/>
      <c r="C187" s="209"/>
      <c r="D187" s="208"/>
      <c r="E187" s="208"/>
      <c r="F187" s="207"/>
      <c r="G187" s="207"/>
      <c r="H187" s="207"/>
      <c r="I187" s="207"/>
      <c r="J187" s="207"/>
      <c r="K187" s="207"/>
      <c r="L187" s="207"/>
      <c r="M187" s="207"/>
    </row>
    <row r="188" spans="1:13" s="201" customFormat="1" ht="13.5">
      <c r="A188" s="208"/>
      <c r="B188" s="208"/>
      <c r="C188" s="209"/>
      <c r="D188" s="208"/>
      <c r="E188" s="208"/>
      <c r="F188" s="207"/>
      <c r="G188" s="207"/>
      <c r="H188" s="207"/>
      <c r="I188" s="207"/>
      <c r="J188" s="207"/>
      <c r="K188" s="207"/>
      <c r="L188" s="207"/>
      <c r="M188" s="207"/>
    </row>
    <row r="189" spans="1:13" s="201" customFormat="1" ht="13.5">
      <c r="A189" s="208"/>
      <c r="B189" s="208"/>
      <c r="C189" s="209"/>
      <c r="D189" s="208"/>
      <c r="E189" s="208"/>
      <c r="F189" s="207"/>
      <c r="G189" s="207"/>
      <c r="H189" s="207"/>
      <c r="I189" s="207"/>
      <c r="J189" s="207"/>
      <c r="K189" s="207"/>
      <c r="L189" s="207"/>
      <c r="M189" s="207"/>
    </row>
    <row r="190" spans="1:13" s="201" customFormat="1" ht="13.5">
      <c r="A190" s="208"/>
      <c r="B190" s="208"/>
      <c r="C190" s="209"/>
      <c r="D190" s="208"/>
      <c r="E190" s="208"/>
      <c r="F190" s="207"/>
      <c r="G190" s="207"/>
      <c r="H190" s="207"/>
      <c r="I190" s="207"/>
      <c r="J190" s="207"/>
      <c r="K190" s="207"/>
      <c r="L190" s="207"/>
      <c r="M190" s="207"/>
    </row>
    <row r="191" spans="1:13" s="201" customFormat="1" ht="13.5">
      <c r="A191" s="208"/>
      <c r="B191" s="208"/>
      <c r="C191" s="209"/>
      <c r="D191" s="208"/>
      <c r="E191" s="208"/>
      <c r="F191" s="207"/>
      <c r="G191" s="207"/>
      <c r="H191" s="207"/>
      <c r="I191" s="207"/>
      <c r="J191" s="207"/>
      <c r="K191" s="207"/>
      <c r="L191" s="207"/>
      <c r="M191" s="207"/>
    </row>
    <row r="192" spans="1:13" s="201" customFormat="1" ht="13.5">
      <c r="A192" s="208"/>
      <c r="B192" s="208"/>
      <c r="C192" s="209"/>
      <c r="D192" s="208"/>
      <c r="E192" s="208"/>
      <c r="F192" s="207"/>
      <c r="G192" s="207"/>
      <c r="H192" s="207"/>
      <c r="I192" s="207"/>
      <c r="J192" s="207"/>
      <c r="K192" s="207"/>
      <c r="L192" s="207"/>
      <c r="M192" s="207"/>
    </row>
    <row r="193" spans="1:13" s="201" customFormat="1" ht="13.5">
      <c r="A193" s="208"/>
      <c r="B193" s="208"/>
      <c r="C193" s="209"/>
      <c r="D193" s="208"/>
      <c r="E193" s="208"/>
      <c r="F193" s="207"/>
      <c r="G193" s="207"/>
      <c r="H193" s="207"/>
      <c r="I193" s="207"/>
      <c r="J193" s="207"/>
      <c r="K193" s="207"/>
      <c r="L193" s="207"/>
      <c r="M193" s="207"/>
    </row>
    <row r="194" spans="1:13" s="201" customFormat="1" ht="13.5">
      <c r="A194" s="208"/>
      <c r="B194" s="208"/>
      <c r="C194" s="209"/>
      <c r="D194" s="208"/>
      <c r="E194" s="208"/>
      <c r="F194" s="207"/>
      <c r="G194" s="207"/>
      <c r="H194" s="207"/>
      <c r="I194" s="207"/>
      <c r="J194" s="207"/>
      <c r="K194" s="207"/>
      <c r="L194" s="207"/>
      <c r="M194" s="207"/>
    </row>
    <row r="195" spans="1:13" s="201" customFormat="1" ht="13.5">
      <c r="A195" s="208"/>
      <c r="B195" s="208"/>
      <c r="C195" s="209"/>
      <c r="D195" s="208"/>
      <c r="E195" s="208"/>
      <c r="F195" s="207"/>
      <c r="G195" s="207"/>
      <c r="H195" s="207"/>
      <c r="I195" s="207"/>
      <c r="J195" s="207"/>
      <c r="K195" s="207"/>
      <c r="L195" s="207"/>
      <c r="M195" s="207"/>
    </row>
    <row r="196" spans="1:13" s="201" customFormat="1" ht="13.5">
      <c r="A196" s="208"/>
      <c r="B196" s="208"/>
      <c r="C196" s="209"/>
      <c r="D196" s="208"/>
      <c r="E196" s="208"/>
      <c r="F196" s="207"/>
      <c r="G196" s="207"/>
      <c r="H196" s="207"/>
      <c r="I196" s="207"/>
      <c r="J196" s="207"/>
      <c r="K196" s="207"/>
      <c r="L196" s="207"/>
      <c r="M196" s="207"/>
    </row>
    <row r="197" spans="1:13" s="201" customFormat="1" ht="13.5">
      <c r="A197" s="208"/>
      <c r="B197" s="208"/>
      <c r="C197" s="209"/>
      <c r="D197" s="208"/>
      <c r="E197" s="208"/>
      <c r="F197" s="207"/>
      <c r="G197" s="207"/>
      <c r="H197" s="207"/>
      <c r="I197" s="207"/>
      <c r="J197" s="207"/>
      <c r="K197" s="207"/>
      <c r="L197" s="207"/>
      <c r="M197" s="207"/>
    </row>
    <row r="198" spans="1:13" s="201" customFormat="1" ht="13.5">
      <c r="A198" s="208"/>
      <c r="B198" s="208"/>
      <c r="C198" s="209"/>
      <c r="D198" s="208"/>
      <c r="E198" s="208"/>
      <c r="F198" s="207"/>
      <c r="G198" s="207"/>
      <c r="H198" s="207"/>
      <c r="I198" s="207"/>
      <c r="J198" s="207"/>
      <c r="K198" s="207"/>
      <c r="L198" s="207"/>
      <c r="M198" s="207"/>
    </row>
    <row r="199" spans="1:13" s="201" customFormat="1" ht="13.5">
      <c r="A199" s="208"/>
      <c r="B199" s="208"/>
      <c r="C199" s="209"/>
      <c r="D199" s="208"/>
      <c r="E199" s="208"/>
      <c r="F199" s="207"/>
      <c r="G199" s="207"/>
      <c r="H199" s="207"/>
      <c r="I199" s="207"/>
      <c r="J199" s="207"/>
      <c r="K199" s="207"/>
      <c r="L199" s="207"/>
      <c r="M199" s="207"/>
    </row>
    <row r="200" spans="1:13" s="201" customFormat="1" ht="13.5">
      <c r="A200" s="208"/>
      <c r="B200" s="208"/>
      <c r="C200" s="209"/>
      <c r="D200" s="208"/>
      <c r="E200" s="208"/>
      <c r="F200" s="207"/>
      <c r="G200" s="207"/>
      <c r="H200" s="207"/>
      <c r="I200" s="207"/>
      <c r="J200" s="207"/>
      <c r="K200" s="207"/>
      <c r="L200" s="207"/>
      <c r="M200" s="207"/>
    </row>
    <row r="201" spans="1:13" s="201" customFormat="1" ht="13.5">
      <c r="A201" s="208"/>
      <c r="B201" s="208"/>
      <c r="C201" s="209"/>
      <c r="D201" s="208"/>
      <c r="E201" s="208"/>
      <c r="F201" s="207"/>
      <c r="G201" s="207"/>
      <c r="H201" s="207"/>
      <c r="I201" s="207"/>
      <c r="J201" s="207"/>
      <c r="K201" s="207"/>
      <c r="L201" s="207"/>
      <c r="M201" s="207"/>
    </row>
    <row r="202" spans="1:13" s="201" customFormat="1" ht="13.5">
      <c r="A202" s="208"/>
      <c r="B202" s="208"/>
      <c r="C202" s="209"/>
      <c r="D202" s="208"/>
      <c r="E202" s="208"/>
      <c r="F202" s="207"/>
      <c r="G202" s="207"/>
      <c r="H202" s="207"/>
      <c r="I202" s="207"/>
      <c r="J202" s="207"/>
      <c r="K202" s="207"/>
      <c r="L202" s="207"/>
      <c r="M202" s="207"/>
    </row>
    <row r="203" spans="1:13" s="201" customFormat="1" ht="13.5">
      <c r="A203" s="208"/>
      <c r="B203" s="208"/>
      <c r="C203" s="209"/>
      <c r="D203" s="208"/>
      <c r="E203" s="208"/>
      <c r="F203" s="207"/>
      <c r="G203" s="207"/>
      <c r="H203" s="207"/>
      <c r="I203" s="207"/>
      <c r="J203" s="207"/>
      <c r="K203" s="207"/>
      <c r="L203" s="207"/>
      <c r="M203" s="207"/>
    </row>
    <row r="204" spans="1:13" s="201" customFormat="1" ht="13.5">
      <c r="A204" s="208"/>
      <c r="B204" s="208"/>
      <c r="C204" s="209"/>
      <c r="D204" s="208"/>
      <c r="E204" s="208"/>
      <c r="F204" s="207"/>
      <c r="G204" s="207"/>
      <c r="H204" s="207"/>
      <c r="I204" s="207"/>
      <c r="J204" s="207"/>
      <c r="K204" s="207"/>
      <c r="L204" s="207"/>
      <c r="M204" s="207"/>
    </row>
    <row r="205" spans="1:13" s="201" customFormat="1" ht="13.5">
      <c r="A205" s="208"/>
      <c r="B205" s="208"/>
      <c r="C205" s="209"/>
      <c r="D205" s="208"/>
      <c r="E205" s="208"/>
      <c r="F205" s="207"/>
      <c r="G205" s="207"/>
      <c r="H205" s="207"/>
      <c r="I205" s="207"/>
      <c r="J205" s="207"/>
      <c r="K205" s="207"/>
      <c r="L205" s="207"/>
      <c r="M205" s="207"/>
    </row>
    <row r="206" spans="1:13" s="201" customFormat="1" ht="13.5">
      <c r="A206" s="208"/>
      <c r="B206" s="208"/>
      <c r="C206" s="209"/>
      <c r="D206" s="208"/>
      <c r="E206" s="208"/>
      <c r="F206" s="207"/>
      <c r="G206" s="207"/>
      <c r="H206" s="207"/>
      <c r="I206" s="207"/>
      <c r="J206" s="207"/>
      <c r="K206" s="207"/>
      <c r="L206" s="207"/>
      <c r="M206" s="207"/>
    </row>
    <row r="207" spans="1:13" s="201" customFormat="1" ht="13.5">
      <c r="A207" s="208"/>
      <c r="B207" s="208"/>
      <c r="C207" s="209"/>
      <c r="D207" s="208"/>
      <c r="E207" s="208"/>
      <c r="F207" s="207"/>
      <c r="G207" s="207"/>
      <c r="H207" s="207"/>
      <c r="I207" s="207"/>
      <c r="J207" s="207"/>
      <c r="K207" s="207"/>
      <c r="L207" s="207"/>
      <c r="M207" s="207"/>
    </row>
    <row r="208" spans="1:13" s="201" customFormat="1" ht="13.5">
      <c r="A208" s="208"/>
      <c r="B208" s="208"/>
      <c r="C208" s="209"/>
      <c r="D208" s="208"/>
      <c r="E208" s="208"/>
      <c r="F208" s="207"/>
      <c r="G208" s="207"/>
      <c r="H208" s="207"/>
      <c r="I208" s="207"/>
      <c r="J208" s="207"/>
      <c r="K208" s="207"/>
      <c r="L208" s="207"/>
      <c r="M208" s="207"/>
    </row>
    <row r="209" spans="1:13" s="201" customFormat="1" ht="13.5">
      <c r="A209" s="208"/>
      <c r="B209" s="208"/>
      <c r="C209" s="209"/>
      <c r="D209" s="208"/>
      <c r="E209" s="208"/>
      <c r="F209" s="207"/>
      <c r="G209" s="207"/>
      <c r="H209" s="207"/>
      <c r="I209" s="207"/>
      <c r="J209" s="207"/>
      <c r="K209" s="207"/>
      <c r="L209" s="207"/>
      <c r="M209" s="207"/>
    </row>
    <row r="210" spans="1:13" s="201" customFormat="1" ht="13.5">
      <c r="A210" s="208"/>
      <c r="B210" s="208"/>
      <c r="C210" s="209"/>
      <c r="D210" s="208"/>
      <c r="E210" s="208"/>
      <c r="F210" s="207"/>
      <c r="G210" s="207"/>
      <c r="H210" s="207"/>
      <c r="I210" s="207"/>
      <c r="J210" s="207"/>
      <c r="K210" s="207"/>
      <c r="L210" s="207"/>
      <c r="M210" s="207"/>
    </row>
    <row r="211" spans="1:13" s="201" customFormat="1" ht="13.5">
      <c r="A211" s="208"/>
      <c r="B211" s="208"/>
      <c r="C211" s="209"/>
      <c r="D211" s="208"/>
      <c r="E211" s="208"/>
      <c r="F211" s="207"/>
      <c r="G211" s="207"/>
      <c r="H211" s="207"/>
      <c r="I211" s="207"/>
      <c r="J211" s="207"/>
      <c r="K211" s="207"/>
      <c r="L211" s="207"/>
      <c r="M211" s="207"/>
    </row>
    <row r="212" spans="1:13" s="201" customFormat="1" ht="13.5">
      <c r="A212" s="208"/>
      <c r="B212" s="208"/>
      <c r="C212" s="209"/>
      <c r="D212" s="208"/>
      <c r="E212" s="208"/>
      <c r="F212" s="207"/>
      <c r="G212" s="207"/>
      <c r="H212" s="207"/>
      <c r="I212" s="207"/>
      <c r="J212" s="207"/>
      <c r="K212" s="207"/>
      <c r="L212" s="207"/>
      <c r="M212" s="207"/>
    </row>
    <row r="213" spans="1:13" s="201" customFormat="1" ht="13.5">
      <c r="A213" s="208"/>
      <c r="B213" s="208"/>
      <c r="C213" s="209"/>
      <c r="D213" s="208"/>
      <c r="E213" s="208"/>
      <c r="F213" s="207"/>
      <c r="G213" s="207"/>
      <c r="H213" s="207"/>
      <c r="I213" s="207"/>
      <c r="J213" s="207"/>
      <c r="K213" s="207"/>
      <c r="L213" s="207"/>
      <c r="M213" s="207"/>
    </row>
    <row r="214" spans="1:13" s="201" customFormat="1" ht="13.5">
      <c r="A214" s="208"/>
      <c r="B214" s="208"/>
      <c r="C214" s="209"/>
      <c r="D214" s="208"/>
      <c r="E214" s="208"/>
    </row>
    <row r="215" spans="1:13" s="201" customFormat="1" ht="13.5">
      <c r="C215" s="210"/>
    </row>
    <row r="216" spans="1:13" s="201" customFormat="1" ht="13.5">
      <c r="C216" s="210"/>
    </row>
    <row r="217" spans="1:13" s="201" customFormat="1" ht="13.5">
      <c r="C217" s="210"/>
    </row>
    <row r="218" spans="1:13" s="201" customFormat="1" ht="13.5">
      <c r="C218" s="210"/>
    </row>
    <row r="219" spans="1:13" s="201" customFormat="1" ht="13.5">
      <c r="C219" s="210"/>
    </row>
    <row r="220" spans="1:13" s="201" customFormat="1" ht="13.5">
      <c r="C220" s="210"/>
    </row>
    <row r="221" spans="1:13" s="201" customFormat="1" ht="13.5">
      <c r="C221" s="210"/>
    </row>
    <row r="222" spans="1:13" s="201" customFormat="1" ht="13.5">
      <c r="C222" s="210"/>
    </row>
    <row r="223" spans="1:13" s="201" customFormat="1" ht="13.5">
      <c r="C223" s="210"/>
    </row>
    <row r="224" spans="1:13" s="201" customFormat="1" ht="13.5">
      <c r="C224" s="210"/>
    </row>
    <row r="225" spans="3:3" s="201" customFormat="1" ht="13.5">
      <c r="C225" s="210"/>
    </row>
    <row r="226" spans="3:3" s="201" customFormat="1" ht="13.5">
      <c r="C226" s="210"/>
    </row>
    <row r="227" spans="3:3" s="201" customFormat="1" ht="13.5">
      <c r="C227" s="210"/>
    </row>
    <row r="228" spans="3:3" s="201" customFormat="1" ht="13.5">
      <c r="C228" s="210"/>
    </row>
    <row r="229" spans="3:3" s="201" customFormat="1" ht="13.5">
      <c r="C229" s="210"/>
    </row>
    <row r="230" spans="3:3" s="201" customFormat="1" ht="13.5">
      <c r="C230" s="210"/>
    </row>
    <row r="231" spans="3:3" s="201" customFormat="1" ht="13.5">
      <c r="C231" s="210"/>
    </row>
    <row r="232" spans="3:3" s="201" customFormat="1" ht="13.5">
      <c r="C232" s="210"/>
    </row>
    <row r="233" spans="3:3" s="201" customFormat="1" ht="13.5">
      <c r="C233" s="210"/>
    </row>
    <row r="234" spans="3:3" s="201" customFormat="1" ht="13.5">
      <c r="C234" s="210"/>
    </row>
    <row r="235" spans="3:3" s="201" customFormat="1" ht="13.5">
      <c r="C235" s="210"/>
    </row>
    <row r="236" spans="3:3" s="201" customFormat="1" ht="13.5">
      <c r="C236" s="210"/>
    </row>
    <row r="237" spans="3:3" s="201" customFormat="1" ht="13.5">
      <c r="C237" s="210"/>
    </row>
    <row r="238" spans="3:3" s="201" customFormat="1" ht="13.5">
      <c r="C238" s="210"/>
    </row>
    <row r="239" spans="3:3" s="201" customFormat="1" ht="13.5">
      <c r="C239" s="210"/>
    </row>
    <row r="240" spans="3:3" s="201" customFormat="1" ht="13.5">
      <c r="C240" s="210"/>
    </row>
    <row r="241" spans="3:3" s="201" customFormat="1" ht="13.5">
      <c r="C241" s="210"/>
    </row>
    <row r="242" spans="3:3" s="200" customFormat="1" ht="13.5"/>
    <row r="243" spans="3:3" s="200" customFormat="1" ht="13.5"/>
    <row r="244" spans="3:3" s="200" customFormat="1" ht="13.5"/>
    <row r="245" spans="3:3" s="200" customFormat="1" ht="13.5"/>
    <row r="246" spans="3:3" s="200" customFormat="1" ht="13.5"/>
    <row r="247" spans="3:3" s="200" customFormat="1" ht="13.5"/>
    <row r="248" spans="3:3" s="200" customFormat="1" ht="13.5"/>
    <row r="249" spans="3:3" s="200" customFormat="1" ht="13.5"/>
  </sheetData>
  <mergeCells count="39">
    <mergeCell ref="A160:A162"/>
    <mergeCell ref="A148:A151"/>
    <mergeCell ref="A152:A155"/>
    <mergeCell ref="A157:A159"/>
    <mergeCell ref="A112:A118"/>
    <mergeCell ref="A119:A122"/>
    <mergeCell ref="A123:A128"/>
    <mergeCell ref="A129:A133"/>
    <mergeCell ref="A141:A146"/>
    <mergeCell ref="A6:G6"/>
    <mergeCell ref="A1:M1"/>
    <mergeCell ref="A2:M2"/>
    <mergeCell ref="A3:M3"/>
    <mergeCell ref="A4:G4"/>
    <mergeCell ref="C5:K5"/>
    <mergeCell ref="I7:J7"/>
    <mergeCell ref="K7:L7"/>
    <mergeCell ref="M7:M8"/>
    <mergeCell ref="A7:A8"/>
    <mergeCell ref="B7:B8"/>
    <mergeCell ref="C7:C8"/>
    <mergeCell ref="D7:D8"/>
    <mergeCell ref="E7:F7"/>
    <mergeCell ref="G7:H7"/>
    <mergeCell ref="A10:A18"/>
    <mergeCell ref="A30:A41"/>
    <mergeCell ref="A61:A69"/>
    <mergeCell ref="A70:A76"/>
    <mergeCell ref="A77:A83"/>
    <mergeCell ref="A42:A46"/>
    <mergeCell ref="A47:A52"/>
    <mergeCell ref="A53:A59"/>
    <mergeCell ref="A26:A29"/>
    <mergeCell ref="A19:A25"/>
    <mergeCell ref="A84:A89"/>
    <mergeCell ref="A91:A99"/>
    <mergeCell ref="A100:A106"/>
    <mergeCell ref="A108:A111"/>
    <mergeCell ref="A134:A140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topLeftCell="A158" zoomScaleNormal="100" zoomScaleSheetLayoutView="90" workbookViewId="0">
      <selection activeCell="E172" sqref="E172"/>
    </sheetView>
  </sheetViews>
  <sheetFormatPr defaultRowHeight="15"/>
  <cols>
    <col min="1" max="1" width="6.28515625" style="199" customWidth="1"/>
    <col min="2" max="2" width="9.140625" style="199"/>
    <col min="3" max="3" width="38.85546875" style="199" customWidth="1"/>
    <col min="4" max="6" width="9.140625" style="199"/>
    <col min="7" max="7" width="8.140625" style="199" customWidth="1"/>
    <col min="8" max="8" width="9.140625" style="199"/>
    <col min="9" max="9" width="8.28515625" style="199" customWidth="1"/>
    <col min="10" max="10" width="9.140625" style="199"/>
    <col min="11" max="11" width="8.42578125" style="199" customWidth="1"/>
    <col min="12" max="12" width="9.85546875" style="199" customWidth="1"/>
    <col min="13" max="15" width="9.140625" style="199"/>
    <col min="16" max="16" width="10.85546875" style="199" bestFit="1" customWidth="1"/>
    <col min="17" max="16384" width="9.140625" style="199"/>
  </cols>
  <sheetData>
    <row r="1" spans="1:16" s="200" customFormat="1" ht="27.75" customHeight="1">
      <c r="A1" s="266" t="s">
        <v>315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14"/>
      <c r="O1" s="23"/>
      <c r="P1" s="23"/>
    </row>
    <row r="2" spans="1:16" s="200" customFormat="1" ht="17.25" customHeight="1">
      <c r="A2" s="267" t="s">
        <v>53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14"/>
      <c r="O2" s="15"/>
      <c r="P2" s="15"/>
    </row>
    <row r="3" spans="1:16" s="200" customFormat="1" ht="15.75">
      <c r="A3" s="267" t="s">
        <v>184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14"/>
      <c r="O3" s="15"/>
      <c r="P3" s="15"/>
    </row>
    <row r="4" spans="1:16" s="200" customFormat="1" ht="15.75">
      <c r="A4" s="268" t="s">
        <v>1</v>
      </c>
      <c r="B4" s="268"/>
      <c r="C4" s="268"/>
      <c r="D4" s="268"/>
      <c r="E4" s="268"/>
      <c r="F4" s="268"/>
      <c r="G4" s="268"/>
      <c r="H4" s="16"/>
      <c r="I4" s="16"/>
      <c r="J4" s="16"/>
      <c r="K4" s="16"/>
      <c r="L4" s="16"/>
      <c r="M4" s="16"/>
      <c r="N4" s="14"/>
      <c r="O4" s="15"/>
      <c r="P4" s="15"/>
    </row>
    <row r="5" spans="1:16" s="200" customFormat="1" ht="15.75">
      <c r="A5" s="194"/>
      <c r="B5" s="194"/>
      <c r="C5" s="269" t="s">
        <v>2</v>
      </c>
      <c r="D5" s="269"/>
      <c r="E5" s="269"/>
      <c r="F5" s="269"/>
      <c r="G5" s="269"/>
      <c r="H5" s="269"/>
      <c r="I5" s="269"/>
      <c r="J5" s="269"/>
      <c r="K5" s="269"/>
      <c r="L5" s="17">
        <f>M173/1000</f>
        <v>0</v>
      </c>
      <c r="M5" s="18" t="s">
        <v>3</v>
      </c>
      <c r="N5" s="14"/>
      <c r="O5" s="15"/>
      <c r="P5" s="15"/>
    </row>
    <row r="6" spans="1:16" s="200" customFormat="1" ht="18.75" customHeight="1">
      <c r="A6" s="265"/>
      <c r="B6" s="265"/>
      <c r="C6" s="265"/>
      <c r="D6" s="265"/>
      <c r="E6" s="265"/>
      <c r="F6" s="265"/>
      <c r="G6" s="265"/>
      <c r="H6" s="19"/>
      <c r="I6" s="19"/>
      <c r="J6" s="19"/>
      <c r="K6" s="19"/>
      <c r="L6" s="19"/>
      <c r="M6" s="19"/>
      <c r="N6" s="14"/>
      <c r="O6" s="15"/>
      <c r="P6" s="15"/>
    </row>
    <row r="7" spans="1:16" s="200" customFormat="1" ht="24.75" customHeight="1">
      <c r="A7" s="263" t="s">
        <v>4</v>
      </c>
      <c r="B7" s="264" t="s">
        <v>5</v>
      </c>
      <c r="C7" s="262" t="s">
        <v>6</v>
      </c>
      <c r="D7" s="262" t="s">
        <v>7</v>
      </c>
      <c r="E7" s="262" t="s">
        <v>8</v>
      </c>
      <c r="F7" s="262"/>
      <c r="G7" s="262" t="s">
        <v>9</v>
      </c>
      <c r="H7" s="262"/>
      <c r="I7" s="262" t="s">
        <v>10</v>
      </c>
      <c r="J7" s="262"/>
      <c r="K7" s="262" t="s">
        <v>11</v>
      </c>
      <c r="L7" s="262"/>
      <c r="M7" s="263" t="s">
        <v>12</v>
      </c>
      <c r="N7" s="14"/>
      <c r="O7" s="15"/>
      <c r="P7" s="15"/>
    </row>
    <row r="8" spans="1:16" s="200" customFormat="1" ht="40.5">
      <c r="A8" s="263"/>
      <c r="B8" s="264"/>
      <c r="C8" s="262"/>
      <c r="D8" s="262"/>
      <c r="E8" s="193" t="s">
        <v>13</v>
      </c>
      <c r="F8" s="193" t="s">
        <v>12</v>
      </c>
      <c r="G8" s="193" t="s">
        <v>14</v>
      </c>
      <c r="H8" s="20" t="s">
        <v>12</v>
      </c>
      <c r="I8" s="21" t="s">
        <v>14</v>
      </c>
      <c r="J8" s="22" t="s">
        <v>12</v>
      </c>
      <c r="K8" s="193" t="s">
        <v>14</v>
      </c>
      <c r="L8" s="193" t="s">
        <v>12</v>
      </c>
      <c r="M8" s="263"/>
      <c r="N8" s="14"/>
      <c r="O8" s="15"/>
      <c r="P8" s="15"/>
    </row>
    <row r="9" spans="1:16" s="200" customFormat="1" ht="15.7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14"/>
      <c r="O9" s="15"/>
      <c r="P9" s="15"/>
    </row>
    <row r="10" spans="1:16" s="201" customFormat="1" ht="40.5">
      <c r="A10" s="270" t="s">
        <v>15</v>
      </c>
      <c r="B10" s="67" t="s">
        <v>43</v>
      </c>
      <c r="C10" s="81" t="s">
        <v>124</v>
      </c>
      <c r="D10" s="54" t="s">
        <v>20</v>
      </c>
      <c r="E10" s="26"/>
      <c r="F10" s="66">
        <v>115</v>
      </c>
      <c r="G10" s="27"/>
      <c r="H10" s="55"/>
      <c r="I10" s="85"/>
      <c r="J10" s="115"/>
      <c r="K10" s="82"/>
      <c r="L10" s="28"/>
      <c r="M10" s="82"/>
    </row>
    <row r="11" spans="1:16" s="201" customFormat="1" ht="13.5">
      <c r="A11" s="271"/>
      <c r="B11" s="67"/>
      <c r="C11" s="81" t="s">
        <v>25</v>
      </c>
      <c r="D11" s="54" t="s">
        <v>17</v>
      </c>
      <c r="E11" s="56">
        <v>1.0200000000000001E-2</v>
      </c>
      <c r="F11" s="50">
        <f>E11*F10</f>
        <v>1.173</v>
      </c>
      <c r="G11" s="57"/>
      <c r="H11" s="55"/>
      <c r="I11" s="66"/>
      <c r="J11" s="85"/>
      <c r="K11" s="85"/>
      <c r="L11" s="57"/>
      <c r="M11" s="68"/>
    </row>
    <row r="12" spans="1:16" s="201" customFormat="1" ht="13.5">
      <c r="A12" s="271"/>
      <c r="B12" s="67"/>
      <c r="C12" s="81" t="s">
        <v>26</v>
      </c>
      <c r="D12" s="54" t="s">
        <v>27</v>
      </c>
      <c r="E12" s="29">
        <v>2.2800000000000001E-2</v>
      </c>
      <c r="F12" s="50">
        <f>E12*F10</f>
        <v>2.6219999999999999</v>
      </c>
      <c r="G12" s="57"/>
      <c r="H12" s="55"/>
      <c r="I12" s="66"/>
      <c r="J12" s="85"/>
      <c r="K12" s="68"/>
      <c r="L12" s="85"/>
      <c r="M12" s="85"/>
    </row>
    <row r="13" spans="1:16" s="201" customFormat="1" ht="14.25" customHeight="1">
      <c r="A13" s="271"/>
      <c r="B13" s="67"/>
      <c r="C13" s="81" t="s">
        <v>18</v>
      </c>
      <c r="D13" s="54" t="s">
        <v>19</v>
      </c>
      <c r="E13" s="30">
        <v>2.0899999999999998E-3</v>
      </c>
      <c r="F13" s="50">
        <f>E13*F10</f>
        <v>0.24034999999999998</v>
      </c>
      <c r="G13" s="57"/>
      <c r="H13" s="55"/>
      <c r="I13" s="66"/>
      <c r="J13" s="85"/>
      <c r="K13" s="68"/>
      <c r="L13" s="85"/>
      <c r="M13" s="85"/>
    </row>
    <row r="14" spans="1:16" s="201" customFormat="1" ht="12" customHeight="1">
      <c r="A14" s="271"/>
      <c r="B14" s="67" t="s">
        <v>28</v>
      </c>
      <c r="C14" s="81" t="s">
        <v>29</v>
      </c>
      <c r="D14" s="54" t="s">
        <v>20</v>
      </c>
      <c r="E14" s="56"/>
      <c r="F14" s="66">
        <f>F10</f>
        <v>115</v>
      </c>
      <c r="G14" s="57"/>
      <c r="H14" s="55"/>
      <c r="I14" s="66"/>
      <c r="J14" s="115"/>
      <c r="K14" s="31"/>
      <c r="L14" s="28"/>
      <c r="M14" s="82"/>
    </row>
    <row r="15" spans="1:16" s="201" customFormat="1" ht="12" customHeight="1">
      <c r="A15" s="271"/>
      <c r="B15" s="67"/>
      <c r="C15" s="81" t="s">
        <v>25</v>
      </c>
      <c r="D15" s="54" t="s">
        <v>17</v>
      </c>
      <c r="E15" s="32">
        <v>3.2299999999999998E-3</v>
      </c>
      <c r="F15" s="50">
        <f>E15*F14</f>
        <v>0.37145</v>
      </c>
      <c r="G15" s="57"/>
      <c r="H15" s="55"/>
      <c r="I15" s="66"/>
      <c r="J15" s="85"/>
      <c r="K15" s="68"/>
      <c r="L15" s="85"/>
      <c r="M15" s="68"/>
    </row>
    <row r="16" spans="1:16" s="201" customFormat="1" ht="16.5" customHeight="1">
      <c r="A16" s="271"/>
      <c r="B16" s="67"/>
      <c r="C16" s="81" t="s">
        <v>30</v>
      </c>
      <c r="D16" s="54" t="s">
        <v>27</v>
      </c>
      <c r="E16" s="30">
        <v>3.62E-3</v>
      </c>
      <c r="F16" s="50">
        <f>E16*F14</f>
        <v>0.4163</v>
      </c>
      <c r="G16" s="57"/>
      <c r="H16" s="55"/>
      <c r="I16" s="66"/>
      <c r="J16" s="85"/>
      <c r="K16" s="69"/>
      <c r="L16" s="85"/>
      <c r="M16" s="85"/>
    </row>
    <row r="17" spans="1:13" s="201" customFormat="1" ht="13.5">
      <c r="A17" s="271"/>
      <c r="B17" s="67"/>
      <c r="C17" s="81" t="s">
        <v>31</v>
      </c>
      <c r="D17" s="54" t="s">
        <v>19</v>
      </c>
      <c r="E17" s="56">
        <v>1.7999999999999998E-4</v>
      </c>
      <c r="F17" s="50">
        <f>E17*F14</f>
        <v>2.07E-2</v>
      </c>
      <c r="G17" s="57"/>
      <c r="H17" s="55"/>
      <c r="I17" s="66"/>
      <c r="J17" s="85"/>
      <c r="K17" s="68"/>
      <c r="L17" s="85"/>
      <c r="M17" s="85"/>
    </row>
    <row r="18" spans="1:13" s="201" customFormat="1" ht="13.5">
      <c r="A18" s="272"/>
      <c r="B18" s="67" t="s">
        <v>32</v>
      </c>
      <c r="C18" s="81" t="s">
        <v>159</v>
      </c>
      <c r="D18" s="54" t="s">
        <v>21</v>
      </c>
      <c r="E18" s="33"/>
      <c r="F18" s="85">
        <f>F10*1.75</f>
        <v>201.25</v>
      </c>
      <c r="G18" s="57"/>
      <c r="H18" s="55"/>
      <c r="I18" s="66"/>
      <c r="J18" s="85"/>
      <c r="K18" s="34"/>
      <c r="L18" s="82"/>
      <c r="M18" s="82"/>
    </row>
    <row r="19" spans="1:13" s="201" customFormat="1" ht="67.5">
      <c r="A19" s="273" t="s">
        <v>22</v>
      </c>
      <c r="B19" s="54" t="s">
        <v>148</v>
      </c>
      <c r="C19" s="81" t="s">
        <v>125</v>
      </c>
      <c r="D19" s="40" t="s">
        <v>20</v>
      </c>
      <c r="E19" s="83"/>
      <c r="F19" s="66">
        <v>6</v>
      </c>
      <c r="G19" s="83"/>
      <c r="H19" s="83"/>
      <c r="I19" s="83"/>
      <c r="J19" s="82"/>
      <c r="K19" s="41"/>
      <c r="L19" s="41"/>
      <c r="M19" s="82"/>
    </row>
    <row r="20" spans="1:13" s="201" customFormat="1" ht="13.5">
      <c r="A20" s="274"/>
      <c r="B20" s="83"/>
      <c r="C20" s="42" t="s">
        <v>147</v>
      </c>
      <c r="D20" s="75" t="s">
        <v>17</v>
      </c>
      <c r="E20" s="130">
        <f>2.28*1.2+0.6</f>
        <v>3.3359999999999999</v>
      </c>
      <c r="F20" s="68">
        <f>E20*F19</f>
        <v>20.015999999999998</v>
      </c>
      <c r="G20" s="68"/>
      <c r="H20" s="69"/>
      <c r="I20" s="43"/>
      <c r="J20" s="85"/>
      <c r="K20" s="85"/>
      <c r="L20" s="57"/>
      <c r="M20" s="68"/>
    </row>
    <row r="21" spans="1:13" s="201" customFormat="1" ht="15.75">
      <c r="A21" s="274"/>
      <c r="B21" s="67" t="s">
        <v>28</v>
      </c>
      <c r="C21" s="81" t="s">
        <v>29</v>
      </c>
      <c r="D21" s="54" t="s">
        <v>20</v>
      </c>
      <c r="E21" s="56"/>
      <c r="F21" s="66">
        <f>F19</f>
        <v>6</v>
      </c>
      <c r="G21" s="57"/>
      <c r="H21" s="55"/>
      <c r="I21" s="66"/>
      <c r="J21" s="115"/>
      <c r="K21" s="31"/>
      <c r="L21" s="28"/>
      <c r="M21" s="82"/>
    </row>
    <row r="22" spans="1:13" s="201" customFormat="1" ht="13.5">
      <c r="A22" s="274"/>
      <c r="B22" s="67"/>
      <c r="C22" s="81" t="s">
        <v>25</v>
      </c>
      <c r="D22" s="54" t="s">
        <v>17</v>
      </c>
      <c r="E22" s="32">
        <v>3.2299999999999998E-3</v>
      </c>
      <c r="F22" s="50">
        <f>E22*F21</f>
        <v>1.9379999999999998E-2</v>
      </c>
      <c r="G22" s="57"/>
      <c r="H22" s="55"/>
      <c r="I22" s="66"/>
      <c r="J22" s="85"/>
      <c r="K22" s="68"/>
      <c r="L22" s="85"/>
      <c r="M22" s="68"/>
    </row>
    <row r="23" spans="1:13" s="201" customFormat="1" ht="13.5">
      <c r="A23" s="274"/>
      <c r="B23" s="67"/>
      <c r="C23" s="81" t="s">
        <v>30</v>
      </c>
      <c r="D23" s="54" t="s">
        <v>27</v>
      </c>
      <c r="E23" s="30">
        <v>3.62E-3</v>
      </c>
      <c r="F23" s="50">
        <f>E23*F21</f>
        <v>2.172E-2</v>
      </c>
      <c r="G23" s="57"/>
      <c r="H23" s="55"/>
      <c r="I23" s="66"/>
      <c r="J23" s="85"/>
      <c r="K23" s="69"/>
      <c r="L23" s="85"/>
      <c r="M23" s="85"/>
    </row>
    <row r="24" spans="1:13" s="201" customFormat="1" ht="13.5">
      <c r="A24" s="274"/>
      <c r="B24" s="67"/>
      <c r="C24" s="81" t="s">
        <v>31</v>
      </c>
      <c r="D24" s="54" t="s">
        <v>19</v>
      </c>
      <c r="E24" s="56">
        <v>1.7999999999999998E-4</v>
      </c>
      <c r="F24" s="13">
        <f>E24*F21</f>
        <v>1.0799999999999998E-3</v>
      </c>
      <c r="G24" s="57"/>
      <c r="H24" s="55"/>
      <c r="I24" s="66"/>
      <c r="J24" s="85"/>
      <c r="K24" s="68"/>
      <c r="L24" s="85"/>
      <c r="M24" s="85"/>
    </row>
    <row r="25" spans="1:13" s="201" customFormat="1" ht="13.5">
      <c r="A25" s="275"/>
      <c r="B25" s="67" t="s">
        <v>32</v>
      </c>
      <c r="C25" s="81" t="s">
        <v>159</v>
      </c>
      <c r="D25" s="54" t="s">
        <v>21</v>
      </c>
      <c r="E25" s="33"/>
      <c r="F25" s="85">
        <f>F19*1.75</f>
        <v>10.5</v>
      </c>
      <c r="G25" s="57"/>
      <c r="H25" s="55"/>
      <c r="I25" s="66"/>
      <c r="J25" s="85"/>
      <c r="K25" s="34"/>
      <c r="L25" s="82"/>
      <c r="M25" s="82"/>
    </row>
    <row r="26" spans="1:13" s="201" customFormat="1" ht="57" customHeight="1">
      <c r="A26" s="190" t="s">
        <v>24</v>
      </c>
      <c r="B26" s="67" t="s">
        <v>161</v>
      </c>
      <c r="C26" s="81" t="s">
        <v>185</v>
      </c>
      <c r="D26" s="40" t="s">
        <v>20</v>
      </c>
      <c r="E26" s="83"/>
      <c r="F26" s="85">
        <v>2.52</v>
      </c>
      <c r="G26" s="83"/>
      <c r="H26" s="82"/>
      <c r="I26" s="83"/>
      <c r="J26" s="82"/>
      <c r="K26" s="41"/>
      <c r="L26" s="82"/>
      <c r="M26" s="82"/>
    </row>
    <row r="27" spans="1:13" s="201" customFormat="1" ht="13.5">
      <c r="A27" s="274"/>
      <c r="B27" s="67"/>
      <c r="C27" s="211" t="s">
        <v>186</v>
      </c>
      <c r="D27" s="54" t="s">
        <v>17</v>
      </c>
      <c r="E27" s="53">
        <f>0.8*8</f>
        <v>6.4</v>
      </c>
      <c r="F27" s="85">
        <f>E27*F26</f>
        <v>16.128</v>
      </c>
      <c r="G27" s="212"/>
      <c r="H27" s="83"/>
      <c r="I27" s="43"/>
      <c r="J27" s="68"/>
      <c r="K27" s="69"/>
      <c r="L27" s="69"/>
      <c r="M27" s="68"/>
    </row>
    <row r="28" spans="1:13" s="201" customFormat="1" ht="13.5">
      <c r="A28" s="274"/>
      <c r="B28" s="67"/>
      <c r="C28" s="81" t="s">
        <v>187</v>
      </c>
      <c r="D28" s="5" t="s">
        <v>27</v>
      </c>
      <c r="E28" s="50">
        <f>0.8*1.98</f>
        <v>1.5840000000000001</v>
      </c>
      <c r="F28" s="85">
        <f>E28*F26</f>
        <v>3.9916800000000001</v>
      </c>
      <c r="G28" s="78"/>
      <c r="H28" s="85"/>
      <c r="I28" s="55"/>
      <c r="J28" s="44"/>
      <c r="K28" s="68"/>
      <c r="L28" s="85"/>
      <c r="M28" s="68"/>
    </row>
    <row r="29" spans="1:13" s="201" customFormat="1" ht="13.5">
      <c r="A29" s="274"/>
      <c r="B29" s="67"/>
      <c r="C29" s="81" t="s">
        <v>188</v>
      </c>
      <c r="D29" s="3" t="s">
        <v>19</v>
      </c>
      <c r="E29" s="50">
        <f>0.8*6.36</f>
        <v>5.088000000000001</v>
      </c>
      <c r="F29" s="85">
        <f>E29*F26</f>
        <v>12.821760000000003</v>
      </c>
      <c r="G29" s="85"/>
      <c r="H29" s="85"/>
      <c r="I29" s="85"/>
      <c r="J29" s="85"/>
      <c r="K29" s="85"/>
      <c r="L29" s="85"/>
      <c r="M29" s="85"/>
    </row>
    <row r="30" spans="1:13" s="201" customFormat="1" ht="32.25" customHeight="1">
      <c r="A30" s="275"/>
      <c r="B30" s="67" t="s">
        <v>32</v>
      </c>
      <c r="C30" s="81" t="s">
        <v>189</v>
      </c>
      <c r="D30" s="54" t="s">
        <v>21</v>
      </c>
      <c r="E30" s="33"/>
      <c r="F30" s="85">
        <f>F26*2.5</f>
        <v>6.3</v>
      </c>
      <c r="G30" s="57"/>
      <c r="H30" s="55"/>
      <c r="I30" s="66"/>
      <c r="J30" s="85"/>
      <c r="K30" s="34"/>
      <c r="L30" s="85"/>
      <c r="M30" s="85"/>
    </row>
    <row r="31" spans="1:13" s="201" customFormat="1" ht="18" customHeight="1">
      <c r="A31" s="270" t="s">
        <v>33</v>
      </c>
      <c r="B31" s="67" t="s">
        <v>150</v>
      </c>
      <c r="C31" s="81" t="s">
        <v>149</v>
      </c>
      <c r="D31" s="40" t="s">
        <v>20</v>
      </c>
      <c r="E31" s="33"/>
      <c r="F31" s="85">
        <v>1.1000000000000001</v>
      </c>
      <c r="G31" s="57"/>
      <c r="H31" s="82"/>
      <c r="I31" s="134"/>
      <c r="J31" s="82"/>
      <c r="K31" s="34"/>
      <c r="L31" s="82"/>
      <c r="M31" s="82"/>
    </row>
    <row r="32" spans="1:13" s="201" customFormat="1" ht="13.5">
      <c r="A32" s="271"/>
      <c r="B32" s="65"/>
      <c r="C32" s="81" t="s">
        <v>25</v>
      </c>
      <c r="D32" s="54" t="s">
        <v>17</v>
      </c>
      <c r="E32" s="56">
        <v>2.1800000000000002</v>
      </c>
      <c r="F32" s="66">
        <f>E32*F31</f>
        <v>2.3980000000000006</v>
      </c>
      <c r="G32" s="57"/>
      <c r="H32" s="55"/>
      <c r="I32" s="66"/>
      <c r="J32" s="85"/>
      <c r="K32" s="85"/>
      <c r="L32" s="85"/>
      <c r="M32" s="68"/>
    </row>
    <row r="33" spans="1:13" s="201" customFormat="1" ht="13.5">
      <c r="A33" s="271"/>
      <c r="B33" s="65"/>
      <c r="C33" s="81" t="s">
        <v>18</v>
      </c>
      <c r="D33" s="54" t="s">
        <v>19</v>
      </c>
      <c r="E33" s="30">
        <v>0.115</v>
      </c>
      <c r="F33" s="85">
        <f>E33*F31</f>
        <v>0.12650000000000003</v>
      </c>
      <c r="G33" s="57"/>
      <c r="H33" s="55"/>
      <c r="I33" s="66"/>
      <c r="J33" s="85"/>
      <c r="K33" s="68"/>
      <c r="L33" s="85"/>
      <c r="M33" s="85"/>
    </row>
    <row r="34" spans="1:13" s="201" customFormat="1" ht="15.75">
      <c r="A34" s="272"/>
      <c r="B34" s="67"/>
      <c r="C34" s="81" t="s">
        <v>34</v>
      </c>
      <c r="D34" s="40" t="s">
        <v>20</v>
      </c>
      <c r="E34" s="33">
        <v>1.39</v>
      </c>
      <c r="F34" s="85">
        <f>E34*F31</f>
        <v>1.5289999999999999</v>
      </c>
      <c r="G34" s="170"/>
      <c r="H34" s="170"/>
      <c r="I34" s="170"/>
      <c r="J34" s="170"/>
      <c r="K34" s="170"/>
      <c r="L34" s="85"/>
      <c r="M34" s="170"/>
    </row>
    <row r="35" spans="1:13" s="201" customFormat="1" ht="28.5">
      <c r="A35" s="270" t="s">
        <v>190</v>
      </c>
      <c r="B35" s="169" t="s">
        <v>151</v>
      </c>
      <c r="C35" s="213" t="s">
        <v>160</v>
      </c>
      <c r="D35" s="40" t="s">
        <v>20</v>
      </c>
      <c r="E35" s="169"/>
      <c r="F35" s="170">
        <v>4.42</v>
      </c>
      <c r="G35" s="170"/>
      <c r="H35" s="115"/>
      <c r="I35" s="115"/>
      <c r="J35" s="115"/>
      <c r="K35" s="115"/>
      <c r="L35" s="115"/>
      <c r="M35" s="115"/>
    </row>
    <row r="36" spans="1:13" s="201" customFormat="1" ht="13.5">
      <c r="A36" s="271"/>
      <c r="B36" s="169"/>
      <c r="C36" s="42" t="s">
        <v>16</v>
      </c>
      <c r="D36" s="75" t="s">
        <v>17</v>
      </c>
      <c r="E36" s="85">
        <v>3.19</v>
      </c>
      <c r="F36" s="137">
        <f>E36*F35</f>
        <v>14.0998</v>
      </c>
      <c r="G36" s="68"/>
      <c r="H36" s="69"/>
      <c r="I36" s="43"/>
      <c r="J36" s="68"/>
      <c r="K36" s="69"/>
      <c r="L36" s="69"/>
      <c r="M36" s="68"/>
    </row>
    <row r="37" spans="1:13" s="201" customFormat="1" ht="13.5">
      <c r="A37" s="271"/>
      <c r="B37" s="169"/>
      <c r="C37" s="81" t="s">
        <v>152</v>
      </c>
      <c r="D37" s="5" t="s">
        <v>27</v>
      </c>
      <c r="E37" s="50">
        <v>0.42799999999999999</v>
      </c>
      <c r="F37" s="85">
        <f>E37*F35</f>
        <v>1.8917599999999999</v>
      </c>
      <c r="G37" s="170"/>
      <c r="H37" s="170"/>
      <c r="I37" s="170"/>
      <c r="J37" s="170"/>
      <c r="K37" s="170"/>
      <c r="L37" s="85"/>
      <c r="M37" s="170"/>
    </row>
    <row r="38" spans="1:13" s="201" customFormat="1" ht="13.5">
      <c r="A38" s="271"/>
      <c r="B38" s="169"/>
      <c r="C38" s="42" t="s">
        <v>18</v>
      </c>
      <c r="D38" s="83" t="s">
        <v>19</v>
      </c>
      <c r="E38" s="50">
        <v>0.83799999999999997</v>
      </c>
      <c r="F38" s="50">
        <f>E38*F35</f>
        <v>3.7039599999999999</v>
      </c>
      <c r="G38" s="83"/>
      <c r="H38" s="83"/>
      <c r="I38" s="66"/>
      <c r="J38" s="83"/>
      <c r="K38" s="83"/>
      <c r="L38" s="85"/>
      <c r="M38" s="85"/>
    </row>
    <row r="39" spans="1:13" s="201" customFormat="1" ht="15.75">
      <c r="A39" s="271"/>
      <c r="B39" s="169"/>
      <c r="C39" s="81" t="s">
        <v>41</v>
      </c>
      <c r="D39" s="3" t="s">
        <v>20</v>
      </c>
      <c r="E39" s="85">
        <v>1.0149999999999999</v>
      </c>
      <c r="F39" s="85">
        <f>E39*F35</f>
        <v>4.4862999999999991</v>
      </c>
      <c r="G39" s="170"/>
      <c r="H39" s="170"/>
      <c r="I39" s="170"/>
      <c r="J39" s="170"/>
      <c r="K39" s="170"/>
      <c r="L39" s="85"/>
      <c r="M39" s="170"/>
    </row>
    <row r="40" spans="1:13" s="201" customFormat="1" ht="15.75">
      <c r="A40" s="271"/>
      <c r="B40" s="169"/>
      <c r="C40" s="42" t="s">
        <v>153</v>
      </c>
      <c r="D40" s="54" t="s">
        <v>20</v>
      </c>
      <c r="E40" s="50">
        <v>9.7000000000000003E-3</v>
      </c>
      <c r="F40" s="50">
        <f>E40*F35</f>
        <v>4.2874000000000002E-2</v>
      </c>
      <c r="G40" s="57"/>
      <c r="H40" s="170"/>
      <c r="I40" s="170"/>
      <c r="J40" s="170"/>
      <c r="K40" s="170"/>
      <c r="L40" s="170"/>
      <c r="M40" s="170"/>
    </row>
    <row r="41" spans="1:13" s="201" customFormat="1" ht="15.75">
      <c r="A41" s="271"/>
      <c r="B41" s="169"/>
      <c r="C41" s="81" t="s">
        <v>154</v>
      </c>
      <c r="D41" s="54" t="s">
        <v>20</v>
      </c>
      <c r="E41" s="13">
        <v>1.14E-2</v>
      </c>
      <c r="F41" s="85">
        <f>E41*F35</f>
        <v>5.0388000000000002E-2</v>
      </c>
      <c r="G41" s="170"/>
      <c r="H41" s="170"/>
      <c r="I41" s="170"/>
      <c r="J41" s="170"/>
      <c r="K41" s="170"/>
      <c r="L41" s="85"/>
      <c r="M41" s="170"/>
    </row>
    <row r="42" spans="1:13" s="201" customFormat="1" ht="15.75">
      <c r="A42" s="271"/>
      <c r="B42" s="169"/>
      <c r="C42" s="81" t="s">
        <v>155</v>
      </c>
      <c r="D42" s="54" t="s">
        <v>131</v>
      </c>
      <c r="E42" s="13">
        <v>1.37E-2</v>
      </c>
      <c r="F42" s="85">
        <f>E42*F35</f>
        <v>6.0554000000000004E-2</v>
      </c>
      <c r="G42" s="170"/>
      <c r="H42" s="170"/>
      <c r="I42" s="170"/>
      <c r="J42" s="170"/>
      <c r="K42" s="170"/>
      <c r="L42" s="85"/>
      <c r="M42" s="170"/>
    </row>
    <row r="43" spans="1:13" s="201" customFormat="1" ht="15.75">
      <c r="A43" s="271"/>
      <c r="B43" s="169"/>
      <c r="C43" s="81" t="s">
        <v>156</v>
      </c>
      <c r="D43" s="54" t="s">
        <v>20</v>
      </c>
      <c r="E43" s="13">
        <v>2.2000000000000001E-3</v>
      </c>
      <c r="F43" s="85">
        <f>E43*F35</f>
        <v>9.724E-3</v>
      </c>
      <c r="G43" s="170"/>
      <c r="H43" s="170"/>
      <c r="I43" s="170"/>
      <c r="J43" s="170"/>
      <c r="K43" s="170"/>
      <c r="L43" s="85"/>
      <c r="M43" s="170"/>
    </row>
    <row r="44" spans="1:13" s="201" customFormat="1" ht="13.5">
      <c r="A44" s="271"/>
      <c r="B44" s="169"/>
      <c r="C44" s="81" t="s">
        <v>132</v>
      </c>
      <c r="D44" s="54" t="s">
        <v>42</v>
      </c>
      <c r="E44" s="85">
        <v>0.25</v>
      </c>
      <c r="F44" s="85">
        <f>E44*F35</f>
        <v>1.105</v>
      </c>
      <c r="G44" s="170"/>
      <c r="H44" s="170"/>
      <c r="I44" s="170"/>
      <c r="J44" s="170"/>
      <c r="K44" s="170"/>
      <c r="L44" s="85"/>
      <c r="M44" s="170"/>
    </row>
    <row r="45" spans="1:13" s="201" customFormat="1" ht="13.5">
      <c r="A45" s="271"/>
      <c r="B45" s="169"/>
      <c r="C45" s="81" t="s">
        <v>91</v>
      </c>
      <c r="D45" s="54" t="s">
        <v>42</v>
      </c>
      <c r="E45" s="50">
        <v>0.51500000000000001</v>
      </c>
      <c r="F45" s="85">
        <f>E45*F35</f>
        <v>2.2763</v>
      </c>
      <c r="G45" s="170"/>
      <c r="H45" s="170"/>
      <c r="I45" s="170"/>
      <c r="J45" s="170"/>
      <c r="K45" s="170"/>
      <c r="L45" s="85"/>
      <c r="M45" s="170"/>
    </row>
    <row r="46" spans="1:13" s="201" customFormat="1" ht="13.5">
      <c r="A46" s="271"/>
      <c r="B46" s="169"/>
      <c r="C46" s="81" t="s">
        <v>35</v>
      </c>
      <c r="D46" s="54" t="s">
        <v>19</v>
      </c>
      <c r="E46" s="50">
        <v>0.439</v>
      </c>
      <c r="F46" s="85">
        <f>E46*F35</f>
        <v>1.94038</v>
      </c>
      <c r="G46" s="170"/>
      <c r="H46" s="170"/>
      <c r="I46" s="170"/>
      <c r="J46" s="170"/>
      <c r="K46" s="170"/>
      <c r="L46" s="170"/>
      <c r="M46" s="170"/>
    </row>
    <row r="47" spans="1:13" s="201" customFormat="1" ht="33" customHeight="1">
      <c r="A47" s="273" t="s">
        <v>193</v>
      </c>
      <c r="B47" s="67" t="s">
        <v>192</v>
      </c>
      <c r="C47" s="81" t="s">
        <v>191</v>
      </c>
      <c r="D47" s="40" t="s">
        <v>20</v>
      </c>
      <c r="E47" s="169"/>
      <c r="F47" s="170">
        <v>6.23</v>
      </c>
      <c r="G47" s="170"/>
      <c r="H47" s="115"/>
      <c r="I47" s="115"/>
      <c r="J47" s="115"/>
      <c r="K47" s="115"/>
      <c r="L47" s="115"/>
      <c r="M47" s="115"/>
    </row>
    <row r="48" spans="1:13" s="201" customFormat="1" ht="13.5">
      <c r="A48" s="274"/>
      <c r="B48" s="67"/>
      <c r="C48" s="211" t="s">
        <v>25</v>
      </c>
      <c r="D48" s="54" t="s">
        <v>17</v>
      </c>
      <c r="E48" s="113">
        <v>5.56</v>
      </c>
      <c r="F48" s="85">
        <f>E48*F47</f>
        <v>34.638800000000003</v>
      </c>
      <c r="G48" s="212"/>
      <c r="H48" s="83"/>
      <c r="I48" s="43"/>
      <c r="J48" s="68"/>
      <c r="K48" s="69"/>
      <c r="L48" s="69"/>
      <c r="M48" s="68"/>
    </row>
    <row r="49" spans="1:13" s="201" customFormat="1" ht="13.5">
      <c r="A49" s="274"/>
      <c r="B49" s="67"/>
      <c r="C49" s="81" t="s">
        <v>129</v>
      </c>
      <c r="D49" s="5" t="s">
        <v>27</v>
      </c>
      <c r="E49" s="50">
        <v>1.31</v>
      </c>
      <c r="F49" s="85">
        <f>E49*F47</f>
        <v>8.1613000000000007</v>
      </c>
      <c r="G49" s="78"/>
      <c r="H49" s="85"/>
      <c r="I49" s="55"/>
      <c r="J49" s="44"/>
      <c r="K49" s="68"/>
      <c r="L49" s="85"/>
      <c r="M49" s="68"/>
    </row>
    <row r="50" spans="1:13" s="201" customFormat="1" ht="13.5">
      <c r="A50" s="274"/>
      <c r="B50" s="67"/>
      <c r="C50" s="81" t="s">
        <v>162</v>
      </c>
      <c r="D50" s="54" t="s">
        <v>102</v>
      </c>
      <c r="E50" s="30"/>
      <c r="F50" s="85">
        <v>7</v>
      </c>
      <c r="G50" s="57"/>
      <c r="H50" s="85"/>
      <c r="I50" s="85"/>
      <c r="J50" s="85"/>
      <c r="K50" s="85"/>
      <c r="L50" s="85"/>
      <c r="M50" s="85"/>
    </row>
    <row r="51" spans="1:13" s="201" customFormat="1" ht="13.5">
      <c r="A51" s="275"/>
      <c r="B51" s="67"/>
      <c r="C51" s="81" t="s">
        <v>35</v>
      </c>
      <c r="D51" s="3" t="s">
        <v>19</v>
      </c>
      <c r="E51" s="50">
        <v>4.5599999999999996</v>
      </c>
      <c r="F51" s="85">
        <f>E51*F47</f>
        <v>28.408799999999999</v>
      </c>
      <c r="G51" s="85"/>
      <c r="H51" s="85"/>
      <c r="I51" s="85"/>
      <c r="J51" s="85"/>
      <c r="K51" s="85"/>
      <c r="L51" s="85"/>
      <c r="M51" s="85"/>
    </row>
    <row r="52" spans="1:13" s="201" customFormat="1" ht="19.5" customHeight="1">
      <c r="A52" s="276" t="s">
        <v>194</v>
      </c>
      <c r="B52" s="84" t="s">
        <v>38</v>
      </c>
      <c r="C52" s="81" t="s">
        <v>123</v>
      </c>
      <c r="D52" s="54" t="s">
        <v>39</v>
      </c>
      <c r="E52" s="83"/>
      <c r="F52" s="66">
        <v>35</v>
      </c>
      <c r="G52" s="83"/>
      <c r="H52" s="82"/>
      <c r="I52" s="41"/>
      <c r="J52" s="82"/>
      <c r="K52" s="41"/>
      <c r="L52" s="82"/>
      <c r="M52" s="82"/>
    </row>
    <row r="53" spans="1:13" s="201" customFormat="1" ht="13.5">
      <c r="A53" s="277"/>
      <c r="B53" s="84"/>
      <c r="C53" s="42" t="s">
        <v>16</v>
      </c>
      <c r="D53" s="75" t="s">
        <v>17</v>
      </c>
      <c r="E53" s="50">
        <v>0.56399999999999995</v>
      </c>
      <c r="F53" s="137">
        <f>E53*F52</f>
        <v>19.739999999999998</v>
      </c>
      <c r="G53" s="68"/>
      <c r="H53" s="69"/>
      <c r="I53" s="43"/>
      <c r="J53" s="85"/>
      <c r="K53" s="85"/>
      <c r="L53" s="57"/>
      <c r="M53" s="85"/>
    </row>
    <row r="54" spans="1:13" s="201" customFormat="1" ht="13.5">
      <c r="A54" s="277"/>
      <c r="B54" s="84"/>
      <c r="C54" s="42" t="s">
        <v>18</v>
      </c>
      <c r="D54" s="83" t="s">
        <v>19</v>
      </c>
      <c r="E54" s="50">
        <v>4.0899999999999999E-2</v>
      </c>
      <c r="F54" s="50">
        <f>E54*F53</f>
        <v>0.80736599999999992</v>
      </c>
      <c r="G54" s="83"/>
      <c r="H54" s="83"/>
      <c r="I54" s="66"/>
      <c r="J54" s="83"/>
      <c r="K54" s="83"/>
      <c r="L54" s="85"/>
      <c r="M54" s="68"/>
    </row>
    <row r="55" spans="1:13" s="201" customFormat="1" ht="13.5">
      <c r="A55" s="277"/>
      <c r="B55" s="84"/>
      <c r="C55" s="42" t="s">
        <v>36</v>
      </c>
      <c r="D55" s="83" t="s">
        <v>21</v>
      </c>
      <c r="E55" s="50">
        <v>4.4999999999999997E-3</v>
      </c>
      <c r="F55" s="83">
        <f>E55*F52</f>
        <v>0.1575</v>
      </c>
      <c r="G55" s="83"/>
      <c r="H55" s="85"/>
      <c r="I55" s="83"/>
      <c r="J55" s="83"/>
      <c r="K55" s="83"/>
      <c r="L55" s="83"/>
      <c r="M55" s="85"/>
    </row>
    <row r="56" spans="1:13" s="201" customFormat="1" ht="15.75">
      <c r="A56" s="277"/>
      <c r="B56" s="84"/>
      <c r="C56" s="42" t="s">
        <v>37</v>
      </c>
      <c r="D56" s="54" t="s">
        <v>20</v>
      </c>
      <c r="E56" s="50">
        <v>7.4999999999999997E-3</v>
      </c>
      <c r="F56" s="83">
        <f>E56*F52</f>
        <v>0.26250000000000001</v>
      </c>
      <c r="G56" s="83"/>
      <c r="H56" s="85"/>
      <c r="I56" s="83"/>
      <c r="J56" s="83"/>
      <c r="K56" s="83"/>
      <c r="L56" s="83"/>
      <c r="M56" s="85"/>
    </row>
    <row r="57" spans="1:13" s="201" customFormat="1" ht="13.5">
      <c r="A57" s="278"/>
      <c r="B57" s="84"/>
      <c r="C57" s="81" t="s">
        <v>35</v>
      </c>
      <c r="D57" s="54" t="s">
        <v>19</v>
      </c>
      <c r="E57" s="50">
        <v>0.26500000000000001</v>
      </c>
      <c r="F57" s="85">
        <f>E57*F52</f>
        <v>9.2750000000000004</v>
      </c>
      <c r="G57" s="78"/>
      <c r="H57" s="85"/>
      <c r="I57" s="55"/>
      <c r="J57" s="44"/>
      <c r="K57" s="55"/>
      <c r="L57" s="55"/>
      <c r="M57" s="85"/>
    </row>
    <row r="58" spans="1:13" s="201" customFormat="1" ht="16.5" customHeight="1">
      <c r="A58" s="276" t="s">
        <v>40</v>
      </c>
      <c r="B58" s="146" t="s">
        <v>163</v>
      </c>
      <c r="C58" s="147" t="s">
        <v>164</v>
      </c>
      <c r="D58" s="127" t="s">
        <v>39</v>
      </c>
      <c r="E58" s="77"/>
      <c r="F58" s="119">
        <v>7</v>
      </c>
      <c r="G58" s="77"/>
      <c r="H58" s="82"/>
      <c r="I58" s="85"/>
      <c r="J58" s="82"/>
      <c r="K58" s="82"/>
      <c r="L58" s="82"/>
      <c r="M58" s="82"/>
    </row>
    <row r="59" spans="1:13" s="201" customFormat="1" ht="13.5">
      <c r="A59" s="278"/>
      <c r="B59" s="146"/>
      <c r="C59" s="147" t="s">
        <v>16</v>
      </c>
      <c r="D59" s="75" t="s">
        <v>17</v>
      </c>
      <c r="E59" s="124">
        <v>1.1599999999999999</v>
      </c>
      <c r="F59" s="137">
        <f>E59*F58</f>
        <v>8.1199999999999992</v>
      </c>
      <c r="G59" s="68"/>
      <c r="H59" s="69"/>
      <c r="I59" s="43"/>
      <c r="J59" s="148"/>
      <c r="K59" s="148"/>
      <c r="L59" s="149"/>
      <c r="M59" s="148"/>
    </row>
    <row r="60" spans="1:13" s="201" customFormat="1" ht="13.5">
      <c r="A60" s="276"/>
      <c r="B60" s="146"/>
      <c r="C60" s="147" t="s">
        <v>18</v>
      </c>
      <c r="D60" s="77" t="s">
        <v>19</v>
      </c>
      <c r="E60" s="77">
        <v>6.13E-2</v>
      </c>
      <c r="F60" s="129">
        <f>E60*F58</f>
        <v>0.42909999999999998</v>
      </c>
      <c r="G60" s="77"/>
      <c r="H60" s="77"/>
      <c r="I60" s="119"/>
      <c r="J60" s="77"/>
      <c r="K60" s="77"/>
      <c r="L60" s="68"/>
      <c r="M60" s="68"/>
    </row>
    <row r="61" spans="1:13" s="201" customFormat="1" ht="13.5">
      <c r="A61" s="277"/>
      <c r="B61" s="146"/>
      <c r="C61" s="147" t="s">
        <v>36</v>
      </c>
      <c r="D61" s="77" t="s">
        <v>21</v>
      </c>
      <c r="E61" s="77">
        <v>6.7999999999999996E-3</v>
      </c>
      <c r="F61" s="77">
        <f>E61*F58</f>
        <v>4.7599999999999996E-2</v>
      </c>
      <c r="G61" s="77"/>
      <c r="H61" s="148"/>
      <c r="I61" s="77"/>
      <c r="J61" s="77"/>
      <c r="K61" s="77"/>
      <c r="L61" s="77"/>
      <c r="M61" s="121"/>
    </row>
    <row r="62" spans="1:13" s="201" customFormat="1" ht="15.75">
      <c r="A62" s="277"/>
      <c r="B62" s="146"/>
      <c r="C62" s="147" t="s">
        <v>165</v>
      </c>
      <c r="D62" s="127" t="s">
        <v>39</v>
      </c>
      <c r="E62" s="77">
        <v>2.34</v>
      </c>
      <c r="F62" s="77">
        <f>E62*F58</f>
        <v>16.38</v>
      </c>
      <c r="G62" s="77"/>
      <c r="H62" s="148"/>
      <c r="I62" s="77"/>
      <c r="J62" s="77"/>
      <c r="K62" s="77"/>
      <c r="L62" s="77"/>
      <c r="M62" s="121"/>
    </row>
    <row r="63" spans="1:13" s="201" customFormat="1" ht="15" customHeight="1">
      <c r="A63" s="277"/>
      <c r="B63" s="146"/>
      <c r="C63" s="128" t="s">
        <v>35</v>
      </c>
      <c r="D63" s="127" t="s">
        <v>19</v>
      </c>
      <c r="E63" s="150">
        <v>0.58799999999999997</v>
      </c>
      <c r="F63" s="121">
        <f>E63*F58</f>
        <v>4.1159999999999997</v>
      </c>
      <c r="G63" s="78"/>
      <c r="H63" s="148"/>
      <c r="I63" s="151"/>
      <c r="J63" s="152"/>
      <c r="K63" s="151"/>
      <c r="L63" s="151"/>
      <c r="M63" s="121"/>
    </row>
    <row r="64" spans="1:13" s="201" customFormat="1" ht="13.5" customHeight="1">
      <c r="A64" s="278"/>
      <c r="B64" s="169"/>
      <c r="C64" s="42" t="s">
        <v>166</v>
      </c>
      <c r="D64" s="75" t="s">
        <v>42</v>
      </c>
      <c r="E64" s="50"/>
      <c r="F64" s="68">
        <v>18</v>
      </c>
      <c r="G64" s="68"/>
      <c r="H64" s="148"/>
      <c r="I64" s="43"/>
      <c r="J64" s="68"/>
      <c r="K64" s="69"/>
      <c r="L64" s="69"/>
      <c r="M64" s="121"/>
    </row>
    <row r="65" spans="1:13" s="201" customFormat="1" ht="31.5" customHeight="1">
      <c r="A65" s="195"/>
      <c r="B65" s="169"/>
      <c r="C65" s="136" t="s">
        <v>167</v>
      </c>
      <c r="D65" s="75"/>
      <c r="E65" s="50"/>
      <c r="F65" s="68"/>
      <c r="G65" s="68"/>
      <c r="H65" s="148"/>
      <c r="I65" s="43"/>
      <c r="J65" s="68"/>
      <c r="K65" s="69"/>
      <c r="L65" s="69"/>
      <c r="M65" s="121"/>
    </row>
    <row r="66" spans="1:13" s="201" customFormat="1" ht="43.5" customHeight="1">
      <c r="A66" s="270" t="s">
        <v>195</v>
      </c>
      <c r="B66" s="67" t="s">
        <v>43</v>
      </c>
      <c r="C66" s="81" t="s">
        <v>124</v>
      </c>
      <c r="D66" s="54" t="s">
        <v>20</v>
      </c>
      <c r="E66" s="26"/>
      <c r="F66" s="66">
        <v>41</v>
      </c>
      <c r="G66" s="27"/>
      <c r="H66" s="55"/>
      <c r="I66" s="85"/>
      <c r="J66" s="115"/>
      <c r="K66" s="82"/>
      <c r="L66" s="28"/>
      <c r="M66" s="82"/>
    </row>
    <row r="67" spans="1:13" s="201" customFormat="1" ht="13.5" customHeight="1">
      <c r="A67" s="271"/>
      <c r="B67" s="67"/>
      <c r="C67" s="81" t="s">
        <v>25</v>
      </c>
      <c r="D67" s="54" t="s">
        <v>17</v>
      </c>
      <c r="E67" s="56">
        <v>1.0200000000000001E-2</v>
      </c>
      <c r="F67" s="50">
        <f>E67*F66</f>
        <v>0.41820000000000002</v>
      </c>
      <c r="G67" s="57"/>
      <c r="H67" s="55"/>
      <c r="I67" s="66"/>
      <c r="J67" s="85"/>
      <c r="K67" s="85"/>
      <c r="L67" s="57"/>
      <c r="M67" s="68"/>
    </row>
    <row r="68" spans="1:13" s="201" customFormat="1" ht="13.5" customHeight="1">
      <c r="A68" s="271"/>
      <c r="B68" s="67"/>
      <c r="C68" s="81" t="s">
        <v>26</v>
      </c>
      <c r="D68" s="54" t="s">
        <v>27</v>
      </c>
      <c r="E68" s="29">
        <v>2.2800000000000001E-2</v>
      </c>
      <c r="F68" s="50">
        <f>E68*F66</f>
        <v>0.93480000000000008</v>
      </c>
      <c r="G68" s="57"/>
      <c r="H68" s="55"/>
      <c r="I68" s="66"/>
      <c r="J68" s="85"/>
      <c r="K68" s="68"/>
      <c r="L68" s="85"/>
      <c r="M68" s="85"/>
    </row>
    <row r="69" spans="1:13" s="201" customFormat="1" ht="13.5" customHeight="1">
      <c r="A69" s="271"/>
      <c r="B69" s="67"/>
      <c r="C69" s="81" t="s">
        <v>18</v>
      </c>
      <c r="D69" s="54" t="s">
        <v>19</v>
      </c>
      <c r="E69" s="30">
        <v>2.0899999999999998E-3</v>
      </c>
      <c r="F69" s="50">
        <f>E69*F66</f>
        <v>8.5689999999999988E-2</v>
      </c>
      <c r="G69" s="57"/>
      <c r="H69" s="55"/>
      <c r="I69" s="66"/>
      <c r="J69" s="85"/>
      <c r="K69" s="68"/>
      <c r="L69" s="85"/>
      <c r="M69" s="85"/>
    </row>
    <row r="70" spans="1:13" s="201" customFormat="1" ht="13.5" customHeight="1">
      <c r="A70" s="271"/>
      <c r="B70" s="67" t="s">
        <v>28</v>
      </c>
      <c r="C70" s="81" t="s">
        <v>29</v>
      </c>
      <c r="D70" s="54" t="s">
        <v>20</v>
      </c>
      <c r="E70" s="56"/>
      <c r="F70" s="66">
        <f>F66</f>
        <v>41</v>
      </c>
      <c r="G70" s="57"/>
      <c r="H70" s="55"/>
      <c r="I70" s="66"/>
      <c r="J70" s="115"/>
      <c r="K70" s="31"/>
      <c r="L70" s="28"/>
      <c r="M70" s="82"/>
    </row>
    <row r="71" spans="1:13" s="201" customFormat="1" ht="13.5" customHeight="1">
      <c r="A71" s="271"/>
      <c r="B71" s="67"/>
      <c r="C71" s="81" t="s">
        <v>25</v>
      </c>
      <c r="D71" s="54" t="s">
        <v>17</v>
      </c>
      <c r="E71" s="32">
        <v>3.2299999999999998E-3</v>
      </c>
      <c r="F71" s="50">
        <f>E71*F70</f>
        <v>0.13242999999999999</v>
      </c>
      <c r="G71" s="57"/>
      <c r="H71" s="55"/>
      <c r="I71" s="66"/>
      <c r="J71" s="85"/>
      <c r="K71" s="68"/>
      <c r="L71" s="85"/>
      <c r="M71" s="68"/>
    </row>
    <row r="72" spans="1:13" s="201" customFormat="1" ht="13.5" customHeight="1">
      <c r="A72" s="271"/>
      <c r="B72" s="67"/>
      <c r="C72" s="81" t="s">
        <v>30</v>
      </c>
      <c r="D72" s="54" t="s">
        <v>27</v>
      </c>
      <c r="E72" s="30">
        <v>3.62E-3</v>
      </c>
      <c r="F72" s="50">
        <f>E72*F70</f>
        <v>0.14842</v>
      </c>
      <c r="G72" s="57"/>
      <c r="H72" s="55"/>
      <c r="I72" s="66"/>
      <c r="J72" s="85"/>
      <c r="K72" s="69"/>
      <c r="L72" s="85"/>
      <c r="M72" s="85"/>
    </row>
    <row r="73" spans="1:13" s="201" customFormat="1" ht="13.5" customHeight="1">
      <c r="A73" s="271"/>
      <c r="B73" s="67"/>
      <c r="C73" s="81" t="s">
        <v>31</v>
      </c>
      <c r="D73" s="54" t="s">
        <v>19</v>
      </c>
      <c r="E73" s="56">
        <v>1.7999999999999998E-4</v>
      </c>
      <c r="F73" s="50">
        <f>E73*F70</f>
        <v>7.3799999999999994E-3</v>
      </c>
      <c r="G73" s="57"/>
      <c r="H73" s="55"/>
      <c r="I73" s="66"/>
      <c r="J73" s="85"/>
      <c r="K73" s="68"/>
      <c r="L73" s="85"/>
      <c r="M73" s="85"/>
    </row>
    <row r="74" spans="1:13" s="201" customFormat="1" ht="14.25" customHeight="1">
      <c r="A74" s="272"/>
      <c r="B74" s="67" t="s">
        <v>32</v>
      </c>
      <c r="C74" s="81" t="s">
        <v>159</v>
      </c>
      <c r="D74" s="54" t="s">
        <v>21</v>
      </c>
      <c r="E74" s="33"/>
      <c r="F74" s="85">
        <f>F66*1.75</f>
        <v>71.75</v>
      </c>
      <c r="G74" s="57"/>
      <c r="H74" s="55"/>
      <c r="I74" s="66"/>
      <c r="J74" s="85"/>
      <c r="K74" s="34"/>
      <c r="L74" s="82"/>
      <c r="M74" s="82"/>
    </row>
    <row r="75" spans="1:13" s="201" customFormat="1" ht="72.75" customHeight="1">
      <c r="A75" s="273" t="s">
        <v>197</v>
      </c>
      <c r="B75" s="54" t="s">
        <v>148</v>
      </c>
      <c r="C75" s="81" t="s">
        <v>125</v>
      </c>
      <c r="D75" s="40" t="s">
        <v>20</v>
      </c>
      <c r="E75" s="83"/>
      <c r="F75" s="66">
        <v>2</v>
      </c>
      <c r="G75" s="83"/>
      <c r="H75" s="83"/>
      <c r="I75" s="83"/>
      <c r="J75" s="82"/>
      <c r="K75" s="41"/>
      <c r="L75" s="41"/>
      <c r="M75" s="82"/>
    </row>
    <row r="76" spans="1:13" s="201" customFormat="1" ht="13.5" customHeight="1">
      <c r="A76" s="274"/>
      <c r="B76" s="83"/>
      <c r="C76" s="42" t="s">
        <v>147</v>
      </c>
      <c r="D76" s="75" t="s">
        <v>17</v>
      </c>
      <c r="E76" s="130">
        <f>2.28*1.2+0.6</f>
        <v>3.3359999999999999</v>
      </c>
      <c r="F76" s="68">
        <f>E76*F75</f>
        <v>6.6719999999999997</v>
      </c>
      <c r="G76" s="68"/>
      <c r="H76" s="69"/>
      <c r="I76" s="43"/>
      <c r="J76" s="85"/>
      <c r="K76" s="85"/>
      <c r="L76" s="57"/>
      <c r="M76" s="68"/>
    </row>
    <row r="77" spans="1:13" s="201" customFormat="1" ht="13.5" customHeight="1">
      <c r="A77" s="274"/>
      <c r="B77" s="67" t="s">
        <v>28</v>
      </c>
      <c r="C77" s="81" t="s">
        <v>29</v>
      </c>
      <c r="D77" s="54" t="s">
        <v>20</v>
      </c>
      <c r="E77" s="56"/>
      <c r="F77" s="66">
        <f>F75</f>
        <v>2</v>
      </c>
      <c r="G77" s="57"/>
      <c r="H77" s="55"/>
      <c r="I77" s="66"/>
      <c r="J77" s="115"/>
      <c r="K77" s="31"/>
      <c r="L77" s="28"/>
      <c r="M77" s="82"/>
    </row>
    <row r="78" spans="1:13" s="201" customFormat="1" ht="13.5" customHeight="1">
      <c r="A78" s="274"/>
      <c r="B78" s="67"/>
      <c r="C78" s="81" t="s">
        <v>25</v>
      </c>
      <c r="D78" s="54" t="s">
        <v>17</v>
      </c>
      <c r="E78" s="32">
        <v>3.2299999999999998E-3</v>
      </c>
      <c r="F78" s="50">
        <f>E78*F77</f>
        <v>6.4599999999999996E-3</v>
      </c>
      <c r="G78" s="57"/>
      <c r="H78" s="55"/>
      <c r="I78" s="66"/>
      <c r="J78" s="85"/>
      <c r="K78" s="68"/>
      <c r="L78" s="85"/>
      <c r="M78" s="68"/>
    </row>
    <row r="79" spans="1:13" s="201" customFormat="1" ht="13.5" customHeight="1">
      <c r="A79" s="274"/>
      <c r="B79" s="67"/>
      <c r="C79" s="81" t="s">
        <v>30</v>
      </c>
      <c r="D79" s="54" t="s">
        <v>27</v>
      </c>
      <c r="E79" s="30">
        <v>3.62E-3</v>
      </c>
      <c r="F79" s="50">
        <f>E79*F77</f>
        <v>7.2399999999999999E-3</v>
      </c>
      <c r="G79" s="57"/>
      <c r="H79" s="55"/>
      <c r="I79" s="66"/>
      <c r="J79" s="85"/>
      <c r="K79" s="69"/>
      <c r="L79" s="85"/>
      <c r="M79" s="85"/>
    </row>
    <row r="80" spans="1:13" s="201" customFormat="1" ht="13.5" customHeight="1">
      <c r="A80" s="274"/>
      <c r="B80" s="67"/>
      <c r="C80" s="81" t="s">
        <v>31</v>
      </c>
      <c r="D80" s="54" t="s">
        <v>19</v>
      </c>
      <c r="E80" s="56">
        <v>1.7999999999999998E-4</v>
      </c>
      <c r="F80" s="13">
        <f>E80*F77</f>
        <v>3.5999999999999997E-4</v>
      </c>
      <c r="G80" s="57"/>
      <c r="H80" s="55"/>
      <c r="I80" s="66"/>
      <c r="J80" s="85"/>
      <c r="K80" s="68"/>
      <c r="L80" s="85"/>
      <c r="M80" s="85"/>
    </row>
    <row r="81" spans="1:13" s="201" customFormat="1" ht="13.5" customHeight="1">
      <c r="A81" s="275"/>
      <c r="B81" s="67" t="s">
        <v>32</v>
      </c>
      <c r="C81" s="81" t="s">
        <v>159</v>
      </c>
      <c r="D81" s="54" t="s">
        <v>21</v>
      </c>
      <c r="E81" s="33"/>
      <c r="F81" s="85">
        <f>F75*1.75</f>
        <v>3.5</v>
      </c>
      <c r="G81" s="57"/>
      <c r="H81" s="55"/>
      <c r="I81" s="66"/>
      <c r="J81" s="85"/>
      <c r="K81" s="34"/>
      <c r="L81" s="82"/>
      <c r="M81" s="82"/>
    </row>
    <row r="82" spans="1:13" s="201" customFormat="1" ht="15.75" customHeight="1">
      <c r="A82" s="190"/>
      <c r="B82" s="67"/>
      <c r="C82" s="81" t="s">
        <v>196</v>
      </c>
      <c r="D82" s="54"/>
      <c r="E82" s="33"/>
      <c r="F82" s="85"/>
      <c r="G82" s="57"/>
      <c r="H82" s="55"/>
      <c r="I82" s="66"/>
      <c r="J82" s="85"/>
      <c r="K82" s="34"/>
      <c r="L82" s="82"/>
      <c r="M82" s="82"/>
    </row>
    <row r="83" spans="1:13" s="201" customFormat="1" ht="16.5" customHeight="1">
      <c r="A83" s="270" t="s">
        <v>198</v>
      </c>
      <c r="B83" s="67" t="s">
        <v>150</v>
      </c>
      <c r="C83" s="81" t="s">
        <v>149</v>
      </c>
      <c r="D83" s="40" t="s">
        <v>20</v>
      </c>
      <c r="E83" s="33"/>
      <c r="F83" s="85">
        <v>1.2</v>
      </c>
      <c r="G83" s="57"/>
      <c r="H83" s="82"/>
      <c r="I83" s="134"/>
      <c r="J83" s="82"/>
      <c r="K83" s="34"/>
      <c r="L83" s="82"/>
      <c r="M83" s="82"/>
    </row>
    <row r="84" spans="1:13" s="201" customFormat="1" ht="13.5" customHeight="1">
      <c r="A84" s="271"/>
      <c r="B84" s="65"/>
      <c r="C84" s="81" t="s">
        <v>25</v>
      </c>
      <c r="D84" s="54" t="s">
        <v>17</v>
      </c>
      <c r="E84" s="56">
        <v>2.1800000000000002</v>
      </c>
      <c r="F84" s="66">
        <f>E84*F83</f>
        <v>2.6160000000000001</v>
      </c>
      <c r="G84" s="57"/>
      <c r="H84" s="55"/>
      <c r="I84" s="66"/>
      <c r="J84" s="85"/>
      <c r="K84" s="85"/>
      <c r="L84" s="85"/>
      <c r="M84" s="68"/>
    </row>
    <row r="85" spans="1:13" s="201" customFormat="1" ht="13.5" customHeight="1">
      <c r="A85" s="271"/>
      <c r="B85" s="65"/>
      <c r="C85" s="81" t="s">
        <v>18</v>
      </c>
      <c r="D85" s="54" t="s">
        <v>19</v>
      </c>
      <c r="E85" s="30">
        <v>0.115</v>
      </c>
      <c r="F85" s="85">
        <f>E85*F83</f>
        <v>0.13800000000000001</v>
      </c>
      <c r="G85" s="57"/>
      <c r="H85" s="55"/>
      <c r="I85" s="66"/>
      <c r="J85" s="85"/>
      <c r="K85" s="68"/>
      <c r="L85" s="85"/>
      <c r="M85" s="85"/>
    </row>
    <row r="86" spans="1:13" s="201" customFormat="1" ht="13.5" customHeight="1">
      <c r="A86" s="272"/>
      <c r="B86" s="67"/>
      <c r="C86" s="81" t="s">
        <v>34</v>
      </c>
      <c r="D86" s="40" t="s">
        <v>20</v>
      </c>
      <c r="E86" s="33">
        <v>1.39</v>
      </c>
      <c r="F86" s="85">
        <f>E86*F83</f>
        <v>1.6679999999999999</v>
      </c>
      <c r="G86" s="170"/>
      <c r="H86" s="170"/>
      <c r="I86" s="170"/>
      <c r="J86" s="170"/>
      <c r="K86" s="170"/>
      <c r="L86" s="85"/>
      <c r="M86" s="170"/>
    </row>
    <row r="87" spans="1:13" s="201" customFormat="1" ht="42" customHeight="1">
      <c r="A87" s="285" t="s">
        <v>200</v>
      </c>
      <c r="B87" s="169" t="s">
        <v>170</v>
      </c>
      <c r="C87" s="7" t="s">
        <v>199</v>
      </c>
      <c r="D87" s="40" t="s">
        <v>20</v>
      </c>
      <c r="E87" s="154"/>
      <c r="F87" s="68">
        <f>6.57+7.08+1.65+1.4</f>
        <v>16.7</v>
      </c>
      <c r="G87" s="111"/>
      <c r="H87" s="31"/>
      <c r="I87" s="68"/>
      <c r="J87" s="31"/>
      <c r="K87" s="31"/>
      <c r="L87" s="31"/>
      <c r="M87" s="31"/>
    </row>
    <row r="88" spans="1:13" s="201" customFormat="1" ht="13.5" customHeight="1">
      <c r="A88" s="286"/>
      <c r="B88" s="169"/>
      <c r="C88" s="42" t="s">
        <v>16</v>
      </c>
      <c r="D88" s="75" t="s">
        <v>17</v>
      </c>
      <c r="E88" s="85">
        <v>6.6</v>
      </c>
      <c r="F88" s="68">
        <f>E88*F87</f>
        <v>110.21999999999998</v>
      </c>
      <c r="G88" s="68"/>
      <c r="H88" s="69"/>
      <c r="I88" s="43"/>
      <c r="J88" s="68"/>
      <c r="K88" s="69"/>
      <c r="L88" s="69"/>
      <c r="M88" s="68"/>
    </row>
    <row r="89" spans="1:13" s="201" customFormat="1" ht="13.5" customHeight="1">
      <c r="A89" s="285"/>
      <c r="B89" s="214"/>
      <c r="C89" s="81" t="s">
        <v>129</v>
      </c>
      <c r="D89" s="5" t="s">
        <v>27</v>
      </c>
      <c r="E89" s="50">
        <v>9.6000000000000002E-2</v>
      </c>
      <c r="F89" s="85">
        <f>E89*F87</f>
        <v>1.6032</v>
      </c>
      <c r="G89" s="78"/>
      <c r="H89" s="85"/>
      <c r="I89" s="55"/>
      <c r="J89" s="44"/>
      <c r="K89" s="68"/>
      <c r="L89" s="85"/>
      <c r="M89" s="68"/>
    </row>
    <row r="90" spans="1:13" s="201" customFormat="1" ht="13.5" customHeight="1">
      <c r="A90" s="287"/>
      <c r="B90" s="214"/>
      <c r="C90" s="42" t="s">
        <v>18</v>
      </c>
      <c r="D90" s="83" t="s">
        <v>19</v>
      </c>
      <c r="E90" s="50">
        <v>0.39900000000000002</v>
      </c>
      <c r="F90" s="50">
        <f>E90*F87</f>
        <v>6.6633000000000004</v>
      </c>
      <c r="G90" s="83"/>
      <c r="H90" s="83"/>
      <c r="I90" s="66"/>
      <c r="J90" s="83"/>
      <c r="K90" s="83"/>
      <c r="L90" s="85"/>
      <c r="M90" s="68"/>
    </row>
    <row r="91" spans="1:13" s="201" customFormat="1" ht="13.5" customHeight="1">
      <c r="A91" s="287"/>
      <c r="B91" s="214"/>
      <c r="C91" s="81" t="s">
        <v>41</v>
      </c>
      <c r="D91" s="3" t="s">
        <v>20</v>
      </c>
      <c r="E91" s="50">
        <v>1.0149999999999999</v>
      </c>
      <c r="F91" s="85">
        <f>E91*F87</f>
        <v>16.950499999999998</v>
      </c>
      <c r="G91" s="66"/>
      <c r="H91" s="85"/>
      <c r="I91" s="85"/>
      <c r="J91" s="85"/>
      <c r="K91" s="83"/>
      <c r="L91" s="85"/>
      <c r="M91" s="85"/>
    </row>
    <row r="92" spans="1:13" s="201" customFormat="1" ht="13.5" customHeight="1">
      <c r="A92" s="287"/>
      <c r="B92" s="214"/>
      <c r="C92" s="42" t="s">
        <v>37</v>
      </c>
      <c r="D92" s="54" t="s">
        <v>20</v>
      </c>
      <c r="E92" s="13">
        <v>2.47E-2</v>
      </c>
      <c r="F92" s="50">
        <f>E92*F87</f>
        <v>0.41248999999999997</v>
      </c>
      <c r="G92" s="83"/>
      <c r="H92" s="85"/>
      <c r="I92" s="83"/>
      <c r="J92" s="83"/>
      <c r="K92" s="83"/>
      <c r="L92" s="83"/>
      <c r="M92" s="85"/>
    </row>
    <row r="93" spans="1:13" s="201" customFormat="1" ht="13.5" customHeight="1">
      <c r="A93" s="287"/>
      <c r="B93" s="214"/>
      <c r="C93" s="81" t="s">
        <v>130</v>
      </c>
      <c r="D93" s="54" t="s">
        <v>39</v>
      </c>
      <c r="E93" s="85">
        <v>0.39</v>
      </c>
      <c r="F93" s="85">
        <f>E93*F87</f>
        <v>6.5129999999999999</v>
      </c>
      <c r="G93" s="78"/>
      <c r="H93" s="85"/>
      <c r="I93" s="55"/>
      <c r="J93" s="44"/>
      <c r="K93" s="55"/>
      <c r="L93" s="55"/>
      <c r="M93" s="85"/>
    </row>
    <row r="94" spans="1:13" s="201" customFormat="1" ht="13.5" customHeight="1">
      <c r="A94" s="287"/>
      <c r="B94" s="214"/>
      <c r="C94" s="81" t="s">
        <v>171</v>
      </c>
      <c r="D94" s="54" t="s">
        <v>131</v>
      </c>
      <c r="E94" s="13">
        <v>4.6800000000000001E-2</v>
      </c>
      <c r="F94" s="50">
        <f>E94*F87</f>
        <v>0.78156000000000003</v>
      </c>
      <c r="G94" s="78"/>
      <c r="H94" s="85"/>
      <c r="I94" s="55"/>
      <c r="J94" s="44"/>
      <c r="K94" s="55"/>
      <c r="L94" s="55"/>
      <c r="M94" s="85"/>
    </row>
    <row r="95" spans="1:13" s="201" customFormat="1" ht="13.5" customHeight="1">
      <c r="A95" s="287"/>
      <c r="B95" s="214"/>
      <c r="C95" s="81" t="s">
        <v>172</v>
      </c>
      <c r="D95" s="54" t="s">
        <v>131</v>
      </c>
      <c r="E95" s="13">
        <f>0.0053+0.074</f>
        <v>7.9299999999999995E-2</v>
      </c>
      <c r="F95" s="50">
        <f>E95*F87</f>
        <v>1.3243099999999999</v>
      </c>
      <c r="G95" s="78"/>
      <c r="H95" s="85"/>
      <c r="I95" s="55"/>
      <c r="J95" s="44"/>
      <c r="K95" s="55"/>
      <c r="L95" s="55"/>
      <c r="M95" s="85"/>
    </row>
    <row r="96" spans="1:13" s="201" customFormat="1" ht="13.5" customHeight="1">
      <c r="A96" s="287"/>
      <c r="B96" s="214"/>
      <c r="C96" s="81" t="s">
        <v>132</v>
      </c>
      <c r="D96" s="54" t="s">
        <v>42</v>
      </c>
      <c r="E96" s="85">
        <v>1.93</v>
      </c>
      <c r="F96" s="85">
        <f>E96*F87</f>
        <v>32.230999999999995</v>
      </c>
      <c r="G96" s="78"/>
      <c r="H96" s="85"/>
      <c r="I96" s="55"/>
      <c r="J96" s="44"/>
      <c r="K96" s="55"/>
      <c r="L96" s="55"/>
      <c r="M96" s="85"/>
    </row>
    <row r="97" spans="1:13" s="201" customFormat="1" ht="13.5" customHeight="1">
      <c r="A97" s="286"/>
      <c r="B97" s="214"/>
      <c r="C97" s="81" t="s">
        <v>35</v>
      </c>
      <c r="D97" s="54" t="s">
        <v>19</v>
      </c>
      <c r="E97" s="85">
        <v>1.56</v>
      </c>
      <c r="F97" s="85">
        <f>E97*F87</f>
        <v>26.052</v>
      </c>
      <c r="G97" s="78"/>
      <c r="H97" s="85"/>
      <c r="I97" s="55"/>
      <c r="J97" s="44"/>
      <c r="K97" s="55"/>
      <c r="L97" s="55"/>
      <c r="M97" s="85"/>
    </row>
    <row r="98" spans="1:13" s="201" customFormat="1" ht="24.75" customHeight="1">
      <c r="A98" s="276" t="s">
        <v>201</v>
      </c>
      <c r="B98" s="84" t="s">
        <v>38</v>
      </c>
      <c r="C98" s="81" t="s">
        <v>123</v>
      </c>
      <c r="D98" s="54" t="s">
        <v>39</v>
      </c>
      <c r="E98" s="83"/>
      <c r="F98" s="66">
        <v>36</v>
      </c>
      <c r="G98" s="83"/>
      <c r="H98" s="82"/>
      <c r="I98" s="41"/>
      <c r="J98" s="82"/>
      <c r="K98" s="41"/>
      <c r="L98" s="82"/>
      <c r="M98" s="82"/>
    </row>
    <row r="99" spans="1:13" s="201" customFormat="1" ht="13.5" customHeight="1">
      <c r="A99" s="277"/>
      <c r="B99" s="84"/>
      <c r="C99" s="42" t="s">
        <v>16</v>
      </c>
      <c r="D99" s="75" t="s">
        <v>17</v>
      </c>
      <c r="E99" s="50">
        <v>0.56399999999999995</v>
      </c>
      <c r="F99" s="137">
        <f>E99*F98</f>
        <v>20.303999999999998</v>
      </c>
      <c r="G99" s="68"/>
      <c r="H99" s="69"/>
      <c r="I99" s="43"/>
      <c r="J99" s="85"/>
      <c r="K99" s="85"/>
      <c r="L99" s="57"/>
      <c r="M99" s="85"/>
    </row>
    <row r="100" spans="1:13" s="201" customFormat="1" ht="13.5" customHeight="1">
      <c r="A100" s="277"/>
      <c r="B100" s="84"/>
      <c r="C100" s="42" t="s">
        <v>18</v>
      </c>
      <c r="D100" s="83" t="s">
        <v>19</v>
      </c>
      <c r="E100" s="50">
        <v>4.0899999999999999E-2</v>
      </c>
      <c r="F100" s="50">
        <f>E100*F99</f>
        <v>0.83043359999999988</v>
      </c>
      <c r="G100" s="83"/>
      <c r="H100" s="83"/>
      <c r="I100" s="66"/>
      <c r="J100" s="83"/>
      <c r="K100" s="83"/>
      <c r="L100" s="85"/>
      <c r="M100" s="68"/>
    </row>
    <row r="101" spans="1:13" s="201" customFormat="1" ht="13.5" customHeight="1">
      <c r="A101" s="277"/>
      <c r="B101" s="84"/>
      <c r="C101" s="42" t="s">
        <v>36</v>
      </c>
      <c r="D101" s="83" t="s">
        <v>21</v>
      </c>
      <c r="E101" s="50">
        <v>4.4999999999999997E-3</v>
      </c>
      <c r="F101" s="83">
        <f>E101*F98</f>
        <v>0.16199999999999998</v>
      </c>
      <c r="G101" s="83"/>
      <c r="H101" s="85"/>
      <c r="I101" s="83"/>
      <c r="J101" s="83"/>
      <c r="K101" s="83"/>
      <c r="L101" s="83"/>
      <c r="M101" s="85"/>
    </row>
    <row r="102" spans="1:13" s="201" customFormat="1" ht="13.5" customHeight="1">
      <c r="A102" s="277"/>
      <c r="B102" s="84"/>
      <c r="C102" s="42" t="s">
        <v>37</v>
      </c>
      <c r="D102" s="54" t="s">
        <v>20</v>
      </c>
      <c r="E102" s="50">
        <v>7.4999999999999997E-3</v>
      </c>
      <c r="F102" s="83">
        <f>E102*F98</f>
        <v>0.27</v>
      </c>
      <c r="G102" s="83"/>
      <c r="H102" s="85"/>
      <c r="I102" s="83"/>
      <c r="J102" s="83"/>
      <c r="K102" s="83"/>
      <c r="L102" s="83"/>
      <c r="M102" s="85"/>
    </row>
    <row r="103" spans="1:13" s="201" customFormat="1" ht="13.5" customHeight="1">
      <c r="A103" s="278"/>
      <c r="B103" s="84"/>
      <c r="C103" s="81" t="s">
        <v>35</v>
      </c>
      <c r="D103" s="54" t="s">
        <v>19</v>
      </c>
      <c r="E103" s="50">
        <v>0.26500000000000001</v>
      </c>
      <c r="F103" s="85">
        <f>E103*F98</f>
        <v>9.5400000000000009</v>
      </c>
      <c r="G103" s="78"/>
      <c r="H103" s="85"/>
      <c r="I103" s="55"/>
      <c r="J103" s="44"/>
      <c r="K103" s="55"/>
      <c r="L103" s="55"/>
      <c r="M103" s="85"/>
    </row>
    <row r="104" spans="1:13" s="201" customFormat="1" ht="13.5" customHeight="1">
      <c r="A104" s="270" t="s">
        <v>202</v>
      </c>
      <c r="B104" s="169" t="s">
        <v>174</v>
      </c>
      <c r="C104" s="81" t="s">
        <v>175</v>
      </c>
      <c r="D104" s="54" t="s">
        <v>131</v>
      </c>
      <c r="E104" s="50"/>
      <c r="F104" s="66">
        <v>8</v>
      </c>
      <c r="G104" s="78"/>
      <c r="H104" s="31"/>
      <c r="I104" s="60"/>
      <c r="J104" s="31"/>
      <c r="K104" s="68"/>
      <c r="L104" s="31"/>
      <c r="M104" s="31"/>
    </row>
    <row r="105" spans="1:13" s="201" customFormat="1" ht="13.5" customHeight="1">
      <c r="A105" s="271"/>
      <c r="B105" s="169"/>
      <c r="C105" s="42" t="s">
        <v>16</v>
      </c>
      <c r="D105" s="75" t="s">
        <v>17</v>
      </c>
      <c r="E105" s="50">
        <v>2.78</v>
      </c>
      <c r="F105" s="68">
        <f>E105*F104</f>
        <v>22.24</v>
      </c>
      <c r="G105" s="68"/>
      <c r="H105" s="69"/>
      <c r="I105" s="43"/>
      <c r="J105" s="68"/>
      <c r="K105" s="69"/>
      <c r="L105" s="69"/>
      <c r="M105" s="68"/>
    </row>
    <row r="106" spans="1:13" s="201" customFormat="1" ht="13.5" customHeight="1">
      <c r="A106" s="271"/>
      <c r="B106" s="169"/>
      <c r="C106" s="42" t="s">
        <v>18</v>
      </c>
      <c r="D106" s="83" t="s">
        <v>19</v>
      </c>
      <c r="E106" s="13">
        <v>2.5999999999999999E-3</v>
      </c>
      <c r="F106" s="50">
        <f>E106*F104</f>
        <v>2.0799999999999999E-2</v>
      </c>
      <c r="G106" s="83"/>
      <c r="H106" s="83"/>
      <c r="I106" s="66"/>
      <c r="J106" s="83"/>
      <c r="K106" s="83"/>
      <c r="L106" s="85"/>
      <c r="M106" s="85"/>
    </row>
    <row r="107" spans="1:13" s="201" customFormat="1" ht="13.5" customHeight="1">
      <c r="A107" s="271"/>
      <c r="B107" s="214"/>
      <c r="C107" s="42" t="s">
        <v>176</v>
      </c>
      <c r="D107" s="54" t="s">
        <v>131</v>
      </c>
      <c r="E107" s="85">
        <v>1.01</v>
      </c>
      <c r="F107" s="83">
        <f>E107*F104</f>
        <v>8.08</v>
      </c>
      <c r="G107" s="83"/>
      <c r="H107" s="85"/>
      <c r="I107" s="83"/>
      <c r="J107" s="83"/>
      <c r="K107" s="83"/>
      <c r="L107" s="85"/>
      <c r="M107" s="85"/>
    </row>
    <row r="108" spans="1:13" s="201" customFormat="1" ht="13.5" customHeight="1">
      <c r="A108" s="272"/>
      <c r="B108" s="169"/>
      <c r="C108" s="81" t="s">
        <v>35</v>
      </c>
      <c r="D108" s="54" t="s">
        <v>19</v>
      </c>
      <c r="E108" s="50">
        <v>0.02</v>
      </c>
      <c r="F108" s="85">
        <f>E108*F104</f>
        <v>0.16</v>
      </c>
      <c r="G108" s="78"/>
      <c r="H108" s="85"/>
      <c r="I108" s="55"/>
      <c r="J108" s="44"/>
      <c r="K108" s="55"/>
      <c r="L108" s="55"/>
      <c r="M108" s="85"/>
    </row>
    <row r="109" spans="1:13" s="201" customFormat="1" ht="27" customHeight="1">
      <c r="A109" s="195"/>
      <c r="B109" s="169"/>
      <c r="C109" s="136" t="s">
        <v>168</v>
      </c>
      <c r="D109" s="75"/>
      <c r="E109" s="50"/>
      <c r="F109" s="68"/>
      <c r="G109" s="68"/>
      <c r="H109" s="148"/>
      <c r="I109" s="43"/>
      <c r="J109" s="68"/>
      <c r="K109" s="69"/>
      <c r="L109" s="69"/>
      <c r="M109" s="121"/>
    </row>
    <row r="110" spans="1:13" s="201" customFormat="1" ht="42.75" customHeight="1">
      <c r="A110" s="270" t="s">
        <v>203</v>
      </c>
      <c r="B110" s="67" t="s">
        <v>43</v>
      </c>
      <c r="C110" s="81" t="s">
        <v>124</v>
      </c>
      <c r="D110" s="54" t="s">
        <v>20</v>
      </c>
      <c r="E110" s="26"/>
      <c r="F110" s="66">
        <v>41</v>
      </c>
      <c r="G110" s="27"/>
      <c r="H110" s="55"/>
      <c r="I110" s="85"/>
      <c r="J110" s="115"/>
      <c r="K110" s="82"/>
      <c r="L110" s="28"/>
      <c r="M110" s="82"/>
    </row>
    <row r="111" spans="1:13" s="201" customFormat="1" ht="13.5" customHeight="1">
      <c r="A111" s="271"/>
      <c r="B111" s="67"/>
      <c r="C111" s="81" t="s">
        <v>25</v>
      </c>
      <c r="D111" s="54" t="s">
        <v>17</v>
      </c>
      <c r="E111" s="56">
        <v>1.0200000000000001E-2</v>
      </c>
      <c r="F111" s="50">
        <f>E111*F110</f>
        <v>0.41820000000000002</v>
      </c>
      <c r="G111" s="57"/>
      <c r="H111" s="55"/>
      <c r="I111" s="66"/>
      <c r="J111" s="85"/>
      <c r="K111" s="85"/>
      <c r="L111" s="57"/>
      <c r="M111" s="68"/>
    </row>
    <row r="112" spans="1:13" s="201" customFormat="1" ht="13.5" customHeight="1">
      <c r="A112" s="271"/>
      <c r="B112" s="67"/>
      <c r="C112" s="81" t="s">
        <v>26</v>
      </c>
      <c r="D112" s="54" t="s">
        <v>27</v>
      </c>
      <c r="E112" s="29">
        <v>2.2800000000000001E-2</v>
      </c>
      <c r="F112" s="50">
        <f>E112*F110</f>
        <v>0.93480000000000008</v>
      </c>
      <c r="G112" s="57"/>
      <c r="H112" s="55"/>
      <c r="I112" s="66"/>
      <c r="J112" s="85"/>
      <c r="K112" s="68"/>
      <c r="L112" s="85"/>
      <c r="M112" s="85"/>
    </row>
    <row r="113" spans="1:13" s="201" customFormat="1" ht="13.5" customHeight="1">
      <c r="A113" s="271"/>
      <c r="B113" s="67"/>
      <c r="C113" s="81" t="s">
        <v>18</v>
      </c>
      <c r="D113" s="54" t="s">
        <v>19</v>
      </c>
      <c r="E113" s="30">
        <v>2.0899999999999998E-3</v>
      </c>
      <c r="F113" s="50">
        <f>E113*F110</f>
        <v>8.5689999999999988E-2</v>
      </c>
      <c r="G113" s="57"/>
      <c r="H113" s="55"/>
      <c r="I113" s="66"/>
      <c r="J113" s="85"/>
      <c r="K113" s="68"/>
      <c r="L113" s="85"/>
      <c r="M113" s="85"/>
    </row>
    <row r="114" spans="1:13" s="201" customFormat="1" ht="13.5" customHeight="1">
      <c r="A114" s="271"/>
      <c r="B114" s="67" t="s">
        <v>28</v>
      </c>
      <c r="C114" s="81" t="s">
        <v>29</v>
      </c>
      <c r="D114" s="54" t="s">
        <v>20</v>
      </c>
      <c r="E114" s="56"/>
      <c r="F114" s="66">
        <f>F110</f>
        <v>41</v>
      </c>
      <c r="G114" s="57"/>
      <c r="H114" s="55"/>
      <c r="I114" s="66"/>
      <c r="J114" s="115"/>
      <c r="K114" s="31"/>
      <c r="L114" s="28"/>
      <c r="M114" s="82"/>
    </row>
    <row r="115" spans="1:13" s="201" customFormat="1" ht="13.5" customHeight="1">
      <c r="A115" s="271"/>
      <c r="B115" s="67"/>
      <c r="C115" s="81" t="s">
        <v>25</v>
      </c>
      <c r="D115" s="54" t="s">
        <v>17</v>
      </c>
      <c r="E115" s="32">
        <v>3.2299999999999998E-3</v>
      </c>
      <c r="F115" s="50">
        <f>E115*F114</f>
        <v>0.13242999999999999</v>
      </c>
      <c r="G115" s="57"/>
      <c r="H115" s="55"/>
      <c r="I115" s="66"/>
      <c r="J115" s="85"/>
      <c r="K115" s="68"/>
      <c r="L115" s="85"/>
      <c r="M115" s="68"/>
    </row>
    <row r="116" spans="1:13" s="201" customFormat="1" ht="13.5" customHeight="1">
      <c r="A116" s="271"/>
      <c r="B116" s="67"/>
      <c r="C116" s="81" t="s">
        <v>30</v>
      </c>
      <c r="D116" s="54" t="s">
        <v>27</v>
      </c>
      <c r="E116" s="30">
        <v>3.62E-3</v>
      </c>
      <c r="F116" s="50">
        <f>E116*F114</f>
        <v>0.14842</v>
      </c>
      <c r="G116" s="57"/>
      <c r="H116" s="55"/>
      <c r="I116" s="66"/>
      <c r="J116" s="85"/>
      <c r="K116" s="69"/>
      <c r="L116" s="85"/>
      <c r="M116" s="85"/>
    </row>
    <row r="117" spans="1:13" s="201" customFormat="1" ht="13.5" customHeight="1">
      <c r="A117" s="271"/>
      <c r="B117" s="67"/>
      <c r="C117" s="81" t="s">
        <v>31</v>
      </c>
      <c r="D117" s="54" t="s">
        <v>19</v>
      </c>
      <c r="E117" s="56">
        <v>1.7999999999999998E-4</v>
      </c>
      <c r="F117" s="50">
        <f>E117*F114</f>
        <v>7.3799999999999994E-3</v>
      </c>
      <c r="G117" s="57"/>
      <c r="H117" s="55"/>
      <c r="I117" s="66"/>
      <c r="J117" s="85"/>
      <c r="K117" s="68"/>
      <c r="L117" s="85"/>
      <c r="M117" s="85"/>
    </row>
    <row r="118" spans="1:13" s="201" customFormat="1" ht="13.5" customHeight="1">
      <c r="A118" s="272"/>
      <c r="B118" s="67" t="s">
        <v>32</v>
      </c>
      <c r="C118" s="81" t="s">
        <v>159</v>
      </c>
      <c r="D118" s="54" t="s">
        <v>21</v>
      </c>
      <c r="E118" s="33"/>
      <c r="F118" s="85">
        <f>F110*1.75</f>
        <v>71.75</v>
      </c>
      <c r="G118" s="57"/>
      <c r="H118" s="55"/>
      <c r="I118" s="66"/>
      <c r="J118" s="85"/>
      <c r="K118" s="34"/>
      <c r="L118" s="82"/>
      <c r="M118" s="82"/>
    </row>
    <row r="119" spans="1:13" s="201" customFormat="1" ht="66.75" customHeight="1">
      <c r="A119" s="273" t="s">
        <v>204</v>
      </c>
      <c r="B119" s="54" t="s">
        <v>148</v>
      </c>
      <c r="C119" s="81" t="s">
        <v>125</v>
      </c>
      <c r="D119" s="40" t="s">
        <v>20</v>
      </c>
      <c r="E119" s="83"/>
      <c r="F119" s="66">
        <v>2</v>
      </c>
      <c r="G119" s="83"/>
      <c r="H119" s="83"/>
      <c r="I119" s="83"/>
      <c r="J119" s="82"/>
      <c r="K119" s="41"/>
      <c r="L119" s="41"/>
      <c r="M119" s="82"/>
    </row>
    <row r="120" spans="1:13" s="201" customFormat="1" ht="13.5" customHeight="1">
      <c r="A120" s="275"/>
      <c r="B120" s="83"/>
      <c r="C120" s="42" t="s">
        <v>147</v>
      </c>
      <c r="D120" s="75" t="s">
        <v>17</v>
      </c>
      <c r="E120" s="130">
        <f>2.28*1.2+0.6</f>
        <v>3.3359999999999999</v>
      </c>
      <c r="F120" s="68">
        <f>E120*F119</f>
        <v>6.6719999999999997</v>
      </c>
      <c r="G120" s="68"/>
      <c r="H120" s="69"/>
      <c r="I120" s="43"/>
      <c r="J120" s="85"/>
      <c r="K120" s="85"/>
      <c r="L120" s="57"/>
      <c r="M120" s="68"/>
    </row>
    <row r="121" spans="1:13" s="201" customFormat="1" ht="13.5" customHeight="1">
      <c r="A121" s="273"/>
      <c r="B121" s="67" t="s">
        <v>28</v>
      </c>
      <c r="C121" s="81" t="s">
        <v>29</v>
      </c>
      <c r="D121" s="54" t="s">
        <v>20</v>
      </c>
      <c r="E121" s="56"/>
      <c r="F121" s="66">
        <f>F119</f>
        <v>2</v>
      </c>
      <c r="G121" s="57"/>
      <c r="H121" s="55"/>
      <c r="I121" s="66"/>
      <c r="J121" s="115"/>
      <c r="K121" s="31"/>
      <c r="L121" s="28"/>
      <c r="M121" s="82"/>
    </row>
    <row r="122" spans="1:13" s="201" customFormat="1" ht="13.5" customHeight="1">
      <c r="A122" s="274"/>
      <c r="B122" s="67"/>
      <c r="C122" s="81" t="s">
        <v>25</v>
      </c>
      <c r="D122" s="54" t="s">
        <v>17</v>
      </c>
      <c r="E122" s="32">
        <v>3.2299999999999998E-3</v>
      </c>
      <c r="F122" s="50">
        <f>E122*F121</f>
        <v>6.4599999999999996E-3</v>
      </c>
      <c r="G122" s="57"/>
      <c r="H122" s="55"/>
      <c r="I122" s="66"/>
      <c r="J122" s="85"/>
      <c r="K122" s="68"/>
      <c r="L122" s="85"/>
      <c r="M122" s="68"/>
    </row>
    <row r="123" spans="1:13" s="201" customFormat="1" ht="13.5" customHeight="1">
      <c r="A123" s="274"/>
      <c r="B123" s="67"/>
      <c r="C123" s="81" t="s">
        <v>30</v>
      </c>
      <c r="D123" s="54" t="s">
        <v>27</v>
      </c>
      <c r="E123" s="30">
        <v>3.62E-3</v>
      </c>
      <c r="F123" s="50">
        <f>E123*F121</f>
        <v>7.2399999999999999E-3</v>
      </c>
      <c r="G123" s="57"/>
      <c r="H123" s="55"/>
      <c r="I123" s="66"/>
      <c r="J123" s="85"/>
      <c r="K123" s="69"/>
      <c r="L123" s="85"/>
      <c r="M123" s="85"/>
    </row>
    <row r="124" spans="1:13" s="201" customFormat="1" ht="13.5" customHeight="1">
      <c r="A124" s="274"/>
      <c r="B124" s="67"/>
      <c r="C124" s="81" t="s">
        <v>31</v>
      </c>
      <c r="D124" s="54" t="s">
        <v>19</v>
      </c>
      <c r="E124" s="56">
        <v>1.7999999999999998E-4</v>
      </c>
      <c r="F124" s="13">
        <f>E124*F121</f>
        <v>3.5999999999999997E-4</v>
      </c>
      <c r="G124" s="57"/>
      <c r="H124" s="55"/>
      <c r="I124" s="66"/>
      <c r="J124" s="85"/>
      <c r="K124" s="68"/>
      <c r="L124" s="85"/>
      <c r="M124" s="85"/>
    </row>
    <row r="125" spans="1:13" s="201" customFormat="1" ht="13.5" customHeight="1">
      <c r="A125" s="275"/>
      <c r="B125" s="67" t="s">
        <v>32</v>
      </c>
      <c r="C125" s="81" t="s">
        <v>159</v>
      </c>
      <c r="D125" s="54" t="s">
        <v>21</v>
      </c>
      <c r="E125" s="33"/>
      <c r="F125" s="85">
        <f>F119*1.75</f>
        <v>3.5</v>
      </c>
      <c r="G125" s="57"/>
      <c r="H125" s="55"/>
      <c r="I125" s="66"/>
      <c r="J125" s="85"/>
      <c r="K125" s="34"/>
      <c r="L125" s="82"/>
      <c r="M125" s="82"/>
    </row>
    <row r="126" spans="1:13" s="201" customFormat="1" ht="31.5" customHeight="1">
      <c r="A126" s="191"/>
      <c r="B126" s="67"/>
      <c r="C126" s="81" t="s">
        <v>306</v>
      </c>
      <c r="D126" s="54"/>
      <c r="E126" s="33"/>
      <c r="F126" s="85"/>
      <c r="G126" s="57"/>
      <c r="H126" s="153"/>
      <c r="I126" s="66"/>
      <c r="J126" s="85"/>
      <c r="K126" s="34"/>
      <c r="L126" s="82"/>
      <c r="M126" s="82"/>
    </row>
    <row r="127" spans="1:13" s="201" customFormat="1" ht="18" customHeight="1">
      <c r="A127" s="270" t="s">
        <v>205</v>
      </c>
      <c r="B127" s="67" t="s">
        <v>150</v>
      </c>
      <c r="C127" s="81" t="s">
        <v>149</v>
      </c>
      <c r="D127" s="40" t="s">
        <v>20</v>
      </c>
      <c r="E127" s="33"/>
      <c r="F127" s="85">
        <v>1.5</v>
      </c>
      <c r="G127" s="57"/>
      <c r="H127" s="82"/>
      <c r="I127" s="134"/>
      <c r="J127" s="82"/>
      <c r="K127" s="34"/>
      <c r="L127" s="82"/>
      <c r="M127" s="82"/>
    </row>
    <row r="128" spans="1:13" s="201" customFormat="1" ht="13.5" customHeight="1">
      <c r="A128" s="271"/>
      <c r="B128" s="65"/>
      <c r="C128" s="81" t="s">
        <v>25</v>
      </c>
      <c r="D128" s="54" t="s">
        <v>17</v>
      </c>
      <c r="E128" s="56">
        <v>2.1800000000000002</v>
      </c>
      <c r="F128" s="66">
        <f>E128*F127</f>
        <v>3.2700000000000005</v>
      </c>
      <c r="G128" s="57"/>
      <c r="H128" s="55"/>
      <c r="I128" s="66"/>
      <c r="J128" s="85"/>
      <c r="K128" s="85"/>
      <c r="L128" s="85"/>
      <c r="M128" s="68"/>
    </row>
    <row r="129" spans="1:13" s="201" customFormat="1" ht="13.5" customHeight="1">
      <c r="A129" s="271"/>
      <c r="B129" s="65"/>
      <c r="C129" s="81" t="s">
        <v>18</v>
      </c>
      <c r="D129" s="54" t="s">
        <v>19</v>
      </c>
      <c r="E129" s="30">
        <v>0.115</v>
      </c>
      <c r="F129" s="85">
        <f>E129*F127</f>
        <v>0.17250000000000001</v>
      </c>
      <c r="G129" s="57"/>
      <c r="H129" s="55"/>
      <c r="I129" s="66"/>
      <c r="J129" s="85"/>
      <c r="K129" s="68"/>
      <c r="L129" s="85"/>
      <c r="M129" s="85"/>
    </row>
    <row r="130" spans="1:13" s="201" customFormat="1" ht="13.5" customHeight="1">
      <c r="A130" s="272"/>
      <c r="B130" s="67"/>
      <c r="C130" s="81" t="s">
        <v>34</v>
      </c>
      <c r="D130" s="40" t="s">
        <v>20</v>
      </c>
      <c r="E130" s="33">
        <v>1.39</v>
      </c>
      <c r="F130" s="85">
        <f>E130*F127</f>
        <v>2.085</v>
      </c>
      <c r="G130" s="170"/>
      <c r="H130" s="170"/>
      <c r="I130" s="170"/>
      <c r="J130" s="170"/>
      <c r="K130" s="170"/>
      <c r="L130" s="85"/>
      <c r="M130" s="170"/>
    </row>
    <row r="131" spans="1:13" s="201" customFormat="1" ht="40.5">
      <c r="A131" s="270" t="s">
        <v>206</v>
      </c>
      <c r="B131" s="169" t="s">
        <v>170</v>
      </c>
      <c r="C131" s="7" t="s">
        <v>199</v>
      </c>
      <c r="D131" s="40" t="s">
        <v>20</v>
      </c>
      <c r="E131" s="154"/>
      <c r="F131" s="68">
        <f>6.57+7.08+1.65+1.4</f>
        <v>16.7</v>
      </c>
      <c r="G131" s="111"/>
      <c r="H131" s="31"/>
      <c r="I131" s="68"/>
      <c r="J131" s="31"/>
      <c r="K131" s="31"/>
      <c r="L131" s="31"/>
      <c r="M131" s="31"/>
    </row>
    <row r="132" spans="1:13" s="201" customFormat="1" ht="13.5" customHeight="1">
      <c r="A132" s="271"/>
      <c r="B132" s="169"/>
      <c r="C132" s="42" t="s">
        <v>16</v>
      </c>
      <c r="D132" s="75" t="s">
        <v>17</v>
      </c>
      <c r="E132" s="85">
        <v>6.6</v>
      </c>
      <c r="F132" s="68">
        <f>E132*F131</f>
        <v>110.21999999999998</v>
      </c>
      <c r="G132" s="68"/>
      <c r="H132" s="69"/>
      <c r="I132" s="43"/>
      <c r="J132" s="68"/>
      <c r="K132" s="69"/>
      <c r="L132" s="69"/>
      <c r="M132" s="68"/>
    </row>
    <row r="133" spans="1:13" s="201" customFormat="1" ht="13.5" customHeight="1">
      <c r="A133" s="271"/>
      <c r="B133" s="214"/>
      <c r="C133" s="81" t="s">
        <v>129</v>
      </c>
      <c r="D133" s="5" t="s">
        <v>27</v>
      </c>
      <c r="E133" s="50">
        <v>9.6000000000000002E-2</v>
      </c>
      <c r="F133" s="85">
        <f>E133*F131</f>
        <v>1.6032</v>
      </c>
      <c r="G133" s="78"/>
      <c r="H133" s="85"/>
      <c r="I133" s="55"/>
      <c r="J133" s="44"/>
      <c r="K133" s="68"/>
      <c r="L133" s="85"/>
      <c r="M133" s="68"/>
    </row>
    <row r="134" spans="1:13" s="201" customFormat="1" ht="13.5" customHeight="1">
      <c r="A134" s="271"/>
      <c r="B134" s="214"/>
      <c r="C134" s="42" t="s">
        <v>18</v>
      </c>
      <c r="D134" s="83" t="s">
        <v>19</v>
      </c>
      <c r="E134" s="50">
        <v>0.39900000000000002</v>
      </c>
      <c r="F134" s="50">
        <f>E134*F131</f>
        <v>6.6633000000000004</v>
      </c>
      <c r="G134" s="83"/>
      <c r="H134" s="83"/>
      <c r="I134" s="66"/>
      <c r="J134" s="83"/>
      <c r="K134" s="83"/>
      <c r="L134" s="85"/>
      <c r="M134" s="68"/>
    </row>
    <row r="135" spans="1:13" s="201" customFormat="1" ht="13.5" customHeight="1">
      <c r="A135" s="271"/>
      <c r="B135" s="214"/>
      <c r="C135" s="81" t="s">
        <v>41</v>
      </c>
      <c r="D135" s="3" t="s">
        <v>20</v>
      </c>
      <c r="E135" s="50">
        <v>1.0149999999999999</v>
      </c>
      <c r="F135" s="85">
        <f>E135*F131</f>
        <v>16.950499999999998</v>
      </c>
      <c r="G135" s="66"/>
      <c r="H135" s="85"/>
      <c r="I135" s="85"/>
      <c r="J135" s="85"/>
      <c r="K135" s="83"/>
      <c r="L135" s="85"/>
      <c r="M135" s="85"/>
    </row>
    <row r="136" spans="1:13" s="201" customFormat="1" ht="13.5" customHeight="1">
      <c r="A136" s="271"/>
      <c r="B136" s="214"/>
      <c r="C136" s="42" t="s">
        <v>37</v>
      </c>
      <c r="D136" s="54" t="s">
        <v>20</v>
      </c>
      <c r="E136" s="13">
        <v>2.47E-2</v>
      </c>
      <c r="F136" s="50">
        <f>E136*F131</f>
        <v>0.41248999999999997</v>
      </c>
      <c r="G136" s="83"/>
      <c r="H136" s="85"/>
      <c r="I136" s="83"/>
      <c r="J136" s="83"/>
      <c r="K136" s="83"/>
      <c r="L136" s="83"/>
      <c r="M136" s="85"/>
    </row>
    <row r="137" spans="1:13" s="201" customFormat="1" ht="13.5" customHeight="1">
      <c r="A137" s="271"/>
      <c r="B137" s="214"/>
      <c r="C137" s="81" t="s">
        <v>130</v>
      </c>
      <c r="D137" s="54" t="s">
        <v>39</v>
      </c>
      <c r="E137" s="85">
        <v>0.39</v>
      </c>
      <c r="F137" s="85">
        <f>E137*F131</f>
        <v>6.5129999999999999</v>
      </c>
      <c r="G137" s="78"/>
      <c r="H137" s="85"/>
      <c r="I137" s="55"/>
      <c r="J137" s="44"/>
      <c r="K137" s="55"/>
      <c r="L137" s="55"/>
      <c r="M137" s="85"/>
    </row>
    <row r="138" spans="1:13" s="201" customFormat="1" ht="13.5" customHeight="1">
      <c r="A138" s="271"/>
      <c r="B138" s="214"/>
      <c r="C138" s="81" t="s">
        <v>171</v>
      </c>
      <c r="D138" s="54" t="s">
        <v>131</v>
      </c>
      <c r="E138" s="13">
        <v>4.6800000000000001E-2</v>
      </c>
      <c r="F138" s="50">
        <f>E138*F131</f>
        <v>0.78156000000000003</v>
      </c>
      <c r="G138" s="78"/>
      <c r="H138" s="85"/>
      <c r="I138" s="55"/>
      <c r="J138" s="44"/>
      <c r="K138" s="55"/>
      <c r="L138" s="55"/>
      <c r="M138" s="85"/>
    </row>
    <row r="139" spans="1:13" s="201" customFormat="1" ht="13.5" customHeight="1">
      <c r="A139" s="271"/>
      <c r="B139" s="214"/>
      <c r="C139" s="81" t="s">
        <v>172</v>
      </c>
      <c r="D139" s="54" t="s">
        <v>131</v>
      </c>
      <c r="E139" s="13">
        <f>0.0053+0.074</f>
        <v>7.9299999999999995E-2</v>
      </c>
      <c r="F139" s="50">
        <f>E139*F131</f>
        <v>1.3243099999999999</v>
      </c>
      <c r="G139" s="78"/>
      <c r="H139" s="85"/>
      <c r="I139" s="55"/>
      <c r="J139" s="44"/>
      <c r="K139" s="55"/>
      <c r="L139" s="55"/>
      <c r="M139" s="85"/>
    </row>
    <row r="140" spans="1:13" s="201" customFormat="1" ht="13.5" customHeight="1">
      <c r="A140" s="271"/>
      <c r="B140" s="214"/>
      <c r="C140" s="81" t="s">
        <v>132</v>
      </c>
      <c r="D140" s="54" t="s">
        <v>42</v>
      </c>
      <c r="E140" s="85">
        <v>1.93</v>
      </c>
      <c r="F140" s="85">
        <f>E140*F131</f>
        <v>32.230999999999995</v>
      </c>
      <c r="G140" s="78"/>
      <c r="H140" s="85"/>
      <c r="I140" s="55"/>
      <c r="J140" s="44"/>
      <c r="K140" s="55"/>
      <c r="L140" s="55"/>
      <c r="M140" s="85"/>
    </row>
    <row r="141" spans="1:13" s="201" customFormat="1" ht="13.5" customHeight="1">
      <c r="A141" s="272"/>
      <c r="B141" s="214"/>
      <c r="C141" s="81" t="s">
        <v>35</v>
      </c>
      <c r="D141" s="54" t="s">
        <v>19</v>
      </c>
      <c r="E141" s="85">
        <v>1.56</v>
      </c>
      <c r="F141" s="85">
        <f>E141*F131</f>
        <v>26.052</v>
      </c>
      <c r="G141" s="78"/>
      <c r="H141" s="85"/>
      <c r="I141" s="55"/>
      <c r="J141" s="44"/>
      <c r="K141" s="55"/>
      <c r="L141" s="55"/>
      <c r="M141" s="85"/>
    </row>
    <row r="142" spans="1:13" s="201" customFormat="1" ht="15.75" customHeight="1">
      <c r="A142" s="276" t="s">
        <v>207</v>
      </c>
      <c r="B142" s="84" t="s">
        <v>38</v>
      </c>
      <c r="C142" s="81" t="s">
        <v>123</v>
      </c>
      <c r="D142" s="54" t="s">
        <v>39</v>
      </c>
      <c r="E142" s="83"/>
      <c r="F142" s="66">
        <v>36</v>
      </c>
      <c r="G142" s="83"/>
      <c r="H142" s="82"/>
      <c r="I142" s="41"/>
      <c r="J142" s="82"/>
      <c r="K142" s="41"/>
      <c r="L142" s="82"/>
      <c r="M142" s="82"/>
    </row>
    <row r="143" spans="1:13" s="201" customFormat="1" ht="13.5" customHeight="1">
      <c r="A143" s="277"/>
      <c r="B143" s="84"/>
      <c r="C143" s="42" t="s">
        <v>16</v>
      </c>
      <c r="D143" s="75" t="s">
        <v>17</v>
      </c>
      <c r="E143" s="50">
        <v>0.56399999999999995</v>
      </c>
      <c r="F143" s="137">
        <f>E143*F142</f>
        <v>20.303999999999998</v>
      </c>
      <c r="G143" s="68"/>
      <c r="H143" s="69"/>
      <c r="I143" s="43"/>
      <c r="J143" s="85"/>
      <c r="K143" s="85"/>
      <c r="L143" s="57"/>
      <c r="M143" s="85"/>
    </row>
    <row r="144" spans="1:13" s="201" customFormat="1" ht="13.5" customHeight="1">
      <c r="A144" s="277"/>
      <c r="B144" s="84"/>
      <c r="C144" s="42" t="s">
        <v>18</v>
      </c>
      <c r="D144" s="83" t="s">
        <v>19</v>
      </c>
      <c r="E144" s="50">
        <v>4.0899999999999999E-2</v>
      </c>
      <c r="F144" s="50">
        <f>E144*F143</f>
        <v>0.83043359999999988</v>
      </c>
      <c r="G144" s="83"/>
      <c r="H144" s="83"/>
      <c r="I144" s="66"/>
      <c r="J144" s="83"/>
      <c r="K144" s="83"/>
      <c r="L144" s="85"/>
      <c r="M144" s="68"/>
    </row>
    <row r="145" spans="1:13" s="201" customFormat="1" ht="13.5" customHeight="1">
      <c r="A145" s="277"/>
      <c r="B145" s="84"/>
      <c r="C145" s="42" t="s">
        <v>36</v>
      </c>
      <c r="D145" s="83" t="s">
        <v>21</v>
      </c>
      <c r="E145" s="50">
        <v>4.4999999999999997E-3</v>
      </c>
      <c r="F145" s="83">
        <f>E145*F142</f>
        <v>0.16199999999999998</v>
      </c>
      <c r="G145" s="83"/>
      <c r="H145" s="85"/>
      <c r="I145" s="83"/>
      <c r="J145" s="83"/>
      <c r="K145" s="83"/>
      <c r="L145" s="83"/>
      <c r="M145" s="85"/>
    </row>
    <row r="146" spans="1:13" s="201" customFormat="1" ht="13.5" customHeight="1">
      <c r="A146" s="277"/>
      <c r="B146" s="84"/>
      <c r="C146" s="42" t="s">
        <v>37</v>
      </c>
      <c r="D146" s="54" t="s">
        <v>20</v>
      </c>
      <c r="E146" s="50">
        <v>7.4999999999999997E-3</v>
      </c>
      <c r="F146" s="83">
        <f>E146*F142</f>
        <v>0.27</v>
      </c>
      <c r="G146" s="83"/>
      <c r="H146" s="85"/>
      <c r="I146" s="83"/>
      <c r="J146" s="83"/>
      <c r="K146" s="83"/>
      <c r="L146" s="83"/>
      <c r="M146" s="85"/>
    </row>
    <row r="147" spans="1:13" s="201" customFormat="1" ht="13.5" customHeight="1">
      <c r="A147" s="278"/>
      <c r="B147" s="84"/>
      <c r="C147" s="81" t="s">
        <v>35</v>
      </c>
      <c r="D147" s="54" t="s">
        <v>19</v>
      </c>
      <c r="E147" s="50">
        <v>0.26500000000000001</v>
      </c>
      <c r="F147" s="85">
        <f>E147*F142</f>
        <v>9.5400000000000009</v>
      </c>
      <c r="G147" s="78"/>
      <c r="H147" s="85"/>
      <c r="I147" s="55"/>
      <c r="J147" s="44"/>
      <c r="K147" s="55"/>
      <c r="L147" s="55"/>
      <c r="M147" s="85"/>
    </row>
    <row r="148" spans="1:13" s="201" customFormat="1" ht="15.75" customHeight="1">
      <c r="A148" s="270" t="s">
        <v>208</v>
      </c>
      <c r="B148" s="169" t="s">
        <v>174</v>
      </c>
      <c r="C148" s="81" t="s">
        <v>175</v>
      </c>
      <c r="D148" s="54" t="s">
        <v>131</v>
      </c>
      <c r="E148" s="50"/>
      <c r="F148" s="66">
        <v>8</v>
      </c>
      <c r="G148" s="78"/>
      <c r="H148" s="31"/>
      <c r="I148" s="60"/>
      <c r="J148" s="31"/>
      <c r="K148" s="68"/>
      <c r="L148" s="31"/>
      <c r="M148" s="31"/>
    </row>
    <row r="149" spans="1:13" s="201" customFormat="1" ht="13.5" customHeight="1">
      <c r="A149" s="271"/>
      <c r="B149" s="169"/>
      <c r="C149" s="42" t="s">
        <v>16</v>
      </c>
      <c r="D149" s="75" t="s">
        <v>17</v>
      </c>
      <c r="E149" s="50">
        <v>2.78</v>
      </c>
      <c r="F149" s="68">
        <f>E149*F148</f>
        <v>22.24</v>
      </c>
      <c r="G149" s="68"/>
      <c r="H149" s="69"/>
      <c r="I149" s="43"/>
      <c r="J149" s="68"/>
      <c r="K149" s="69"/>
      <c r="L149" s="69"/>
      <c r="M149" s="68"/>
    </row>
    <row r="150" spans="1:13" s="201" customFormat="1" ht="13.5" customHeight="1">
      <c r="A150" s="271"/>
      <c r="B150" s="169"/>
      <c r="C150" s="42" t="s">
        <v>18</v>
      </c>
      <c r="D150" s="83" t="s">
        <v>19</v>
      </c>
      <c r="E150" s="13">
        <v>2.5999999999999999E-3</v>
      </c>
      <c r="F150" s="50">
        <f>E150*F148</f>
        <v>2.0799999999999999E-2</v>
      </c>
      <c r="G150" s="83"/>
      <c r="H150" s="83"/>
      <c r="I150" s="66"/>
      <c r="J150" s="83"/>
      <c r="K150" s="83"/>
      <c r="L150" s="85"/>
      <c r="M150" s="85"/>
    </row>
    <row r="151" spans="1:13" s="201" customFormat="1" ht="13.5" customHeight="1">
      <c r="A151" s="271"/>
      <c r="B151" s="214"/>
      <c r="C151" s="42" t="s">
        <v>176</v>
      </c>
      <c r="D151" s="54" t="s">
        <v>131</v>
      </c>
      <c r="E151" s="85">
        <v>1.01</v>
      </c>
      <c r="F151" s="83">
        <f>E151*F148</f>
        <v>8.08</v>
      </c>
      <c r="G151" s="83"/>
      <c r="H151" s="85"/>
      <c r="I151" s="83"/>
      <c r="J151" s="83"/>
      <c r="K151" s="83"/>
      <c r="L151" s="85"/>
      <c r="M151" s="85"/>
    </row>
    <row r="152" spans="1:13" s="201" customFormat="1" ht="13.5" customHeight="1">
      <c r="A152" s="272"/>
      <c r="B152" s="169"/>
      <c r="C152" s="81" t="s">
        <v>35</v>
      </c>
      <c r="D152" s="54" t="s">
        <v>19</v>
      </c>
      <c r="E152" s="50">
        <v>0.02</v>
      </c>
      <c r="F152" s="85">
        <f>E152*F148</f>
        <v>0.16</v>
      </c>
      <c r="G152" s="78"/>
      <c r="H152" s="85"/>
      <c r="I152" s="55"/>
      <c r="J152" s="44"/>
      <c r="K152" s="55"/>
      <c r="L152" s="55"/>
      <c r="M152" s="85"/>
    </row>
    <row r="153" spans="1:13" s="201" customFormat="1" ht="40.5" customHeight="1">
      <c r="A153" s="195" t="s">
        <v>209</v>
      </c>
      <c r="B153" s="169"/>
      <c r="C153" s="81" t="s">
        <v>177</v>
      </c>
      <c r="D153" s="75"/>
      <c r="E153" s="50"/>
      <c r="F153" s="68"/>
      <c r="G153" s="68"/>
      <c r="H153" s="148"/>
      <c r="I153" s="43"/>
      <c r="J153" s="68"/>
      <c r="K153" s="69"/>
      <c r="L153" s="69"/>
      <c r="M153" s="121"/>
    </row>
    <row r="154" spans="1:13" s="201" customFormat="1" ht="45.75" customHeight="1">
      <c r="A154" s="282" t="s">
        <v>210</v>
      </c>
      <c r="B154" s="169" t="s">
        <v>43</v>
      </c>
      <c r="C154" s="81" t="s">
        <v>178</v>
      </c>
      <c r="D154" s="75" t="s">
        <v>20</v>
      </c>
      <c r="E154" s="50"/>
      <c r="F154" s="68">
        <v>35</v>
      </c>
      <c r="G154" s="68"/>
      <c r="H154" s="148"/>
      <c r="I154" s="43"/>
      <c r="J154" s="82"/>
      <c r="K154" s="41"/>
      <c r="L154" s="82"/>
      <c r="M154" s="82"/>
    </row>
    <row r="155" spans="1:13" s="201" customFormat="1" ht="13.5" customHeight="1">
      <c r="A155" s="283"/>
      <c r="B155" s="169"/>
      <c r="C155" s="42" t="s">
        <v>25</v>
      </c>
      <c r="D155" s="75" t="s">
        <v>17</v>
      </c>
      <c r="E155" s="50">
        <v>1.0199999999999999E-2</v>
      </c>
      <c r="F155" s="68">
        <f>E155*F154</f>
        <v>0.35699999999999998</v>
      </c>
      <c r="G155" s="68"/>
      <c r="H155" s="148"/>
      <c r="I155" s="43"/>
      <c r="J155" s="68"/>
      <c r="K155" s="69"/>
      <c r="L155" s="69"/>
      <c r="M155" s="121"/>
    </row>
    <row r="156" spans="1:13" s="201" customFormat="1" ht="13.5" customHeight="1">
      <c r="A156" s="283"/>
      <c r="B156" s="169"/>
      <c r="C156" s="42" t="s">
        <v>26</v>
      </c>
      <c r="D156" s="75" t="s">
        <v>27</v>
      </c>
      <c r="E156" s="50">
        <v>2.2800000000000001E-2</v>
      </c>
      <c r="F156" s="68">
        <f>E156*F154</f>
        <v>0.79800000000000004</v>
      </c>
      <c r="G156" s="68"/>
      <c r="H156" s="148"/>
      <c r="I156" s="43"/>
      <c r="J156" s="68"/>
      <c r="K156" s="69"/>
      <c r="L156" s="85"/>
      <c r="M156" s="121"/>
    </row>
    <row r="157" spans="1:13" s="201" customFormat="1" ht="13.5" customHeight="1">
      <c r="A157" s="284"/>
      <c r="B157" s="169"/>
      <c r="C157" s="42" t="s">
        <v>18</v>
      </c>
      <c r="D157" s="75" t="s">
        <v>19</v>
      </c>
      <c r="E157" s="50">
        <v>2.0899999999999998E-3</v>
      </c>
      <c r="F157" s="68">
        <f>E157*F154</f>
        <v>7.3149999999999993E-2</v>
      </c>
      <c r="G157" s="68"/>
      <c r="H157" s="148"/>
      <c r="I157" s="43"/>
      <c r="J157" s="68"/>
      <c r="K157" s="69"/>
      <c r="L157" s="85"/>
      <c r="M157" s="121"/>
    </row>
    <row r="158" spans="1:13" s="201" customFormat="1" ht="13.5" customHeight="1">
      <c r="A158" s="282" t="s">
        <v>211</v>
      </c>
      <c r="B158" s="169" t="s">
        <v>28</v>
      </c>
      <c r="C158" s="42" t="s">
        <v>29</v>
      </c>
      <c r="D158" s="75" t="s">
        <v>20</v>
      </c>
      <c r="E158" s="50"/>
      <c r="F158" s="68">
        <f>F154</f>
        <v>35</v>
      </c>
      <c r="G158" s="68"/>
      <c r="H158" s="148"/>
      <c r="I158" s="43"/>
      <c r="J158" s="82"/>
      <c r="K158" s="41"/>
      <c r="L158" s="82"/>
      <c r="M158" s="82"/>
    </row>
    <row r="159" spans="1:13" s="201" customFormat="1" ht="13.5" customHeight="1">
      <c r="A159" s="283"/>
      <c r="B159" s="169"/>
      <c r="C159" s="42" t="s">
        <v>25</v>
      </c>
      <c r="D159" s="75" t="s">
        <v>17</v>
      </c>
      <c r="E159" s="50">
        <v>3.2299999999999998E-3</v>
      </c>
      <c r="F159" s="68">
        <f>E159*F158</f>
        <v>0.11305</v>
      </c>
      <c r="G159" s="68"/>
      <c r="H159" s="148"/>
      <c r="I159" s="43"/>
      <c r="J159" s="68"/>
      <c r="K159" s="69"/>
      <c r="L159" s="85"/>
      <c r="M159" s="121"/>
    </row>
    <row r="160" spans="1:13" s="201" customFormat="1" ht="13.5" customHeight="1">
      <c r="A160" s="283"/>
      <c r="B160" s="169"/>
      <c r="C160" s="42" t="s">
        <v>30</v>
      </c>
      <c r="D160" s="75" t="s">
        <v>27</v>
      </c>
      <c r="E160" s="50">
        <v>3.62E-3</v>
      </c>
      <c r="F160" s="68">
        <f>E160*F158</f>
        <v>0.12670000000000001</v>
      </c>
      <c r="G160" s="68"/>
      <c r="H160" s="148"/>
      <c r="I160" s="43"/>
      <c r="J160" s="68"/>
      <c r="K160" s="69"/>
      <c r="L160" s="85"/>
      <c r="M160" s="121"/>
    </row>
    <row r="161" spans="1:16" s="201" customFormat="1" ht="13.5" customHeight="1">
      <c r="A161" s="284"/>
      <c r="B161" s="169"/>
      <c r="C161" s="42" t="s">
        <v>31</v>
      </c>
      <c r="D161" s="75" t="s">
        <v>19</v>
      </c>
      <c r="E161" s="50">
        <v>1.7999999999999998E-4</v>
      </c>
      <c r="F161" s="68">
        <f>E161*F158</f>
        <v>6.2999999999999992E-3</v>
      </c>
      <c r="G161" s="68"/>
      <c r="H161" s="148"/>
      <c r="I161" s="43"/>
      <c r="J161" s="68"/>
      <c r="K161" s="69"/>
      <c r="L161" s="85"/>
      <c r="M161" s="121"/>
    </row>
    <row r="162" spans="1:16" s="201" customFormat="1" ht="28.5" customHeight="1">
      <c r="A162" s="195" t="s">
        <v>212</v>
      </c>
      <c r="B162" s="169" t="s">
        <v>32</v>
      </c>
      <c r="C162" s="81" t="s">
        <v>179</v>
      </c>
      <c r="D162" s="75" t="s">
        <v>21</v>
      </c>
      <c r="E162" s="50"/>
      <c r="F162" s="68">
        <f>F154*1.95</f>
        <v>68.25</v>
      </c>
      <c r="G162" s="68"/>
      <c r="H162" s="148"/>
      <c r="I162" s="43"/>
      <c r="J162" s="68"/>
      <c r="K162" s="69"/>
      <c r="L162" s="82"/>
      <c r="M162" s="82"/>
    </row>
    <row r="163" spans="1:16" s="201" customFormat="1" ht="28.5" customHeight="1">
      <c r="A163" s="282" t="s">
        <v>213</v>
      </c>
      <c r="B163" s="169" t="s">
        <v>45</v>
      </c>
      <c r="C163" s="81" t="s">
        <v>181</v>
      </c>
      <c r="D163" s="75" t="s">
        <v>20</v>
      </c>
      <c r="E163" s="50"/>
      <c r="F163" s="68">
        <f>F154</f>
        <v>35</v>
      </c>
      <c r="G163" s="68"/>
      <c r="H163" s="148"/>
      <c r="I163" s="43"/>
      <c r="J163" s="82"/>
      <c r="K163" s="41"/>
      <c r="L163" s="82"/>
      <c r="M163" s="82"/>
    </row>
    <row r="164" spans="1:16" s="201" customFormat="1" ht="13.5" customHeight="1">
      <c r="A164" s="283"/>
      <c r="B164" s="169"/>
      <c r="C164" s="42" t="s">
        <v>25</v>
      </c>
      <c r="D164" s="75" t="s">
        <v>17</v>
      </c>
      <c r="E164" s="50">
        <v>0.13400000000000001</v>
      </c>
      <c r="F164" s="68">
        <f>E164*F163</f>
        <v>4.6900000000000004</v>
      </c>
      <c r="G164" s="68"/>
      <c r="H164" s="148"/>
      <c r="I164" s="43"/>
      <c r="J164" s="68"/>
      <c r="K164" s="69"/>
      <c r="L164" s="85"/>
      <c r="M164" s="121"/>
    </row>
    <row r="165" spans="1:16" s="201" customFormat="1" ht="13.5" customHeight="1">
      <c r="A165" s="284"/>
      <c r="B165" s="169"/>
      <c r="C165" s="42" t="s">
        <v>47</v>
      </c>
      <c r="D165" s="75" t="s">
        <v>27</v>
      </c>
      <c r="E165" s="50">
        <v>0.13</v>
      </c>
      <c r="F165" s="68">
        <f>E165*F163</f>
        <v>4.55</v>
      </c>
      <c r="G165" s="68"/>
      <c r="H165" s="148"/>
      <c r="I165" s="43"/>
      <c r="J165" s="68"/>
      <c r="K165" s="69"/>
      <c r="L165" s="85"/>
      <c r="M165" s="121"/>
    </row>
    <row r="166" spans="1:16" s="201" customFormat="1" ht="43.5" customHeight="1">
      <c r="A166" s="195" t="s">
        <v>215</v>
      </c>
      <c r="B166" s="214" t="s">
        <v>305</v>
      </c>
      <c r="C166" s="81" t="s">
        <v>214</v>
      </c>
      <c r="D166" s="75" t="s">
        <v>20</v>
      </c>
      <c r="E166" s="50"/>
      <c r="F166" s="68">
        <v>23</v>
      </c>
      <c r="G166" s="68"/>
      <c r="H166" s="148"/>
      <c r="I166" s="43"/>
      <c r="J166" s="82"/>
      <c r="K166" s="41"/>
      <c r="L166" s="82"/>
      <c r="M166" s="82"/>
    </row>
    <row r="167" spans="1:16" s="201" customFormat="1" ht="18.75" customHeight="1">
      <c r="A167" s="283"/>
      <c r="B167" s="169"/>
      <c r="C167" s="42" t="s">
        <v>25</v>
      </c>
      <c r="D167" s="75" t="s">
        <v>17</v>
      </c>
      <c r="E167" s="184">
        <f>9.96*0.001</f>
        <v>9.9600000000000018E-3</v>
      </c>
      <c r="F167" s="137">
        <f>E167*F166</f>
        <v>0.22908000000000003</v>
      </c>
      <c r="G167" s="68"/>
      <c r="H167" s="148"/>
      <c r="I167" s="43"/>
      <c r="J167" s="68"/>
      <c r="K167" s="69"/>
      <c r="L167" s="69"/>
      <c r="M167" s="121"/>
    </row>
    <row r="168" spans="1:16" s="201" customFormat="1" ht="20.25" customHeight="1">
      <c r="A168" s="284"/>
      <c r="B168" s="169"/>
      <c r="C168" s="42" t="s">
        <v>26</v>
      </c>
      <c r="D168" s="75" t="s">
        <v>27</v>
      </c>
      <c r="E168" s="13">
        <v>2.23E-2</v>
      </c>
      <c r="F168" s="137">
        <f>E168*F166</f>
        <v>0.51290000000000002</v>
      </c>
      <c r="G168" s="68"/>
      <c r="H168" s="148"/>
      <c r="I168" s="43"/>
      <c r="J168" s="68"/>
      <c r="K168" s="69"/>
      <c r="L168" s="85"/>
      <c r="M168" s="121"/>
    </row>
    <row r="169" spans="1:16" s="201" customFormat="1" ht="13.5" customHeight="1">
      <c r="A169" s="195"/>
      <c r="B169" s="169"/>
      <c r="C169" s="42" t="s">
        <v>12</v>
      </c>
      <c r="D169" s="75" t="s">
        <v>19</v>
      </c>
      <c r="E169" s="50"/>
      <c r="F169" s="68"/>
      <c r="G169" s="68"/>
      <c r="H169" s="148"/>
      <c r="I169" s="43"/>
      <c r="J169" s="68"/>
      <c r="K169" s="69"/>
      <c r="L169" s="68"/>
      <c r="M169" s="121"/>
    </row>
    <row r="170" spans="1:16" s="201" customFormat="1" ht="13.5" customHeight="1">
      <c r="A170" s="195"/>
      <c r="B170" s="169"/>
      <c r="C170" s="42" t="s">
        <v>48</v>
      </c>
      <c r="D170" s="75" t="s">
        <v>49</v>
      </c>
      <c r="E170" s="50"/>
      <c r="F170" s="68"/>
      <c r="G170" s="68"/>
      <c r="H170" s="148"/>
      <c r="I170" s="43"/>
      <c r="J170" s="68"/>
      <c r="K170" s="69"/>
      <c r="L170" s="68"/>
      <c r="M170" s="121"/>
      <c r="P170" s="207"/>
    </row>
    <row r="171" spans="1:16" s="201" customFormat="1" ht="13.5" customHeight="1">
      <c r="A171" s="195"/>
      <c r="B171" s="169"/>
      <c r="C171" s="42" t="s">
        <v>12</v>
      </c>
      <c r="D171" s="75" t="s">
        <v>19</v>
      </c>
      <c r="E171" s="50"/>
      <c r="F171" s="68"/>
      <c r="G171" s="68"/>
      <c r="H171" s="148"/>
      <c r="I171" s="43"/>
      <c r="J171" s="68"/>
      <c r="K171" s="69"/>
      <c r="L171" s="68"/>
      <c r="M171" s="121"/>
    </row>
    <row r="172" spans="1:16" s="201" customFormat="1">
      <c r="A172" s="72"/>
      <c r="B172" s="73"/>
      <c r="C172" s="74" t="s">
        <v>50</v>
      </c>
      <c r="D172" s="75" t="s">
        <v>49</v>
      </c>
      <c r="E172" s="68"/>
      <c r="F172" s="68"/>
      <c r="G172" s="70"/>
      <c r="H172" s="68"/>
      <c r="I172" s="69"/>
      <c r="J172" s="68"/>
      <c r="K172" s="69"/>
      <c r="L172" s="68"/>
      <c r="M172" s="71"/>
      <c r="N172" s="199"/>
      <c r="O172" s="199"/>
    </row>
    <row r="173" spans="1:16" s="201" customFormat="1">
      <c r="A173" s="72"/>
      <c r="B173" s="73"/>
      <c r="C173" s="74" t="s">
        <v>12</v>
      </c>
      <c r="D173" s="75" t="s">
        <v>19</v>
      </c>
      <c r="E173" s="68"/>
      <c r="F173" s="68"/>
      <c r="G173" s="70"/>
      <c r="H173" s="68"/>
      <c r="I173" s="69"/>
      <c r="J173" s="68"/>
      <c r="K173" s="69"/>
      <c r="L173" s="68"/>
      <c r="M173" s="71"/>
      <c r="N173" s="199"/>
      <c r="O173" s="39"/>
      <c r="P173" s="207"/>
    </row>
    <row r="174" spans="1:16" s="201" customFormat="1" ht="13.5">
      <c r="A174" s="208"/>
      <c r="B174" s="208"/>
      <c r="C174" s="209"/>
      <c r="D174" s="208"/>
      <c r="E174" s="208"/>
      <c r="F174" s="207"/>
      <c r="G174" s="207"/>
      <c r="H174" s="207"/>
      <c r="I174" s="207"/>
      <c r="J174" s="207"/>
      <c r="K174" s="207"/>
      <c r="L174" s="207"/>
      <c r="M174" s="207"/>
    </row>
    <row r="175" spans="1:16" s="201" customFormat="1" ht="13.5">
      <c r="A175" s="208"/>
      <c r="B175" s="208"/>
      <c r="C175" s="209"/>
      <c r="D175" s="208"/>
      <c r="E175" s="208"/>
      <c r="F175" s="207"/>
      <c r="G175" s="207"/>
      <c r="H175" s="207"/>
      <c r="I175" s="207"/>
      <c r="J175" s="207"/>
      <c r="K175" s="207"/>
      <c r="L175" s="207"/>
      <c r="M175" s="207"/>
    </row>
    <row r="176" spans="1:16" s="201" customFormat="1" ht="13.5">
      <c r="A176" s="208"/>
      <c r="B176" s="208"/>
      <c r="C176" s="209"/>
      <c r="D176" s="208"/>
      <c r="E176" s="208"/>
      <c r="F176" s="207"/>
      <c r="G176" s="207"/>
      <c r="H176" s="207"/>
      <c r="I176" s="207"/>
      <c r="J176" s="207"/>
      <c r="K176" s="207"/>
      <c r="L176" s="207"/>
      <c r="M176" s="207"/>
    </row>
    <row r="177" spans="1:13" s="201" customFormat="1" ht="13.5">
      <c r="A177" s="208"/>
      <c r="B177" s="208"/>
      <c r="C177" s="209"/>
      <c r="D177" s="208"/>
      <c r="E177" s="208"/>
      <c r="F177" s="207"/>
      <c r="G177" s="207"/>
      <c r="H177" s="207"/>
      <c r="I177" s="207"/>
      <c r="J177" s="207"/>
      <c r="K177" s="207"/>
      <c r="L177" s="207"/>
      <c r="M177" s="207"/>
    </row>
    <row r="178" spans="1:13" s="201" customFormat="1" ht="13.5">
      <c r="A178" s="208"/>
      <c r="B178" s="208"/>
      <c r="C178" s="209"/>
      <c r="D178" s="208"/>
      <c r="E178" s="208"/>
      <c r="F178" s="207"/>
      <c r="G178" s="207"/>
      <c r="H178" s="207"/>
      <c r="I178" s="207"/>
      <c r="J178" s="207"/>
      <c r="K178" s="207"/>
      <c r="L178" s="207"/>
      <c r="M178" s="207"/>
    </row>
    <row r="179" spans="1:13" s="201" customFormat="1" ht="13.5">
      <c r="A179" s="208"/>
      <c r="B179" s="208"/>
      <c r="C179" s="209"/>
      <c r="D179" s="208"/>
      <c r="E179" s="208"/>
      <c r="F179" s="207"/>
      <c r="G179" s="207"/>
      <c r="H179" s="207"/>
      <c r="I179" s="207"/>
      <c r="J179" s="207"/>
      <c r="K179" s="207"/>
      <c r="L179" s="207"/>
      <c r="M179" s="207"/>
    </row>
    <row r="180" spans="1:13" s="201" customFormat="1" ht="13.5">
      <c r="A180" s="208"/>
      <c r="B180" s="208"/>
      <c r="C180" s="209"/>
      <c r="D180" s="208"/>
      <c r="E180" s="208"/>
      <c r="F180" s="207"/>
      <c r="G180" s="207"/>
      <c r="H180" s="207"/>
      <c r="I180" s="207"/>
      <c r="J180" s="207"/>
      <c r="K180" s="207"/>
      <c r="L180" s="207"/>
      <c r="M180" s="207"/>
    </row>
    <row r="181" spans="1:13" s="201" customFormat="1" ht="13.5">
      <c r="A181" s="208"/>
      <c r="B181" s="208"/>
      <c r="C181" s="209"/>
      <c r="D181" s="208"/>
      <c r="E181" s="208"/>
      <c r="F181" s="207"/>
      <c r="G181" s="207"/>
      <c r="H181" s="207"/>
      <c r="I181" s="207"/>
      <c r="J181" s="207"/>
      <c r="K181" s="207"/>
      <c r="L181" s="207"/>
      <c r="M181" s="207"/>
    </row>
    <row r="182" spans="1:13" s="201" customFormat="1" ht="13.5">
      <c r="A182" s="208"/>
      <c r="B182" s="208"/>
      <c r="C182" s="209"/>
      <c r="D182" s="208"/>
      <c r="E182" s="208"/>
      <c r="F182" s="207"/>
      <c r="G182" s="207"/>
      <c r="H182" s="207"/>
      <c r="I182" s="207"/>
      <c r="J182" s="207"/>
      <c r="K182" s="207"/>
      <c r="L182" s="207"/>
      <c r="M182" s="207"/>
    </row>
    <row r="183" spans="1:13" s="201" customFormat="1" ht="13.5">
      <c r="A183" s="208"/>
      <c r="B183" s="208"/>
      <c r="C183" s="209"/>
      <c r="D183" s="208"/>
      <c r="E183" s="208"/>
      <c r="F183" s="207"/>
      <c r="G183" s="207"/>
      <c r="H183" s="207"/>
      <c r="I183" s="207"/>
      <c r="J183" s="207"/>
      <c r="K183" s="207"/>
      <c r="L183" s="207"/>
      <c r="M183" s="207"/>
    </row>
    <row r="184" spans="1:13" s="201" customFormat="1" ht="13.5">
      <c r="A184" s="208"/>
      <c r="B184" s="208"/>
      <c r="C184" s="209"/>
      <c r="D184" s="208"/>
      <c r="E184" s="208"/>
      <c r="F184" s="207"/>
      <c r="G184" s="207"/>
      <c r="H184" s="207"/>
      <c r="I184" s="207"/>
      <c r="J184" s="207"/>
      <c r="K184" s="207"/>
      <c r="L184" s="207"/>
      <c r="M184" s="207"/>
    </row>
    <row r="185" spans="1:13" s="201" customFormat="1" ht="13.5">
      <c r="A185" s="208"/>
      <c r="B185" s="208"/>
      <c r="C185" s="209"/>
      <c r="D185" s="208"/>
      <c r="E185" s="208"/>
      <c r="F185" s="207"/>
      <c r="G185" s="207"/>
      <c r="H185" s="207"/>
      <c r="I185" s="207"/>
      <c r="J185" s="207"/>
      <c r="K185" s="207"/>
      <c r="L185" s="207"/>
      <c r="M185" s="207"/>
    </row>
    <row r="186" spans="1:13" s="201" customFormat="1" ht="13.5">
      <c r="A186" s="208"/>
      <c r="B186" s="208"/>
      <c r="C186" s="209"/>
      <c r="D186" s="208"/>
      <c r="E186" s="208"/>
      <c r="F186" s="207"/>
      <c r="G186" s="207"/>
      <c r="H186" s="207"/>
      <c r="I186" s="207"/>
      <c r="J186" s="207"/>
      <c r="K186" s="207"/>
      <c r="L186" s="207"/>
      <c r="M186" s="207"/>
    </row>
    <row r="187" spans="1:13" s="201" customFormat="1" ht="13.5">
      <c r="A187" s="208"/>
      <c r="B187" s="208"/>
      <c r="C187" s="209"/>
      <c r="D187" s="208"/>
      <c r="E187" s="208"/>
      <c r="F187" s="207"/>
      <c r="G187" s="207"/>
      <c r="H187" s="207"/>
      <c r="I187" s="207"/>
      <c r="J187" s="207"/>
      <c r="K187" s="207"/>
      <c r="L187" s="207"/>
      <c r="M187" s="207"/>
    </row>
    <row r="188" spans="1:13" s="201" customFormat="1" ht="13.5">
      <c r="A188" s="208"/>
      <c r="B188" s="208"/>
      <c r="C188" s="209"/>
      <c r="D188" s="208"/>
      <c r="E188" s="208"/>
      <c r="F188" s="207"/>
      <c r="G188" s="207"/>
      <c r="H188" s="207"/>
      <c r="I188" s="207"/>
      <c r="J188" s="207"/>
      <c r="K188" s="207"/>
      <c r="L188" s="207"/>
      <c r="M188" s="207"/>
    </row>
    <row r="189" spans="1:13" s="201" customFormat="1" ht="13.5">
      <c r="A189" s="208"/>
      <c r="B189" s="208"/>
      <c r="C189" s="209"/>
      <c r="D189" s="208"/>
      <c r="E189" s="208"/>
      <c r="F189" s="207"/>
      <c r="G189" s="207"/>
      <c r="H189" s="207"/>
      <c r="I189" s="207"/>
      <c r="J189" s="207"/>
      <c r="K189" s="207"/>
      <c r="L189" s="207"/>
      <c r="M189" s="207"/>
    </row>
    <row r="190" spans="1:13" s="201" customFormat="1" ht="13.5">
      <c r="A190" s="208"/>
      <c r="B190" s="208"/>
      <c r="C190" s="209"/>
      <c r="D190" s="208"/>
      <c r="E190" s="208"/>
      <c r="F190" s="207"/>
      <c r="G190" s="207"/>
      <c r="H190" s="207"/>
      <c r="I190" s="207"/>
      <c r="J190" s="207"/>
      <c r="K190" s="207"/>
      <c r="L190" s="207"/>
      <c r="M190" s="207"/>
    </row>
    <row r="191" spans="1:13" s="201" customFormat="1" ht="13.5">
      <c r="A191" s="208"/>
      <c r="B191" s="208"/>
      <c r="C191" s="209"/>
      <c r="D191" s="208"/>
      <c r="E191" s="208"/>
      <c r="F191" s="207"/>
      <c r="G191" s="207"/>
      <c r="H191" s="207"/>
      <c r="I191" s="207"/>
      <c r="J191" s="207"/>
      <c r="K191" s="207"/>
      <c r="L191" s="207"/>
      <c r="M191" s="207"/>
    </row>
    <row r="192" spans="1:13" s="201" customFormat="1" ht="13.5">
      <c r="A192" s="208"/>
      <c r="B192" s="208"/>
      <c r="C192" s="209"/>
      <c r="D192" s="208"/>
      <c r="E192" s="208"/>
      <c r="F192" s="207"/>
      <c r="G192" s="207"/>
      <c r="H192" s="207"/>
      <c r="I192" s="207"/>
      <c r="J192" s="207"/>
      <c r="K192" s="207"/>
      <c r="L192" s="207"/>
      <c r="M192" s="207"/>
    </row>
    <row r="193" spans="1:13" s="201" customFormat="1" ht="13.5">
      <c r="A193" s="208"/>
      <c r="B193" s="208"/>
      <c r="C193" s="209"/>
      <c r="D193" s="208"/>
      <c r="E193" s="208"/>
      <c r="F193" s="207"/>
      <c r="G193" s="207"/>
      <c r="H193" s="207"/>
      <c r="I193" s="207"/>
      <c r="J193" s="207"/>
      <c r="K193" s="207"/>
      <c r="L193" s="207"/>
      <c r="M193" s="207"/>
    </row>
    <row r="194" spans="1:13" s="201" customFormat="1" ht="13.5">
      <c r="A194" s="208"/>
      <c r="B194" s="208"/>
      <c r="C194" s="209"/>
      <c r="D194" s="208"/>
      <c r="E194" s="208"/>
      <c r="F194" s="207"/>
      <c r="G194" s="207"/>
      <c r="H194" s="207"/>
      <c r="I194" s="207"/>
      <c r="J194" s="207"/>
      <c r="K194" s="207"/>
      <c r="L194" s="207"/>
      <c r="M194" s="207"/>
    </row>
    <row r="195" spans="1:13" s="201" customFormat="1" ht="13.5">
      <c r="A195" s="208"/>
      <c r="B195" s="208"/>
      <c r="C195" s="209"/>
      <c r="D195" s="208"/>
      <c r="E195" s="208"/>
      <c r="F195" s="207"/>
      <c r="G195" s="207"/>
      <c r="H195" s="207"/>
      <c r="I195" s="207"/>
      <c r="J195" s="207"/>
      <c r="K195" s="207"/>
      <c r="L195" s="207"/>
      <c r="M195" s="207"/>
    </row>
    <row r="196" spans="1:13" s="201" customFormat="1" ht="13.5">
      <c r="A196" s="208"/>
      <c r="B196" s="208"/>
      <c r="C196" s="209"/>
      <c r="D196" s="208"/>
      <c r="E196" s="208"/>
      <c r="F196" s="207"/>
      <c r="G196" s="207"/>
      <c r="H196" s="207"/>
      <c r="I196" s="207"/>
      <c r="J196" s="207"/>
      <c r="K196" s="207"/>
      <c r="L196" s="207"/>
      <c r="M196" s="207"/>
    </row>
    <row r="197" spans="1:13" s="201" customFormat="1" ht="13.5">
      <c r="A197" s="208"/>
      <c r="B197" s="208"/>
      <c r="C197" s="209"/>
      <c r="D197" s="208"/>
      <c r="E197" s="208"/>
      <c r="F197" s="207"/>
      <c r="G197" s="207"/>
      <c r="H197" s="207"/>
      <c r="I197" s="207"/>
      <c r="J197" s="207"/>
      <c r="K197" s="207"/>
      <c r="L197" s="207"/>
      <c r="M197" s="207"/>
    </row>
    <row r="198" spans="1:13" s="201" customFormat="1" ht="13.5">
      <c r="A198" s="208"/>
      <c r="B198" s="208"/>
      <c r="C198" s="209"/>
      <c r="D198" s="208"/>
      <c r="E198" s="208"/>
      <c r="F198" s="207"/>
      <c r="G198" s="207"/>
      <c r="H198" s="207"/>
      <c r="I198" s="207"/>
      <c r="J198" s="207"/>
      <c r="K198" s="207"/>
      <c r="L198" s="207"/>
      <c r="M198" s="207"/>
    </row>
    <row r="199" spans="1:13" s="201" customFormat="1" ht="13.5">
      <c r="A199" s="208"/>
      <c r="B199" s="208"/>
      <c r="C199" s="209"/>
      <c r="D199" s="208"/>
      <c r="E199" s="208"/>
      <c r="F199" s="207"/>
      <c r="G199" s="207"/>
      <c r="H199" s="207"/>
      <c r="I199" s="207"/>
      <c r="J199" s="207"/>
      <c r="K199" s="207"/>
      <c r="L199" s="207"/>
      <c r="M199" s="207"/>
    </row>
    <row r="200" spans="1:13" s="201" customFormat="1" ht="13.5">
      <c r="A200" s="208"/>
      <c r="B200" s="208"/>
      <c r="C200" s="209"/>
      <c r="D200" s="208"/>
      <c r="E200" s="208"/>
      <c r="F200" s="207"/>
      <c r="G200" s="207"/>
      <c r="H200" s="207"/>
      <c r="I200" s="207"/>
      <c r="J200" s="207"/>
      <c r="K200" s="207"/>
      <c r="L200" s="207"/>
      <c r="M200" s="207"/>
    </row>
    <row r="201" spans="1:13" s="201" customFormat="1" ht="13.5">
      <c r="A201" s="208"/>
      <c r="B201" s="208"/>
      <c r="C201" s="209"/>
      <c r="D201" s="208"/>
      <c r="E201" s="208"/>
      <c r="F201" s="207"/>
      <c r="G201" s="207"/>
      <c r="H201" s="207"/>
      <c r="I201" s="207"/>
      <c r="J201" s="207"/>
      <c r="K201" s="207"/>
      <c r="L201" s="207"/>
      <c r="M201" s="207"/>
    </row>
    <row r="202" spans="1:13" s="201" customFormat="1" ht="13.5">
      <c r="A202" s="208"/>
      <c r="B202" s="208"/>
      <c r="C202" s="209"/>
      <c r="D202" s="208"/>
      <c r="E202" s="208"/>
      <c r="F202" s="207"/>
      <c r="G202" s="207"/>
      <c r="H202" s="207"/>
      <c r="I202" s="207"/>
      <c r="J202" s="207"/>
      <c r="K202" s="207"/>
      <c r="L202" s="207"/>
      <c r="M202" s="207"/>
    </row>
    <row r="203" spans="1:13" s="201" customFormat="1" ht="13.5">
      <c r="A203" s="208"/>
      <c r="B203" s="208"/>
      <c r="C203" s="209"/>
      <c r="D203" s="208"/>
      <c r="E203" s="208"/>
      <c r="F203" s="207"/>
      <c r="G203" s="207"/>
      <c r="H203" s="207"/>
      <c r="I203" s="207"/>
      <c r="J203" s="207"/>
      <c r="K203" s="207"/>
      <c r="L203" s="207"/>
      <c r="M203" s="207"/>
    </row>
    <row r="204" spans="1:13" s="201" customFormat="1" ht="13.5">
      <c r="A204" s="208"/>
      <c r="B204" s="208"/>
      <c r="C204" s="209"/>
      <c r="D204" s="208"/>
      <c r="E204" s="208"/>
      <c r="F204" s="207"/>
      <c r="G204" s="207"/>
      <c r="H204" s="207"/>
      <c r="I204" s="207"/>
      <c r="J204" s="207"/>
      <c r="K204" s="207"/>
      <c r="L204" s="207"/>
      <c r="M204" s="207"/>
    </row>
    <row r="205" spans="1:13" s="201" customFormat="1" ht="13.5">
      <c r="A205" s="208"/>
      <c r="B205" s="208"/>
      <c r="C205" s="209"/>
      <c r="D205" s="208"/>
      <c r="E205" s="208"/>
      <c r="F205" s="207"/>
      <c r="G205" s="207"/>
      <c r="H205" s="207"/>
      <c r="I205" s="207"/>
      <c r="J205" s="207"/>
      <c r="K205" s="207"/>
      <c r="L205" s="207"/>
      <c r="M205" s="207"/>
    </row>
    <row r="206" spans="1:13" s="201" customFormat="1" ht="13.5">
      <c r="A206" s="208"/>
      <c r="B206" s="208"/>
      <c r="C206" s="209"/>
      <c r="D206" s="208"/>
      <c r="E206" s="208"/>
      <c r="F206" s="207"/>
      <c r="G206" s="207"/>
      <c r="H206" s="207"/>
      <c r="I206" s="207"/>
      <c r="J206" s="207"/>
      <c r="K206" s="207"/>
      <c r="L206" s="207"/>
      <c r="M206" s="207"/>
    </row>
    <row r="207" spans="1:13" s="201" customFormat="1" ht="13.5">
      <c r="A207" s="208"/>
      <c r="B207" s="208"/>
      <c r="C207" s="209"/>
      <c r="D207" s="208"/>
      <c r="E207" s="208"/>
      <c r="F207" s="207"/>
      <c r="G207" s="207"/>
      <c r="H207" s="207"/>
      <c r="I207" s="207"/>
      <c r="J207" s="207"/>
      <c r="K207" s="207"/>
      <c r="L207" s="207"/>
      <c r="M207" s="207"/>
    </row>
    <row r="208" spans="1:13" s="201" customFormat="1" ht="13.5">
      <c r="A208" s="208"/>
      <c r="B208" s="208"/>
      <c r="C208" s="209"/>
      <c r="D208" s="208"/>
      <c r="E208" s="208"/>
      <c r="F208" s="207"/>
      <c r="G208" s="207"/>
      <c r="H208" s="207"/>
      <c r="I208" s="207"/>
      <c r="J208" s="207"/>
      <c r="K208" s="207"/>
      <c r="L208" s="207"/>
      <c r="M208" s="207"/>
    </row>
    <row r="209" spans="1:13" s="201" customFormat="1" ht="13.5">
      <c r="A209" s="208"/>
      <c r="B209" s="208"/>
      <c r="C209" s="209"/>
      <c r="D209" s="208"/>
      <c r="E209" s="208"/>
      <c r="F209" s="207"/>
      <c r="G209" s="207"/>
      <c r="H209" s="207"/>
      <c r="I209" s="207"/>
      <c r="J209" s="207"/>
      <c r="K209" s="207"/>
      <c r="L209" s="207"/>
      <c r="M209" s="207"/>
    </row>
    <row r="210" spans="1:13" s="201" customFormat="1" ht="13.5">
      <c r="A210" s="208"/>
      <c r="B210" s="208"/>
      <c r="C210" s="209"/>
      <c r="D210" s="208"/>
      <c r="E210" s="208"/>
      <c r="F210" s="207"/>
      <c r="G210" s="207"/>
      <c r="H210" s="207"/>
      <c r="I210" s="207"/>
      <c r="J210" s="207"/>
      <c r="K210" s="207"/>
      <c r="L210" s="207"/>
      <c r="M210" s="207"/>
    </row>
    <row r="211" spans="1:13" s="201" customFormat="1" ht="13.5">
      <c r="A211" s="208"/>
      <c r="B211" s="208"/>
      <c r="C211" s="209"/>
      <c r="D211" s="208"/>
      <c r="E211" s="208"/>
      <c r="F211" s="207"/>
      <c r="G211" s="207"/>
      <c r="H211" s="207"/>
      <c r="I211" s="207"/>
      <c r="J211" s="207"/>
      <c r="K211" s="207"/>
      <c r="L211" s="207"/>
      <c r="M211" s="207"/>
    </row>
    <row r="212" spans="1:13" s="201" customFormat="1" ht="13.5">
      <c r="A212" s="208"/>
      <c r="B212" s="208"/>
      <c r="C212" s="209"/>
      <c r="D212" s="208"/>
      <c r="E212" s="208"/>
      <c r="F212" s="207"/>
      <c r="G212" s="207"/>
      <c r="H212" s="207"/>
      <c r="I212" s="207"/>
      <c r="J212" s="207"/>
      <c r="K212" s="207"/>
      <c r="L212" s="207"/>
      <c r="M212" s="207"/>
    </row>
    <row r="213" spans="1:13" s="201" customFormat="1" ht="13.5">
      <c r="A213" s="208"/>
      <c r="B213" s="208"/>
      <c r="C213" s="209"/>
      <c r="D213" s="208"/>
      <c r="E213" s="208"/>
      <c r="F213" s="207"/>
      <c r="G213" s="207"/>
      <c r="H213" s="207"/>
      <c r="I213" s="207"/>
      <c r="J213" s="207"/>
      <c r="K213" s="207"/>
      <c r="L213" s="207"/>
      <c r="M213" s="207"/>
    </row>
    <row r="214" spans="1:13" s="201" customFormat="1" ht="13.5">
      <c r="A214" s="208"/>
      <c r="B214" s="208"/>
      <c r="C214" s="209"/>
      <c r="D214" s="208"/>
      <c r="E214" s="208"/>
      <c r="F214" s="207"/>
      <c r="G214" s="207"/>
      <c r="H214" s="207"/>
      <c r="I214" s="207"/>
      <c r="J214" s="207"/>
      <c r="K214" s="207"/>
      <c r="L214" s="207"/>
      <c r="M214" s="207"/>
    </row>
    <row r="215" spans="1:13" s="201" customFormat="1" ht="13.5">
      <c r="A215" s="208"/>
      <c r="B215" s="208"/>
      <c r="C215" s="209"/>
      <c r="D215" s="208"/>
      <c r="E215" s="208"/>
      <c r="F215" s="207"/>
      <c r="G215" s="207"/>
      <c r="H215" s="207"/>
      <c r="I215" s="207"/>
      <c r="J215" s="207"/>
      <c r="K215" s="207"/>
      <c r="L215" s="207"/>
      <c r="M215" s="207"/>
    </row>
    <row r="216" spans="1:13" s="201" customFormat="1" ht="13.5">
      <c r="A216" s="208"/>
      <c r="B216" s="208"/>
      <c r="C216" s="209"/>
      <c r="D216" s="208"/>
      <c r="E216" s="208"/>
      <c r="F216" s="207"/>
      <c r="G216" s="207"/>
      <c r="H216" s="207"/>
      <c r="I216" s="207"/>
      <c r="J216" s="207"/>
      <c r="K216" s="207"/>
      <c r="L216" s="207"/>
      <c r="M216" s="207"/>
    </row>
    <row r="217" spans="1:13" s="201" customFormat="1" ht="13.5">
      <c r="A217" s="208"/>
      <c r="B217" s="208"/>
      <c r="C217" s="209"/>
      <c r="D217" s="208"/>
      <c r="E217" s="208"/>
      <c r="F217" s="207"/>
      <c r="G217" s="207"/>
      <c r="H217" s="207"/>
      <c r="I217" s="207"/>
      <c r="J217" s="207"/>
      <c r="K217" s="207"/>
      <c r="L217" s="207"/>
      <c r="M217" s="207"/>
    </row>
    <row r="218" spans="1:13" s="201" customFormat="1" ht="13.5">
      <c r="A218" s="208"/>
      <c r="B218" s="208"/>
      <c r="C218" s="209"/>
      <c r="D218" s="208"/>
      <c r="E218" s="208"/>
      <c r="F218" s="207"/>
      <c r="G218" s="207"/>
      <c r="H218" s="207"/>
      <c r="I218" s="207"/>
      <c r="J218" s="207"/>
      <c r="K218" s="207"/>
      <c r="L218" s="207"/>
      <c r="M218" s="207"/>
    </row>
    <row r="219" spans="1:13" s="201" customFormat="1" ht="13.5">
      <c r="A219" s="208"/>
      <c r="B219" s="208"/>
      <c r="C219" s="209"/>
      <c r="D219" s="208"/>
      <c r="E219" s="208"/>
      <c r="F219" s="207"/>
      <c r="G219" s="207"/>
      <c r="H219" s="207"/>
      <c r="I219" s="207"/>
      <c r="J219" s="207"/>
      <c r="K219" s="207"/>
      <c r="L219" s="207"/>
      <c r="M219" s="207"/>
    </row>
    <row r="220" spans="1:13" s="201" customFormat="1" ht="13.5">
      <c r="A220" s="208"/>
      <c r="B220" s="208"/>
      <c r="C220" s="209"/>
      <c r="D220" s="208"/>
      <c r="E220" s="208"/>
    </row>
    <row r="221" spans="1:13" s="201" customFormat="1" ht="13.5">
      <c r="C221" s="210"/>
    </row>
    <row r="222" spans="1:13" s="201" customFormat="1" ht="13.5">
      <c r="C222" s="210"/>
    </row>
    <row r="223" spans="1:13" s="201" customFormat="1" ht="13.5">
      <c r="C223" s="210"/>
    </row>
    <row r="224" spans="1:13" s="201" customFormat="1" ht="13.5">
      <c r="C224" s="210"/>
    </row>
    <row r="225" spans="3:3" s="201" customFormat="1" ht="13.5">
      <c r="C225" s="210"/>
    </row>
    <row r="226" spans="3:3" s="201" customFormat="1" ht="13.5">
      <c r="C226" s="210"/>
    </row>
    <row r="227" spans="3:3" s="201" customFormat="1" ht="13.5">
      <c r="C227" s="210"/>
    </row>
    <row r="228" spans="3:3" s="201" customFormat="1" ht="13.5">
      <c r="C228" s="210"/>
    </row>
    <row r="229" spans="3:3" s="201" customFormat="1" ht="13.5">
      <c r="C229" s="210"/>
    </row>
    <row r="230" spans="3:3" s="201" customFormat="1" ht="13.5">
      <c r="C230" s="210"/>
    </row>
    <row r="231" spans="3:3" s="201" customFormat="1" ht="13.5">
      <c r="C231" s="210"/>
    </row>
    <row r="232" spans="3:3" s="201" customFormat="1" ht="13.5">
      <c r="C232" s="210"/>
    </row>
    <row r="233" spans="3:3" s="201" customFormat="1" ht="13.5">
      <c r="C233" s="210"/>
    </row>
    <row r="234" spans="3:3" s="201" customFormat="1" ht="13.5">
      <c r="C234" s="210"/>
    </row>
    <row r="235" spans="3:3" s="201" customFormat="1" ht="13.5">
      <c r="C235" s="210"/>
    </row>
    <row r="236" spans="3:3" s="201" customFormat="1" ht="13.5">
      <c r="C236" s="210"/>
    </row>
    <row r="237" spans="3:3" s="201" customFormat="1" ht="13.5">
      <c r="C237" s="210"/>
    </row>
    <row r="238" spans="3:3" s="201" customFormat="1" ht="13.5">
      <c r="C238" s="210"/>
    </row>
    <row r="239" spans="3:3" s="201" customFormat="1" ht="13.5">
      <c r="C239" s="210"/>
    </row>
    <row r="240" spans="3:3" s="201" customFormat="1" ht="13.5">
      <c r="C240" s="210"/>
    </row>
    <row r="241" spans="3:3" s="201" customFormat="1" ht="13.5">
      <c r="C241" s="210"/>
    </row>
    <row r="242" spans="3:3" s="201" customFormat="1" ht="13.5">
      <c r="C242" s="210"/>
    </row>
    <row r="243" spans="3:3" s="201" customFormat="1" ht="13.5">
      <c r="C243" s="210"/>
    </row>
    <row r="244" spans="3:3" s="201" customFormat="1" ht="13.5">
      <c r="C244" s="210"/>
    </row>
    <row r="245" spans="3:3" s="201" customFormat="1" ht="13.5">
      <c r="C245" s="210"/>
    </row>
    <row r="246" spans="3:3" s="201" customFormat="1" ht="13.5">
      <c r="C246" s="210"/>
    </row>
    <row r="247" spans="3:3" s="201" customFormat="1" ht="13.5">
      <c r="C247" s="210"/>
    </row>
    <row r="248" spans="3:3" s="200" customFormat="1" ht="13.5"/>
    <row r="249" spans="3:3" s="200" customFormat="1" ht="13.5"/>
    <row r="250" spans="3:3" s="200" customFormat="1" ht="13.5"/>
    <row r="251" spans="3:3" s="200" customFormat="1" ht="13.5"/>
    <row r="252" spans="3:3" s="200" customFormat="1" ht="13.5"/>
    <row r="253" spans="3:3" s="200" customFormat="1" ht="13.5"/>
    <row r="254" spans="3:3" s="200" customFormat="1" ht="13.5"/>
    <row r="255" spans="3:3" s="200" customFormat="1" ht="13.5"/>
  </sheetData>
  <mergeCells count="42">
    <mergeCell ref="A167:A168"/>
    <mergeCell ref="A6:G6"/>
    <mergeCell ref="A1:M1"/>
    <mergeCell ref="A2:M2"/>
    <mergeCell ref="A3:M3"/>
    <mergeCell ref="A4:G4"/>
    <mergeCell ref="C5:K5"/>
    <mergeCell ref="A31:A34"/>
    <mergeCell ref="A7:A8"/>
    <mergeCell ref="B7:B8"/>
    <mergeCell ref="C7:C8"/>
    <mergeCell ref="D7:D8"/>
    <mergeCell ref="I7:J7"/>
    <mergeCell ref="K7:L7"/>
    <mergeCell ref="M7:M8"/>
    <mergeCell ref="A10:A18"/>
    <mergeCell ref="A19:A25"/>
    <mergeCell ref="E7:F7"/>
    <mergeCell ref="G7:H7"/>
    <mergeCell ref="A127:A130"/>
    <mergeCell ref="A35:A46"/>
    <mergeCell ref="A47:A51"/>
    <mergeCell ref="A52:A57"/>
    <mergeCell ref="A66:A74"/>
    <mergeCell ref="A75:A81"/>
    <mergeCell ref="A104:A108"/>
    <mergeCell ref="A119:A120"/>
    <mergeCell ref="A121:A125"/>
    <mergeCell ref="A158:A161"/>
    <mergeCell ref="A163:A165"/>
    <mergeCell ref="A27:A30"/>
    <mergeCell ref="A58:A59"/>
    <mergeCell ref="A60:A64"/>
    <mergeCell ref="A83:A86"/>
    <mergeCell ref="A87:A88"/>
    <mergeCell ref="A89:A97"/>
    <mergeCell ref="A131:A141"/>
    <mergeCell ref="A142:A147"/>
    <mergeCell ref="A148:A152"/>
    <mergeCell ref="A154:A157"/>
    <mergeCell ref="A98:A103"/>
    <mergeCell ref="A110:A118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opLeftCell="A37" zoomScaleNormal="100" zoomScaleSheetLayoutView="90" workbookViewId="0">
      <selection activeCell="J67" sqref="J67"/>
    </sheetView>
  </sheetViews>
  <sheetFormatPr defaultRowHeight="15"/>
  <cols>
    <col min="1" max="1" width="6.28515625" style="199" customWidth="1"/>
    <col min="2" max="2" width="9.140625" style="199"/>
    <col min="3" max="3" width="38.85546875" style="199" customWidth="1"/>
    <col min="4" max="6" width="9.140625" style="199"/>
    <col min="7" max="7" width="8.140625" style="199" customWidth="1"/>
    <col min="8" max="8" width="9.140625" style="199"/>
    <col min="9" max="9" width="8.28515625" style="199" customWidth="1"/>
    <col min="10" max="16384" width="9.140625" style="199"/>
  </cols>
  <sheetData>
    <row r="1" spans="1:13" s="200" customFormat="1" ht="28.5" customHeight="1">
      <c r="A1" s="266" t="s">
        <v>315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s="200" customFormat="1" ht="17.25" customHeight="1">
      <c r="A2" s="267" t="s">
        <v>227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s="200" customFormat="1" ht="13.5">
      <c r="A3" s="267" t="s">
        <v>216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s="200" customFormat="1" ht="13.5">
      <c r="A4" s="268" t="s">
        <v>1</v>
      </c>
      <c r="B4" s="268"/>
      <c r="C4" s="268"/>
      <c r="D4" s="268"/>
      <c r="E4" s="268"/>
      <c r="F4" s="268"/>
      <c r="G4" s="268"/>
      <c r="H4" s="16"/>
      <c r="I4" s="16"/>
      <c r="J4" s="16"/>
      <c r="K4" s="16"/>
      <c r="L4" s="16"/>
      <c r="M4" s="16"/>
    </row>
    <row r="5" spans="1:13" s="200" customFormat="1" ht="13.5">
      <c r="A5" s="194"/>
      <c r="B5" s="194"/>
      <c r="C5" s="269" t="s">
        <v>2</v>
      </c>
      <c r="D5" s="269"/>
      <c r="E5" s="269"/>
      <c r="F5" s="269"/>
      <c r="G5" s="269"/>
      <c r="H5" s="269"/>
      <c r="I5" s="269"/>
      <c r="J5" s="269"/>
      <c r="K5" s="269"/>
      <c r="L5" s="17">
        <f>M55/1000</f>
        <v>0</v>
      </c>
      <c r="M5" s="18" t="s">
        <v>3</v>
      </c>
    </row>
    <row r="6" spans="1:13" s="200" customFormat="1" ht="18.75" customHeight="1">
      <c r="A6" s="265" t="s">
        <v>157</v>
      </c>
      <c r="B6" s="265"/>
      <c r="C6" s="265"/>
      <c r="D6" s="265"/>
      <c r="E6" s="265"/>
      <c r="F6" s="265"/>
      <c r="G6" s="265"/>
      <c r="H6" s="19"/>
      <c r="I6" s="19"/>
      <c r="J6" s="19"/>
      <c r="K6" s="19"/>
      <c r="L6" s="19"/>
      <c r="M6" s="19"/>
    </row>
    <row r="7" spans="1:13" s="200" customFormat="1" ht="24.75" customHeight="1">
      <c r="A7" s="263" t="s">
        <v>4</v>
      </c>
      <c r="B7" s="264" t="s">
        <v>5</v>
      </c>
      <c r="C7" s="262" t="s">
        <v>6</v>
      </c>
      <c r="D7" s="262" t="s">
        <v>7</v>
      </c>
      <c r="E7" s="262" t="s">
        <v>8</v>
      </c>
      <c r="F7" s="262"/>
      <c r="G7" s="262" t="s">
        <v>9</v>
      </c>
      <c r="H7" s="262"/>
      <c r="I7" s="262" t="s">
        <v>10</v>
      </c>
      <c r="J7" s="262"/>
      <c r="K7" s="262" t="s">
        <v>11</v>
      </c>
      <c r="L7" s="262"/>
      <c r="M7" s="263" t="s">
        <v>12</v>
      </c>
    </row>
    <row r="8" spans="1:13" s="200" customFormat="1" ht="40.5">
      <c r="A8" s="263"/>
      <c r="B8" s="264"/>
      <c r="C8" s="262"/>
      <c r="D8" s="262"/>
      <c r="E8" s="193" t="s">
        <v>13</v>
      </c>
      <c r="F8" s="193" t="s">
        <v>12</v>
      </c>
      <c r="G8" s="193" t="s">
        <v>14</v>
      </c>
      <c r="H8" s="20" t="s">
        <v>12</v>
      </c>
      <c r="I8" s="21" t="s">
        <v>14</v>
      </c>
      <c r="J8" s="22" t="s">
        <v>12</v>
      </c>
      <c r="K8" s="193" t="s">
        <v>14</v>
      </c>
      <c r="L8" s="193" t="s">
        <v>12</v>
      </c>
      <c r="M8" s="263"/>
    </row>
    <row r="9" spans="1:13" s="200" customFormat="1" ht="13.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</row>
    <row r="10" spans="1:13" s="201" customFormat="1" ht="40.5">
      <c r="A10" s="270" t="s">
        <v>15</v>
      </c>
      <c r="B10" s="67" t="s">
        <v>43</v>
      </c>
      <c r="C10" s="81" t="s">
        <v>180</v>
      </c>
      <c r="D10" s="54" t="s">
        <v>20</v>
      </c>
      <c r="E10" s="26"/>
      <c r="F10" s="66">
        <v>194</v>
      </c>
      <c r="G10" s="27"/>
      <c r="H10" s="55"/>
      <c r="I10" s="85"/>
      <c r="J10" s="115"/>
      <c r="K10" s="82"/>
      <c r="L10" s="28"/>
      <c r="M10" s="82"/>
    </row>
    <row r="11" spans="1:13" s="201" customFormat="1" ht="13.5">
      <c r="A11" s="271"/>
      <c r="B11" s="67"/>
      <c r="C11" s="81" t="s">
        <v>25</v>
      </c>
      <c r="D11" s="54" t="s">
        <v>17</v>
      </c>
      <c r="E11" s="56">
        <v>1.0200000000000001E-2</v>
      </c>
      <c r="F11" s="50">
        <f>E11*F10</f>
        <v>1.9788000000000001</v>
      </c>
      <c r="G11" s="57"/>
      <c r="H11" s="55"/>
      <c r="I11" s="66"/>
      <c r="J11" s="85"/>
      <c r="K11" s="85"/>
      <c r="L11" s="57"/>
      <c r="M11" s="68"/>
    </row>
    <row r="12" spans="1:13" s="201" customFormat="1" ht="13.5">
      <c r="A12" s="271"/>
      <c r="B12" s="67"/>
      <c r="C12" s="81" t="s">
        <v>26</v>
      </c>
      <c r="D12" s="54" t="s">
        <v>27</v>
      </c>
      <c r="E12" s="29">
        <v>2.2800000000000001E-2</v>
      </c>
      <c r="F12" s="50">
        <f>E12*F10</f>
        <v>4.4232000000000005</v>
      </c>
      <c r="G12" s="57"/>
      <c r="H12" s="55"/>
      <c r="I12" s="66"/>
      <c r="J12" s="85"/>
      <c r="K12" s="68"/>
      <c r="L12" s="85"/>
      <c r="M12" s="85"/>
    </row>
    <row r="13" spans="1:13" s="201" customFormat="1" ht="14.25" customHeight="1">
      <c r="A13" s="271"/>
      <c r="B13" s="67"/>
      <c r="C13" s="81" t="s">
        <v>18</v>
      </c>
      <c r="D13" s="54" t="s">
        <v>19</v>
      </c>
      <c r="E13" s="30">
        <v>2.0899999999999998E-3</v>
      </c>
      <c r="F13" s="50">
        <f>E13*F10</f>
        <v>0.40545999999999999</v>
      </c>
      <c r="G13" s="57"/>
      <c r="H13" s="55"/>
      <c r="I13" s="66"/>
      <c r="J13" s="85"/>
      <c r="K13" s="68"/>
      <c r="L13" s="85"/>
      <c r="M13" s="85"/>
    </row>
    <row r="14" spans="1:13" s="201" customFormat="1" ht="12" customHeight="1">
      <c r="A14" s="271"/>
      <c r="B14" s="67" t="s">
        <v>28</v>
      </c>
      <c r="C14" s="81" t="s">
        <v>29</v>
      </c>
      <c r="D14" s="54" t="s">
        <v>20</v>
      </c>
      <c r="E14" s="56"/>
      <c r="F14" s="66">
        <f>F10</f>
        <v>194</v>
      </c>
      <c r="G14" s="57"/>
      <c r="H14" s="55"/>
      <c r="I14" s="66"/>
      <c r="J14" s="115"/>
      <c r="K14" s="31"/>
      <c r="L14" s="28"/>
      <c r="M14" s="82"/>
    </row>
    <row r="15" spans="1:13" s="201" customFormat="1" ht="12" customHeight="1">
      <c r="A15" s="271"/>
      <c r="B15" s="67"/>
      <c r="C15" s="81" t="s">
        <v>25</v>
      </c>
      <c r="D15" s="54" t="s">
        <v>17</v>
      </c>
      <c r="E15" s="32">
        <v>3.2299999999999998E-3</v>
      </c>
      <c r="F15" s="50">
        <f>E15*F14</f>
        <v>0.62661999999999995</v>
      </c>
      <c r="G15" s="57"/>
      <c r="H15" s="55"/>
      <c r="I15" s="66"/>
      <c r="J15" s="85"/>
      <c r="K15" s="68"/>
      <c r="L15" s="85"/>
      <c r="M15" s="68"/>
    </row>
    <row r="16" spans="1:13" s="201" customFormat="1" ht="16.5" customHeight="1">
      <c r="A16" s="271"/>
      <c r="B16" s="67"/>
      <c r="C16" s="81" t="s">
        <v>30</v>
      </c>
      <c r="D16" s="54" t="s">
        <v>27</v>
      </c>
      <c r="E16" s="30">
        <v>3.62E-3</v>
      </c>
      <c r="F16" s="50">
        <f>E16*F14</f>
        <v>0.70228000000000002</v>
      </c>
      <c r="G16" s="57"/>
      <c r="H16" s="55"/>
      <c r="I16" s="66"/>
      <c r="J16" s="85"/>
      <c r="K16" s="69"/>
      <c r="L16" s="85"/>
      <c r="M16" s="85"/>
    </row>
    <row r="17" spans="1:13" s="201" customFormat="1" ht="13.5">
      <c r="A17" s="271"/>
      <c r="B17" s="67"/>
      <c r="C17" s="81" t="s">
        <v>31</v>
      </c>
      <c r="D17" s="54" t="s">
        <v>19</v>
      </c>
      <c r="E17" s="56">
        <v>1.7999999999999998E-4</v>
      </c>
      <c r="F17" s="50">
        <f>E17*F14</f>
        <v>3.492E-2</v>
      </c>
      <c r="G17" s="57"/>
      <c r="H17" s="55"/>
      <c r="I17" s="66"/>
      <c r="J17" s="85"/>
      <c r="K17" s="68"/>
      <c r="L17" s="85"/>
      <c r="M17" s="85"/>
    </row>
    <row r="18" spans="1:13" s="201" customFormat="1" ht="13.5">
      <c r="A18" s="272"/>
      <c r="B18" s="67" t="s">
        <v>32</v>
      </c>
      <c r="C18" s="81" t="s">
        <v>122</v>
      </c>
      <c r="D18" s="54" t="s">
        <v>21</v>
      </c>
      <c r="E18" s="33"/>
      <c r="F18" s="85">
        <f>F10*1.75</f>
        <v>339.5</v>
      </c>
      <c r="G18" s="57"/>
      <c r="H18" s="55"/>
      <c r="I18" s="66"/>
      <c r="J18" s="85"/>
      <c r="K18" s="34"/>
      <c r="L18" s="82"/>
      <c r="M18" s="82"/>
    </row>
    <row r="19" spans="1:13" s="201" customFormat="1" ht="67.5">
      <c r="A19" s="273" t="s">
        <v>22</v>
      </c>
      <c r="B19" s="54" t="s">
        <v>148</v>
      </c>
      <c r="C19" s="81" t="s">
        <v>125</v>
      </c>
      <c r="D19" s="40" t="s">
        <v>20</v>
      </c>
      <c r="E19" s="83"/>
      <c r="F19" s="66">
        <v>10</v>
      </c>
      <c r="G19" s="83"/>
      <c r="H19" s="83"/>
      <c r="I19" s="83"/>
      <c r="J19" s="82"/>
      <c r="K19" s="41"/>
      <c r="L19" s="41"/>
      <c r="M19" s="82"/>
    </row>
    <row r="20" spans="1:13" s="201" customFormat="1" ht="13.5">
      <c r="A20" s="274"/>
      <c r="B20" s="83"/>
      <c r="C20" s="42" t="s">
        <v>147</v>
      </c>
      <c r="D20" s="75" t="s">
        <v>17</v>
      </c>
      <c r="E20" s="130">
        <f>2.28*1.2+0.6</f>
        <v>3.3359999999999999</v>
      </c>
      <c r="F20" s="68">
        <f>E20*F19</f>
        <v>33.36</v>
      </c>
      <c r="G20" s="68"/>
      <c r="H20" s="69"/>
      <c r="I20" s="43"/>
      <c r="J20" s="85"/>
      <c r="K20" s="85"/>
      <c r="L20" s="57"/>
      <c r="M20" s="68"/>
    </row>
    <row r="21" spans="1:13" s="201" customFormat="1" ht="15.75">
      <c r="A21" s="274"/>
      <c r="B21" s="67" t="s">
        <v>28</v>
      </c>
      <c r="C21" s="81" t="s">
        <v>29</v>
      </c>
      <c r="D21" s="54" t="s">
        <v>20</v>
      </c>
      <c r="E21" s="56"/>
      <c r="F21" s="66">
        <f>F19</f>
        <v>10</v>
      </c>
      <c r="G21" s="57"/>
      <c r="H21" s="55"/>
      <c r="I21" s="66"/>
      <c r="J21" s="115"/>
      <c r="K21" s="31"/>
      <c r="L21" s="28"/>
      <c r="M21" s="82"/>
    </row>
    <row r="22" spans="1:13" s="201" customFormat="1" ht="13.5">
      <c r="A22" s="274"/>
      <c r="B22" s="67"/>
      <c r="C22" s="81" t="s">
        <v>25</v>
      </c>
      <c r="D22" s="54" t="s">
        <v>17</v>
      </c>
      <c r="E22" s="32">
        <v>3.2299999999999998E-3</v>
      </c>
      <c r="F22" s="50">
        <f>E22*F21</f>
        <v>3.2299999999999995E-2</v>
      </c>
      <c r="G22" s="57"/>
      <c r="H22" s="55"/>
      <c r="I22" s="66"/>
      <c r="J22" s="85"/>
      <c r="K22" s="68"/>
      <c r="L22" s="85"/>
      <c r="M22" s="68"/>
    </row>
    <row r="23" spans="1:13" s="201" customFormat="1" ht="13.5">
      <c r="A23" s="274"/>
      <c r="B23" s="67"/>
      <c r="C23" s="81" t="s">
        <v>30</v>
      </c>
      <c r="D23" s="54" t="s">
        <v>27</v>
      </c>
      <c r="E23" s="30">
        <v>3.62E-3</v>
      </c>
      <c r="F23" s="50">
        <f>E23*F21</f>
        <v>3.6199999999999996E-2</v>
      </c>
      <c r="G23" s="57"/>
      <c r="H23" s="55"/>
      <c r="I23" s="66"/>
      <c r="J23" s="85"/>
      <c r="K23" s="69"/>
      <c r="L23" s="85"/>
      <c r="M23" s="85"/>
    </row>
    <row r="24" spans="1:13" s="201" customFormat="1" ht="13.5">
      <c r="A24" s="274"/>
      <c r="B24" s="67"/>
      <c r="C24" s="81" t="s">
        <v>31</v>
      </c>
      <c r="D24" s="54" t="s">
        <v>19</v>
      </c>
      <c r="E24" s="56">
        <v>1.7999999999999998E-4</v>
      </c>
      <c r="F24" s="13">
        <f>E24*F21</f>
        <v>1.8E-3</v>
      </c>
      <c r="G24" s="57"/>
      <c r="H24" s="55"/>
      <c r="I24" s="66"/>
      <c r="J24" s="85"/>
      <c r="K24" s="68"/>
      <c r="L24" s="85"/>
      <c r="M24" s="85"/>
    </row>
    <row r="25" spans="1:13" s="201" customFormat="1" ht="13.5">
      <c r="A25" s="275"/>
      <c r="B25" s="67" t="s">
        <v>32</v>
      </c>
      <c r="C25" s="81" t="s">
        <v>122</v>
      </c>
      <c r="D25" s="54" t="s">
        <v>21</v>
      </c>
      <c r="E25" s="33"/>
      <c r="F25" s="85">
        <f>F19*1.75</f>
        <v>17.5</v>
      </c>
      <c r="G25" s="57"/>
      <c r="H25" s="55"/>
      <c r="I25" s="66"/>
      <c r="J25" s="85"/>
      <c r="K25" s="34"/>
      <c r="L25" s="82"/>
      <c r="M25" s="82"/>
    </row>
    <row r="26" spans="1:13" s="201" customFormat="1" ht="27">
      <c r="A26" s="270" t="s">
        <v>24</v>
      </c>
      <c r="B26" s="67" t="s">
        <v>217</v>
      </c>
      <c r="C26" s="81" t="s">
        <v>221</v>
      </c>
      <c r="D26" s="54" t="s">
        <v>23</v>
      </c>
      <c r="E26" s="33"/>
      <c r="F26" s="66">
        <v>340</v>
      </c>
      <c r="G26" s="57"/>
      <c r="H26" s="82"/>
      <c r="I26" s="82"/>
      <c r="J26" s="82"/>
      <c r="K26" s="34"/>
      <c r="L26" s="82"/>
      <c r="M26" s="82"/>
    </row>
    <row r="27" spans="1:13" s="201" customFormat="1" ht="13.5">
      <c r="A27" s="271"/>
      <c r="B27" s="67"/>
      <c r="C27" s="157" t="s">
        <v>16</v>
      </c>
      <c r="D27" s="75" t="s">
        <v>17</v>
      </c>
      <c r="E27" s="124">
        <v>1.62</v>
      </c>
      <c r="F27" s="68">
        <f>E27*F26</f>
        <v>550.80000000000007</v>
      </c>
      <c r="G27" s="68"/>
      <c r="H27" s="68"/>
      <c r="I27" s="68"/>
      <c r="J27" s="85"/>
      <c r="K27" s="85"/>
      <c r="L27" s="85"/>
      <c r="M27" s="68"/>
    </row>
    <row r="28" spans="1:13" s="201" customFormat="1" ht="13.5">
      <c r="A28" s="271"/>
      <c r="B28" s="67"/>
      <c r="C28" s="7" t="s">
        <v>218</v>
      </c>
      <c r="D28" s="54" t="s">
        <v>27</v>
      </c>
      <c r="E28" s="132">
        <v>0.41599999999999998</v>
      </c>
      <c r="F28" s="68">
        <f>E28*F26</f>
        <v>141.44</v>
      </c>
      <c r="G28" s="68"/>
      <c r="H28" s="68"/>
      <c r="I28" s="68"/>
      <c r="J28" s="68"/>
      <c r="K28" s="68"/>
      <c r="L28" s="85"/>
      <c r="M28" s="85"/>
    </row>
    <row r="29" spans="1:13" s="201" customFormat="1" ht="15.75">
      <c r="A29" s="271"/>
      <c r="B29" s="67"/>
      <c r="C29" s="7" t="s">
        <v>34</v>
      </c>
      <c r="D29" s="40" t="s">
        <v>20</v>
      </c>
      <c r="E29" s="132"/>
      <c r="F29" s="68">
        <v>13</v>
      </c>
      <c r="G29" s="68"/>
      <c r="H29" s="68"/>
      <c r="I29" s="68"/>
      <c r="J29" s="68"/>
      <c r="K29" s="68"/>
      <c r="L29" s="85"/>
      <c r="M29" s="85"/>
    </row>
    <row r="30" spans="1:13" s="201" customFormat="1" ht="13.5">
      <c r="A30" s="271"/>
      <c r="B30" s="67"/>
      <c r="C30" s="110" t="s">
        <v>219</v>
      </c>
      <c r="D30" s="75" t="s">
        <v>102</v>
      </c>
      <c r="E30" s="158"/>
      <c r="F30" s="68">
        <f>F26</f>
        <v>340</v>
      </c>
      <c r="G30" s="133"/>
      <c r="H30" s="68"/>
      <c r="I30" s="68"/>
      <c r="J30" s="68"/>
      <c r="K30" s="68"/>
      <c r="L30" s="85"/>
      <c r="M30" s="68"/>
    </row>
    <row r="31" spans="1:13" s="201" customFormat="1" ht="13.5">
      <c r="A31" s="272"/>
      <c r="B31" s="67"/>
      <c r="C31" s="7" t="s">
        <v>220</v>
      </c>
      <c r="D31" s="75" t="s">
        <v>19</v>
      </c>
      <c r="E31" s="159">
        <v>9.7999999999999997E-3</v>
      </c>
      <c r="F31" s="68">
        <f>E31*F26</f>
        <v>3.3319999999999999</v>
      </c>
      <c r="G31" s="70"/>
      <c r="H31" s="68"/>
      <c r="I31" s="68"/>
      <c r="J31" s="68"/>
      <c r="K31" s="68"/>
      <c r="L31" s="68"/>
      <c r="M31" s="68"/>
    </row>
    <row r="32" spans="1:13" s="201" customFormat="1" ht="19.5" customHeight="1">
      <c r="A32" s="276" t="s">
        <v>33</v>
      </c>
      <c r="B32" s="84" t="s">
        <v>38</v>
      </c>
      <c r="C32" s="81" t="s">
        <v>123</v>
      </c>
      <c r="D32" s="54" t="s">
        <v>39</v>
      </c>
      <c r="E32" s="83"/>
      <c r="F32" s="66">
        <v>272</v>
      </c>
      <c r="G32" s="83"/>
      <c r="H32" s="82"/>
      <c r="I32" s="41"/>
      <c r="J32" s="82"/>
      <c r="K32" s="41"/>
      <c r="L32" s="82"/>
      <c r="M32" s="82"/>
    </row>
    <row r="33" spans="1:13" s="201" customFormat="1" ht="13.5">
      <c r="A33" s="277"/>
      <c r="B33" s="84"/>
      <c r="C33" s="42" t="s">
        <v>16</v>
      </c>
      <c r="D33" s="75" t="s">
        <v>17</v>
      </c>
      <c r="E33" s="50">
        <v>0.56399999999999995</v>
      </c>
      <c r="F33" s="137">
        <f>E33*F32</f>
        <v>153.40799999999999</v>
      </c>
      <c r="G33" s="68"/>
      <c r="H33" s="69"/>
      <c r="I33" s="43"/>
      <c r="J33" s="85"/>
      <c r="K33" s="85"/>
      <c r="L33" s="57"/>
      <c r="M33" s="85"/>
    </row>
    <row r="34" spans="1:13" s="201" customFormat="1" ht="13.5">
      <c r="A34" s="277"/>
      <c r="B34" s="84"/>
      <c r="C34" s="42" t="s">
        <v>18</v>
      </c>
      <c r="D34" s="83" t="s">
        <v>19</v>
      </c>
      <c r="E34" s="50">
        <v>4.0899999999999999E-2</v>
      </c>
      <c r="F34" s="50">
        <f>E34*F33</f>
        <v>6.2743871999999996</v>
      </c>
      <c r="G34" s="83"/>
      <c r="H34" s="83"/>
      <c r="I34" s="66"/>
      <c r="J34" s="83"/>
      <c r="K34" s="83"/>
      <c r="L34" s="85"/>
      <c r="M34" s="68"/>
    </row>
    <row r="35" spans="1:13" s="201" customFormat="1" ht="13.5">
      <c r="A35" s="277"/>
      <c r="B35" s="84"/>
      <c r="C35" s="42" t="s">
        <v>36</v>
      </c>
      <c r="D35" s="83" t="s">
        <v>21</v>
      </c>
      <c r="E35" s="50">
        <v>4.4999999999999997E-3</v>
      </c>
      <c r="F35" s="83">
        <f>E35*F32</f>
        <v>1.224</v>
      </c>
      <c r="G35" s="83"/>
      <c r="H35" s="85"/>
      <c r="I35" s="83"/>
      <c r="J35" s="83"/>
      <c r="K35" s="83"/>
      <c r="L35" s="83"/>
      <c r="M35" s="85"/>
    </row>
    <row r="36" spans="1:13" s="201" customFormat="1" ht="15.75">
      <c r="A36" s="277"/>
      <c r="B36" s="84"/>
      <c r="C36" s="42" t="s">
        <v>37</v>
      </c>
      <c r="D36" s="54" t="s">
        <v>20</v>
      </c>
      <c r="E36" s="50">
        <v>7.4999999999999997E-3</v>
      </c>
      <c r="F36" s="83">
        <f>E36*F32</f>
        <v>2.04</v>
      </c>
      <c r="G36" s="83"/>
      <c r="H36" s="85"/>
      <c r="I36" s="83"/>
      <c r="J36" s="83"/>
      <c r="K36" s="83"/>
      <c r="L36" s="83"/>
      <c r="M36" s="85"/>
    </row>
    <row r="37" spans="1:13" s="201" customFormat="1" ht="13.5">
      <c r="A37" s="278"/>
      <c r="B37" s="84"/>
      <c r="C37" s="81" t="s">
        <v>35</v>
      </c>
      <c r="D37" s="54" t="s">
        <v>19</v>
      </c>
      <c r="E37" s="50">
        <v>0.26500000000000001</v>
      </c>
      <c r="F37" s="85">
        <f>E37*F32</f>
        <v>72.08</v>
      </c>
      <c r="G37" s="78"/>
      <c r="H37" s="85"/>
      <c r="I37" s="55"/>
      <c r="J37" s="44"/>
      <c r="K37" s="55"/>
      <c r="L37" s="55"/>
      <c r="M37" s="85"/>
    </row>
    <row r="38" spans="1:13" s="201" customFormat="1" ht="45" customHeight="1">
      <c r="A38" s="196" t="s">
        <v>190</v>
      </c>
      <c r="B38" s="169"/>
      <c r="C38" s="81" t="s">
        <v>177</v>
      </c>
      <c r="D38" s="54"/>
      <c r="E38" s="50"/>
      <c r="F38" s="85"/>
      <c r="G38" s="78"/>
      <c r="H38" s="85"/>
      <c r="I38" s="55"/>
      <c r="J38" s="44"/>
      <c r="K38" s="55"/>
      <c r="L38" s="55"/>
      <c r="M38" s="85"/>
    </row>
    <row r="39" spans="1:13" s="201" customFormat="1" ht="40.5">
      <c r="A39" s="270" t="s">
        <v>222</v>
      </c>
      <c r="B39" s="67" t="s">
        <v>43</v>
      </c>
      <c r="C39" s="11" t="s">
        <v>44</v>
      </c>
      <c r="D39" s="54" t="s">
        <v>20</v>
      </c>
      <c r="E39" s="26"/>
      <c r="F39" s="66">
        <v>58</v>
      </c>
      <c r="G39" s="27"/>
      <c r="H39" s="55"/>
      <c r="I39" s="85"/>
      <c r="J39" s="28"/>
      <c r="K39" s="82"/>
      <c r="L39" s="28"/>
      <c r="M39" s="82"/>
    </row>
    <row r="40" spans="1:13" s="201" customFormat="1" ht="13.5">
      <c r="A40" s="271"/>
      <c r="B40" s="67"/>
      <c r="C40" s="11" t="s">
        <v>25</v>
      </c>
      <c r="D40" s="54" t="s">
        <v>17</v>
      </c>
      <c r="E40" s="56">
        <v>1.0199999999999999E-2</v>
      </c>
      <c r="F40" s="50">
        <f>E40*F39</f>
        <v>0.5915999999999999</v>
      </c>
      <c r="G40" s="57"/>
      <c r="H40" s="55"/>
      <c r="I40" s="66"/>
      <c r="J40" s="85"/>
      <c r="K40" s="85"/>
      <c r="L40" s="57"/>
      <c r="M40" s="85"/>
    </row>
    <row r="41" spans="1:13" s="201" customFormat="1" ht="13.5">
      <c r="A41" s="271"/>
      <c r="B41" s="67"/>
      <c r="C41" s="11" t="s">
        <v>26</v>
      </c>
      <c r="D41" s="54" t="s">
        <v>27</v>
      </c>
      <c r="E41" s="29">
        <v>2.2800000000000001E-2</v>
      </c>
      <c r="F41" s="50">
        <f>E41*F39</f>
        <v>1.3224</v>
      </c>
      <c r="G41" s="57"/>
      <c r="H41" s="55"/>
      <c r="I41" s="66"/>
      <c r="J41" s="85"/>
      <c r="K41" s="68"/>
      <c r="L41" s="85"/>
      <c r="M41" s="126"/>
    </row>
    <row r="42" spans="1:13" s="201" customFormat="1" ht="13.5">
      <c r="A42" s="272"/>
      <c r="B42" s="67"/>
      <c r="C42" s="11" t="s">
        <v>18</v>
      </c>
      <c r="D42" s="54" t="s">
        <v>19</v>
      </c>
      <c r="E42" s="30">
        <v>2.0899999999999998E-3</v>
      </c>
      <c r="F42" s="50">
        <f>E42*F39</f>
        <v>0.12121999999999999</v>
      </c>
      <c r="G42" s="57"/>
      <c r="H42" s="55"/>
      <c r="I42" s="66"/>
      <c r="J42" s="85"/>
      <c r="K42" s="68"/>
      <c r="L42" s="85"/>
      <c r="M42" s="126"/>
    </row>
    <row r="43" spans="1:13" s="201" customFormat="1" ht="15.75">
      <c r="A43" s="270" t="s">
        <v>223</v>
      </c>
      <c r="B43" s="67" t="s">
        <v>28</v>
      </c>
      <c r="C43" s="11" t="s">
        <v>29</v>
      </c>
      <c r="D43" s="54" t="s">
        <v>20</v>
      </c>
      <c r="E43" s="56"/>
      <c r="F43" s="66">
        <f>F39</f>
        <v>58</v>
      </c>
      <c r="G43" s="57"/>
      <c r="H43" s="55"/>
      <c r="I43" s="66"/>
      <c r="J43" s="82"/>
      <c r="K43" s="31"/>
      <c r="L43" s="82"/>
      <c r="M43" s="82"/>
    </row>
    <row r="44" spans="1:13" s="201" customFormat="1" ht="13.5">
      <c r="A44" s="271"/>
      <c r="B44" s="67"/>
      <c r="C44" s="11" t="s">
        <v>25</v>
      </c>
      <c r="D44" s="54" t="s">
        <v>17</v>
      </c>
      <c r="E44" s="32">
        <v>3.2299999999999998E-3</v>
      </c>
      <c r="F44" s="50">
        <f>E44*F43</f>
        <v>0.18733999999999998</v>
      </c>
      <c r="G44" s="57"/>
      <c r="H44" s="55"/>
      <c r="I44" s="66"/>
      <c r="J44" s="85"/>
      <c r="K44" s="68"/>
      <c r="L44" s="57"/>
      <c r="M44" s="68"/>
    </row>
    <row r="45" spans="1:13" s="201" customFormat="1" ht="13.5">
      <c r="A45" s="271"/>
      <c r="B45" s="67"/>
      <c r="C45" s="11" t="s">
        <v>30</v>
      </c>
      <c r="D45" s="54" t="s">
        <v>27</v>
      </c>
      <c r="E45" s="30">
        <v>3.62E-3</v>
      </c>
      <c r="F45" s="50">
        <f>E45*F43</f>
        <v>0.20996000000000001</v>
      </c>
      <c r="G45" s="57"/>
      <c r="H45" s="55"/>
      <c r="I45" s="66"/>
      <c r="J45" s="85"/>
      <c r="K45" s="68"/>
      <c r="L45" s="85"/>
      <c r="M45" s="68"/>
    </row>
    <row r="46" spans="1:13" s="201" customFormat="1" ht="13.5">
      <c r="A46" s="272"/>
      <c r="B46" s="67"/>
      <c r="C46" s="11" t="s">
        <v>31</v>
      </c>
      <c r="D46" s="54" t="s">
        <v>19</v>
      </c>
      <c r="E46" s="56">
        <v>1.7999999999999998E-4</v>
      </c>
      <c r="F46" s="50">
        <f>E46*F43</f>
        <v>1.044E-2</v>
      </c>
      <c r="G46" s="57"/>
      <c r="H46" s="55"/>
      <c r="I46" s="66"/>
      <c r="J46" s="85"/>
      <c r="K46" s="68"/>
      <c r="L46" s="85"/>
      <c r="M46" s="68"/>
    </row>
    <row r="47" spans="1:13" s="201" customFormat="1" ht="27">
      <c r="A47" s="197" t="s">
        <v>224</v>
      </c>
      <c r="B47" s="67" t="s">
        <v>32</v>
      </c>
      <c r="C47" s="11" t="s">
        <v>111</v>
      </c>
      <c r="D47" s="54" t="s">
        <v>21</v>
      </c>
      <c r="E47" s="33"/>
      <c r="F47" s="85">
        <f>F39*1.95</f>
        <v>113.1</v>
      </c>
      <c r="G47" s="57"/>
      <c r="H47" s="55"/>
      <c r="I47" s="66"/>
      <c r="J47" s="85"/>
      <c r="K47" s="34"/>
      <c r="L47" s="82"/>
      <c r="M47" s="31"/>
    </row>
    <row r="48" spans="1:13" s="201" customFormat="1" ht="27">
      <c r="A48" s="276" t="s">
        <v>225</v>
      </c>
      <c r="B48" s="83" t="s">
        <v>45</v>
      </c>
      <c r="C48" s="81" t="s">
        <v>46</v>
      </c>
      <c r="D48" s="10" t="s">
        <v>20</v>
      </c>
      <c r="E48" s="12"/>
      <c r="F48" s="43">
        <f>F39</f>
        <v>58</v>
      </c>
      <c r="G48" s="83"/>
      <c r="H48" s="83"/>
      <c r="I48" s="83"/>
      <c r="J48" s="82"/>
      <c r="K48" s="41"/>
      <c r="L48" s="82"/>
      <c r="M48" s="31"/>
    </row>
    <row r="49" spans="1:13" s="201" customFormat="1">
      <c r="A49" s="277"/>
      <c r="B49" s="9"/>
      <c r="C49" s="81" t="s">
        <v>25</v>
      </c>
      <c r="D49" s="54" t="s">
        <v>17</v>
      </c>
      <c r="E49" s="6">
        <v>0.13400000000000001</v>
      </c>
      <c r="F49" s="50">
        <f>E49*F48</f>
        <v>7.7720000000000002</v>
      </c>
      <c r="G49" s="57"/>
      <c r="H49" s="55"/>
      <c r="I49" s="66"/>
      <c r="J49" s="85"/>
      <c r="K49" s="68"/>
      <c r="L49" s="85"/>
      <c r="M49" s="68"/>
    </row>
    <row r="50" spans="1:13" s="201" customFormat="1" ht="13.5">
      <c r="A50" s="278"/>
      <c r="B50" s="84"/>
      <c r="C50" s="7" t="s">
        <v>47</v>
      </c>
      <c r="D50" s="75" t="s">
        <v>27</v>
      </c>
      <c r="E50" s="83">
        <v>0.13</v>
      </c>
      <c r="F50" s="50">
        <f>E50*F48</f>
        <v>7.54</v>
      </c>
      <c r="G50" s="57"/>
      <c r="H50" s="55"/>
      <c r="I50" s="66"/>
      <c r="J50" s="85"/>
      <c r="K50" s="68"/>
      <c r="L50" s="68"/>
      <c r="M50" s="68"/>
    </row>
    <row r="51" spans="1:13" s="201" customFormat="1" ht="16.5" customHeight="1">
      <c r="A51" s="169"/>
      <c r="B51" s="73"/>
      <c r="C51" s="74" t="s">
        <v>12</v>
      </c>
      <c r="D51" s="75" t="s">
        <v>19</v>
      </c>
      <c r="E51" s="68"/>
      <c r="F51" s="68"/>
      <c r="G51" s="70"/>
      <c r="H51" s="68"/>
      <c r="I51" s="69"/>
      <c r="J51" s="68"/>
      <c r="K51" s="69"/>
      <c r="L51" s="68"/>
      <c r="M51" s="71"/>
    </row>
    <row r="52" spans="1:13" s="201" customFormat="1" ht="13.5">
      <c r="A52" s="169"/>
      <c r="B52" s="73"/>
      <c r="C52" s="74" t="s">
        <v>48</v>
      </c>
      <c r="D52" s="75" t="s">
        <v>49</v>
      </c>
      <c r="E52" s="68"/>
      <c r="F52" s="68"/>
      <c r="G52" s="70"/>
      <c r="H52" s="68"/>
      <c r="I52" s="69"/>
      <c r="J52" s="68"/>
      <c r="K52" s="69"/>
      <c r="L52" s="68"/>
      <c r="M52" s="71"/>
    </row>
    <row r="53" spans="1:13" s="201" customFormat="1" ht="13.5">
      <c r="A53" s="72"/>
      <c r="B53" s="73"/>
      <c r="C53" s="74" t="s">
        <v>12</v>
      </c>
      <c r="D53" s="75" t="s">
        <v>19</v>
      </c>
      <c r="E53" s="68"/>
      <c r="F53" s="68"/>
      <c r="G53" s="70"/>
      <c r="H53" s="68"/>
      <c r="I53" s="69"/>
      <c r="J53" s="68"/>
      <c r="K53" s="69"/>
      <c r="L53" s="68"/>
      <c r="M53" s="71"/>
    </row>
    <row r="54" spans="1:13" s="201" customFormat="1" ht="13.5">
      <c r="A54" s="72"/>
      <c r="B54" s="73"/>
      <c r="C54" s="74" t="s">
        <v>50</v>
      </c>
      <c r="D54" s="75" t="s">
        <v>49</v>
      </c>
      <c r="E54" s="68"/>
      <c r="F54" s="68"/>
      <c r="G54" s="70"/>
      <c r="H54" s="68"/>
      <c r="I54" s="69"/>
      <c r="J54" s="68"/>
      <c r="K54" s="69"/>
      <c r="L54" s="68"/>
      <c r="M54" s="71"/>
    </row>
    <row r="55" spans="1:13" s="201" customFormat="1" ht="13.5">
      <c r="A55" s="72"/>
      <c r="B55" s="73"/>
      <c r="C55" s="74" t="s">
        <v>12</v>
      </c>
      <c r="D55" s="75" t="s">
        <v>19</v>
      </c>
      <c r="E55" s="68"/>
      <c r="F55" s="68"/>
      <c r="G55" s="70"/>
      <c r="H55" s="68"/>
      <c r="I55" s="69"/>
      <c r="J55" s="68"/>
      <c r="K55" s="69"/>
      <c r="L55" s="68"/>
      <c r="M55" s="71"/>
    </row>
    <row r="56" spans="1:13" s="201" customFormat="1" ht="13.5">
      <c r="A56" s="208"/>
      <c r="B56" s="208"/>
      <c r="C56" s="209"/>
      <c r="D56" s="208"/>
      <c r="E56" s="208"/>
      <c r="F56" s="207"/>
      <c r="G56" s="207"/>
      <c r="H56" s="207"/>
      <c r="I56" s="207"/>
      <c r="J56" s="207"/>
      <c r="K56" s="207"/>
      <c r="L56" s="207"/>
      <c r="M56" s="207"/>
    </row>
    <row r="57" spans="1:13" s="201" customFormat="1" ht="13.5">
      <c r="A57" s="208"/>
      <c r="B57" s="208"/>
      <c r="C57" s="209"/>
      <c r="D57" s="208"/>
      <c r="E57" s="208"/>
      <c r="F57" s="207"/>
      <c r="G57" s="207"/>
      <c r="H57" s="207"/>
      <c r="I57" s="207"/>
      <c r="J57" s="207"/>
      <c r="K57" s="207"/>
      <c r="L57" s="207"/>
      <c r="M57" s="207"/>
    </row>
    <row r="58" spans="1:13" s="201" customFormat="1" ht="13.5">
      <c r="A58" s="208"/>
      <c r="B58" s="208"/>
      <c r="C58" s="209"/>
      <c r="D58" s="208"/>
      <c r="E58" s="208"/>
      <c r="F58" s="207"/>
      <c r="G58" s="207"/>
      <c r="H58" s="207"/>
      <c r="I58" s="207"/>
      <c r="J58" s="207"/>
      <c r="K58" s="207"/>
      <c r="L58" s="207"/>
      <c r="M58" s="207"/>
    </row>
    <row r="59" spans="1:13" s="201" customFormat="1" ht="13.5">
      <c r="A59" s="208"/>
      <c r="B59" s="208"/>
      <c r="C59" s="209"/>
      <c r="D59" s="208"/>
      <c r="E59" s="208"/>
      <c r="F59" s="207"/>
      <c r="G59" s="207"/>
      <c r="H59" s="207"/>
      <c r="I59" s="207"/>
      <c r="J59" s="207"/>
      <c r="K59" s="207"/>
      <c r="L59" s="207"/>
      <c r="M59" s="207"/>
    </row>
    <row r="60" spans="1:13" s="201" customFormat="1" ht="13.5">
      <c r="A60" s="208"/>
      <c r="B60" s="208"/>
      <c r="C60" s="209"/>
      <c r="D60" s="208"/>
      <c r="E60" s="208"/>
      <c r="F60" s="207"/>
      <c r="G60" s="207"/>
      <c r="H60" s="207"/>
      <c r="I60" s="207"/>
      <c r="J60" s="207"/>
      <c r="K60" s="207"/>
      <c r="L60" s="207"/>
      <c r="M60" s="207"/>
    </row>
    <row r="61" spans="1:13" s="201" customFormat="1" ht="13.5">
      <c r="A61" s="208"/>
      <c r="B61" s="208"/>
      <c r="C61" s="209"/>
      <c r="D61" s="208"/>
      <c r="E61" s="208"/>
      <c r="F61" s="207"/>
      <c r="G61" s="207"/>
      <c r="H61" s="207"/>
      <c r="I61" s="207"/>
      <c r="J61" s="207"/>
      <c r="K61" s="207"/>
      <c r="L61" s="207"/>
      <c r="M61" s="207"/>
    </row>
    <row r="62" spans="1:13" s="201" customFormat="1" ht="13.5">
      <c r="A62" s="208"/>
      <c r="B62" s="208"/>
      <c r="C62" s="209"/>
      <c r="D62" s="208"/>
      <c r="E62" s="208"/>
      <c r="F62" s="207"/>
      <c r="G62" s="207"/>
      <c r="H62" s="207"/>
      <c r="I62" s="207"/>
      <c r="J62" s="207"/>
      <c r="K62" s="207"/>
      <c r="L62" s="207"/>
      <c r="M62" s="207"/>
    </row>
    <row r="63" spans="1:13" s="201" customFormat="1" ht="13.5">
      <c r="A63" s="208"/>
      <c r="B63" s="208"/>
      <c r="C63" s="209"/>
      <c r="D63" s="208"/>
      <c r="E63" s="208"/>
      <c r="F63" s="207"/>
      <c r="G63" s="207"/>
      <c r="H63" s="207"/>
      <c r="I63" s="207"/>
      <c r="J63" s="207"/>
      <c r="K63" s="207"/>
      <c r="L63" s="207"/>
      <c r="M63" s="207"/>
    </row>
    <row r="64" spans="1:13" s="201" customFormat="1" ht="13.5">
      <c r="A64" s="208"/>
      <c r="B64" s="208"/>
      <c r="C64" s="209"/>
      <c r="D64" s="208"/>
      <c r="E64" s="208"/>
      <c r="F64" s="207"/>
      <c r="G64" s="207"/>
      <c r="H64" s="207"/>
      <c r="I64" s="207"/>
      <c r="J64" s="207"/>
      <c r="K64" s="207"/>
      <c r="L64" s="207"/>
      <c r="M64" s="207"/>
    </row>
    <row r="65" spans="1:13" s="201" customFormat="1" ht="13.5">
      <c r="A65" s="208"/>
      <c r="B65" s="208"/>
      <c r="C65" s="209"/>
      <c r="D65" s="208"/>
      <c r="E65" s="208"/>
      <c r="F65" s="207"/>
      <c r="G65" s="207"/>
      <c r="H65" s="207"/>
      <c r="I65" s="207"/>
      <c r="J65" s="207"/>
      <c r="K65" s="207"/>
      <c r="L65" s="207"/>
      <c r="M65" s="207"/>
    </row>
    <row r="66" spans="1:13" s="201" customFormat="1" ht="13.5">
      <c r="A66" s="208"/>
      <c r="B66" s="208"/>
      <c r="C66" s="209"/>
      <c r="D66" s="208"/>
      <c r="E66" s="208"/>
      <c r="F66" s="207"/>
      <c r="G66" s="207"/>
      <c r="H66" s="207"/>
      <c r="I66" s="207"/>
      <c r="J66" s="207"/>
      <c r="K66" s="207"/>
      <c r="L66" s="207"/>
      <c r="M66" s="207"/>
    </row>
    <row r="67" spans="1:13" s="201" customFormat="1" ht="13.5">
      <c r="A67" s="208"/>
      <c r="B67" s="208"/>
      <c r="C67" s="209"/>
      <c r="D67" s="208"/>
      <c r="E67" s="208"/>
      <c r="F67" s="207"/>
      <c r="G67" s="207"/>
      <c r="H67" s="207"/>
      <c r="I67" s="207"/>
      <c r="J67" s="207"/>
      <c r="K67" s="207"/>
      <c r="L67" s="207"/>
      <c r="M67" s="207"/>
    </row>
    <row r="68" spans="1:13" s="201" customFormat="1" ht="13.5">
      <c r="A68" s="208"/>
      <c r="B68" s="208"/>
      <c r="C68" s="209"/>
      <c r="D68" s="208"/>
      <c r="E68" s="208"/>
      <c r="F68" s="207"/>
      <c r="G68" s="207"/>
      <c r="H68" s="207"/>
      <c r="I68" s="207"/>
      <c r="J68" s="207"/>
      <c r="K68" s="207"/>
      <c r="L68" s="207"/>
      <c r="M68" s="207"/>
    </row>
    <row r="69" spans="1:13" s="201" customFormat="1" ht="13.5">
      <c r="A69" s="208"/>
      <c r="B69" s="208"/>
      <c r="C69" s="209"/>
      <c r="D69" s="208"/>
      <c r="E69" s="208"/>
      <c r="F69" s="207"/>
      <c r="G69" s="207"/>
      <c r="H69" s="207"/>
      <c r="I69" s="207"/>
      <c r="J69" s="207"/>
      <c r="K69" s="207"/>
      <c r="L69" s="207"/>
      <c r="M69" s="207"/>
    </row>
    <row r="70" spans="1:13" s="201" customFormat="1" ht="13.5">
      <c r="A70" s="208"/>
      <c r="B70" s="208"/>
      <c r="C70" s="209"/>
      <c r="D70" s="208"/>
      <c r="E70" s="208"/>
      <c r="F70" s="207"/>
      <c r="G70" s="207"/>
      <c r="H70" s="207"/>
      <c r="I70" s="207"/>
      <c r="J70" s="207"/>
      <c r="K70" s="207"/>
      <c r="L70" s="207"/>
      <c r="M70" s="207"/>
    </row>
    <row r="71" spans="1:13" s="201" customFormat="1" ht="13.5">
      <c r="A71" s="208"/>
      <c r="B71" s="208"/>
      <c r="C71" s="209"/>
      <c r="D71" s="208"/>
      <c r="E71" s="208"/>
      <c r="F71" s="207"/>
      <c r="G71" s="207"/>
      <c r="H71" s="207"/>
      <c r="I71" s="207"/>
      <c r="J71" s="207"/>
      <c r="K71" s="207"/>
      <c r="L71" s="207"/>
      <c r="M71" s="207"/>
    </row>
    <row r="72" spans="1:13" s="201" customFormat="1" ht="13.5">
      <c r="A72" s="208"/>
      <c r="B72" s="208"/>
      <c r="C72" s="209"/>
      <c r="D72" s="208"/>
      <c r="E72" s="208"/>
      <c r="F72" s="207"/>
      <c r="G72" s="207"/>
      <c r="H72" s="207"/>
      <c r="I72" s="207"/>
      <c r="J72" s="207"/>
      <c r="K72" s="207"/>
      <c r="L72" s="207"/>
      <c r="M72" s="207"/>
    </row>
    <row r="73" spans="1:13" s="201" customFormat="1" ht="13.5">
      <c r="A73" s="208"/>
      <c r="B73" s="208"/>
      <c r="C73" s="209"/>
      <c r="D73" s="208"/>
      <c r="E73" s="208"/>
      <c r="F73" s="207"/>
      <c r="G73" s="207"/>
      <c r="H73" s="207"/>
      <c r="I73" s="207"/>
      <c r="J73" s="207"/>
      <c r="K73" s="207"/>
      <c r="L73" s="207"/>
      <c r="M73" s="207"/>
    </row>
    <row r="74" spans="1:13" s="201" customFormat="1" ht="13.5">
      <c r="A74" s="208"/>
      <c r="B74" s="208"/>
      <c r="C74" s="209"/>
      <c r="D74" s="208"/>
      <c r="E74" s="208"/>
      <c r="F74" s="207"/>
      <c r="G74" s="207"/>
      <c r="H74" s="207"/>
      <c r="I74" s="207"/>
      <c r="J74" s="207"/>
      <c r="K74" s="207"/>
      <c r="L74" s="207"/>
      <c r="M74" s="207"/>
    </row>
    <row r="75" spans="1:13" s="201" customFormat="1" ht="13.5">
      <c r="A75" s="208"/>
      <c r="B75" s="208"/>
      <c r="C75" s="209"/>
      <c r="D75" s="208"/>
      <c r="E75" s="208"/>
      <c r="F75" s="207"/>
      <c r="G75" s="207"/>
      <c r="H75" s="207"/>
      <c r="I75" s="207"/>
      <c r="J75" s="207"/>
      <c r="K75" s="207"/>
      <c r="L75" s="207"/>
      <c r="M75" s="207"/>
    </row>
    <row r="76" spans="1:13" s="201" customFormat="1" ht="13.5">
      <c r="A76" s="208"/>
      <c r="B76" s="208"/>
      <c r="C76" s="209"/>
      <c r="D76" s="208"/>
      <c r="E76" s="208"/>
      <c r="F76" s="207"/>
      <c r="G76" s="207"/>
      <c r="H76" s="207"/>
      <c r="I76" s="207"/>
      <c r="J76" s="207"/>
      <c r="K76" s="207"/>
      <c r="L76" s="207"/>
      <c r="M76" s="207"/>
    </row>
    <row r="77" spans="1:13" s="201" customFormat="1" ht="13.5">
      <c r="A77" s="208"/>
      <c r="B77" s="208"/>
      <c r="C77" s="209"/>
      <c r="D77" s="208"/>
      <c r="E77" s="208"/>
      <c r="F77" s="207"/>
      <c r="G77" s="207"/>
      <c r="H77" s="207"/>
      <c r="I77" s="207"/>
      <c r="J77" s="207"/>
      <c r="K77" s="207"/>
      <c r="L77" s="207"/>
      <c r="M77" s="207"/>
    </row>
    <row r="78" spans="1:13" s="201" customFormat="1" ht="13.5">
      <c r="A78" s="208"/>
      <c r="B78" s="208"/>
      <c r="C78" s="209"/>
      <c r="D78" s="208"/>
      <c r="E78" s="208"/>
      <c r="F78" s="207"/>
      <c r="G78" s="207"/>
      <c r="H78" s="207"/>
      <c r="I78" s="207"/>
      <c r="J78" s="207"/>
      <c r="K78" s="207"/>
      <c r="L78" s="207"/>
      <c r="M78" s="207"/>
    </row>
    <row r="79" spans="1:13" s="201" customFormat="1" ht="13.5">
      <c r="A79" s="208"/>
      <c r="B79" s="208"/>
      <c r="C79" s="209"/>
      <c r="D79" s="208"/>
      <c r="E79" s="208"/>
      <c r="F79" s="207"/>
      <c r="G79" s="207"/>
      <c r="H79" s="207"/>
      <c r="I79" s="207"/>
      <c r="J79" s="207"/>
      <c r="K79" s="207"/>
      <c r="L79" s="207"/>
      <c r="M79" s="207"/>
    </row>
    <row r="80" spans="1:13" s="201" customFormat="1" ht="13.5">
      <c r="A80" s="208"/>
      <c r="B80" s="208"/>
      <c r="C80" s="209"/>
      <c r="D80" s="208"/>
      <c r="E80" s="208"/>
      <c r="F80" s="207"/>
      <c r="G80" s="207"/>
      <c r="H80" s="207"/>
      <c r="I80" s="207"/>
      <c r="J80" s="207"/>
      <c r="K80" s="207"/>
      <c r="L80" s="207"/>
      <c r="M80" s="207"/>
    </row>
    <row r="81" spans="1:13" s="201" customFormat="1" ht="13.5">
      <c r="A81" s="208"/>
      <c r="B81" s="208"/>
      <c r="C81" s="209"/>
      <c r="D81" s="208"/>
      <c r="E81" s="208"/>
      <c r="F81" s="207"/>
      <c r="G81" s="207"/>
      <c r="H81" s="207"/>
      <c r="I81" s="207"/>
      <c r="J81" s="207"/>
      <c r="K81" s="207"/>
      <c r="L81" s="207"/>
      <c r="M81" s="207"/>
    </row>
    <row r="82" spans="1:13" s="201" customFormat="1" ht="13.5">
      <c r="A82" s="208"/>
      <c r="B82" s="208"/>
      <c r="C82" s="209"/>
      <c r="D82" s="208"/>
      <c r="E82" s="208"/>
      <c r="F82" s="207"/>
      <c r="G82" s="207"/>
      <c r="H82" s="207"/>
      <c r="I82" s="207"/>
      <c r="J82" s="207"/>
      <c r="K82" s="207"/>
      <c r="L82" s="207"/>
      <c r="M82" s="207"/>
    </row>
    <row r="83" spans="1:13" s="201" customFormat="1" ht="13.5">
      <c r="A83" s="208"/>
      <c r="B83" s="208"/>
      <c r="C83" s="209"/>
      <c r="D83" s="208"/>
      <c r="E83" s="208"/>
      <c r="F83" s="207"/>
      <c r="G83" s="207"/>
      <c r="H83" s="207"/>
      <c r="I83" s="207"/>
      <c r="J83" s="207"/>
      <c r="K83" s="207"/>
      <c r="L83" s="207"/>
      <c r="M83" s="207"/>
    </row>
    <row r="84" spans="1:13" s="201" customFormat="1" ht="13.5">
      <c r="A84" s="208"/>
      <c r="B84" s="208"/>
      <c r="C84" s="209"/>
      <c r="D84" s="208"/>
      <c r="E84" s="208"/>
      <c r="F84" s="207"/>
      <c r="G84" s="207"/>
      <c r="H84" s="207"/>
      <c r="I84" s="207"/>
      <c r="J84" s="207"/>
      <c r="K84" s="207"/>
      <c r="L84" s="207"/>
      <c r="M84" s="207"/>
    </row>
    <row r="85" spans="1:13" s="201" customFormat="1" ht="13.5">
      <c r="A85" s="208"/>
      <c r="B85" s="208"/>
      <c r="C85" s="209"/>
      <c r="D85" s="208"/>
      <c r="E85" s="208"/>
      <c r="F85" s="207"/>
      <c r="G85" s="207"/>
      <c r="H85" s="207"/>
      <c r="I85" s="207"/>
      <c r="J85" s="207"/>
      <c r="K85" s="207"/>
      <c r="L85" s="207"/>
      <c r="M85" s="207"/>
    </row>
    <row r="86" spans="1:13" s="201" customFormat="1" ht="13.5">
      <c r="A86" s="208"/>
      <c r="B86" s="208"/>
      <c r="C86" s="209"/>
      <c r="D86" s="208"/>
      <c r="E86" s="208"/>
      <c r="F86" s="207"/>
      <c r="G86" s="207"/>
      <c r="H86" s="207"/>
      <c r="I86" s="207"/>
      <c r="J86" s="207"/>
      <c r="K86" s="207"/>
      <c r="L86" s="207"/>
      <c r="M86" s="207"/>
    </row>
    <row r="87" spans="1:13" s="201" customFormat="1" ht="13.5">
      <c r="A87" s="208"/>
      <c r="B87" s="208"/>
      <c r="C87" s="209"/>
      <c r="D87" s="208"/>
      <c r="E87" s="208"/>
      <c r="F87" s="207"/>
      <c r="G87" s="207"/>
      <c r="H87" s="207"/>
      <c r="I87" s="207"/>
      <c r="J87" s="207"/>
      <c r="K87" s="207"/>
      <c r="L87" s="207"/>
      <c r="M87" s="207"/>
    </row>
    <row r="88" spans="1:13" s="201" customFormat="1" ht="13.5">
      <c r="A88" s="208"/>
      <c r="B88" s="208"/>
      <c r="C88" s="209"/>
      <c r="D88" s="208"/>
      <c r="E88" s="208"/>
      <c r="F88" s="207"/>
      <c r="G88" s="207"/>
      <c r="H88" s="207"/>
      <c r="I88" s="207"/>
      <c r="J88" s="207"/>
      <c r="K88" s="207"/>
      <c r="L88" s="207"/>
      <c r="M88" s="207"/>
    </row>
    <row r="89" spans="1:13" s="201" customFormat="1" ht="13.5">
      <c r="A89" s="208"/>
      <c r="B89" s="208"/>
      <c r="C89" s="209"/>
      <c r="D89" s="208"/>
      <c r="E89" s="208"/>
      <c r="F89" s="207"/>
      <c r="G89" s="207"/>
      <c r="H89" s="207"/>
      <c r="I89" s="207"/>
      <c r="J89" s="207"/>
      <c r="K89" s="207"/>
      <c r="L89" s="207"/>
      <c r="M89" s="207"/>
    </row>
    <row r="90" spans="1:13" s="201" customFormat="1" ht="13.5">
      <c r="A90" s="208"/>
      <c r="B90" s="208"/>
      <c r="C90" s="209"/>
      <c r="D90" s="208"/>
      <c r="E90" s="208"/>
      <c r="F90" s="207"/>
      <c r="G90" s="207"/>
      <c r="H90" s="207"/>
      <c r="I90" s="207"/>
      <c r="J90" s="207"/>
      <c r="K90" s="207"/>
      <c r="L90" s="207"/>
      <c r="M90" s="207"/>
    </row>
    <row r="91" spans="1:13" s="201" customFormat="1" ht="13.5">
      <c r="A91" s="208"/>
      <c r="B91" s="208"/>
      <c r="C91" s="209"/>
      <c r="D91" s="208"/>
      <c r="E91" s="208"/>
      <c r="F91" s="207"/>
      <c r="G91" s="207"/>
      <c r="H91" s="207"/>
      <c r="I91" s="207"/>
      <c r="J91" s="207"/>
      <c r="K91" s="207"/>
      <c r="L91" s="207"/>
      <c r="M91" s="207"/>
    </row>
    <row r="92" spans="1:13" s="201" customFormat="1" ht="13.5">
      <c r="A92" s="208"/>
      <c r="B92" s="208"/>
      <c r="C92" s="209"/>
      <c r="D92" s="208"/>
      <c r="E92" s="208"/>
      <c r="F92" s="207"/>
      <c r="G92" s="207"/>
      <c r="H92" s="207"/>
      <c r="I92" s="207"/>
      <c r="J92" s="207"/>
      <c r="K92" s="207"/>
      <c r="L92" s="207"/>
      <c r="M92" s="207"/>
    </row>
    <row r="93" spans="1:13" s="201" customFormat="1" ht="13.5">
      <c r="A93" s="208"/>
      <c r="B93" s="208"/>
      <c r="C93" s="209"/>
      <c r="D93" s="208"/>
      <c r="E93" s="208"/>
      <c r="F93" s="207"/>
      <c r="G93" s="207"/>
      <c r="H93" s="207"/>
      <c r="I93" s="207"/>
      <c r="J93" s="207"/>
      <c r="K93" s="207"/>
      <c r="L93" s="207"/>
      <c r="M93" s="207"/>
    </row>
    <row r="94" spans="1:13" s="201" customFormat="1" ht="13.5">
      <c r="A94" s="208"/>
      <c r="B94" s="208"/>
      <c r="C94" s="209"/>
      <c r="D94" s="208"/>
      <c r="E94" s="208"/>
      <c r="F94" s="207"/>
      <c r="G94" s="207"/>
      <c r="H94" s="207"/>
      <c r="I94" s="207"/>
      <c r="J94" s="207"/>
      <c r="K94" s="207"/>
      <c r="L94" s="207"/>
      <c r="M94" s="207"/>
    </row>
    <row r="95" spans="1:13" s="201" customFormat="1" ht="13.5">
      <c r="A95" s="208"/>
      <c r="B95" s="208"/>
      <c r="C95" s="209"/>
      <c r="D95" s="208"/>
      <c r="E95" s="208"/>
      <c r="F95" s="207"/>
      <c r="G95" s="207"/>
      <c r="H95" s="207"/>
      <c r="I95" s="207"/>
      <c r="J95" s="207"/>
      <c r="K95" s="207"/>
      <c r="L95" s="207"/>
      <c r="M95" s="207"/>
    </row>
    <row r="96" spans="1:13" s="201" customFormat="1" ht="13.5">
      <c r="A96" s="208"/>
      <c r="B96" s="208"/>
      <c r="C96" s="209"/>
      <c r="D96" s="208"/>
      <c r="E96" s="208"/>
      <c r="F96" s="207"/>
      <c r="G96" s="207"/>
      <c r="H96" s="207"/>
      <c r="I96" s="207"/>
      <c r="J96" s="207"/>
      <c r="K96" s="207"/>
      <c r="L96" s="207"/>
      <c r="M96" s="207"/>
    </row>
    <row r="97" spans="1:13" s="201" customFormat="1" ht="13.5">
      <c r="A97" s="208"/>
      <c r="B97" s="208"/>
      <c r="C97" s="209"/>
      <c r="D97" s="208"/>
      <c r="E97" s="208"/>
      <c r="F97" s="207"/>
      <c r="G97" s="207"/>
      <c r="H97" s="207"/>
      <c r="I97" s="207"/>
      <c r="J97" s="207"/>
      <c r="K97" s="207"/>
      <c r="L97" s="207"/>
      <c r="M97" s="207"/>
    </row>
    <row r="98" spans="1:13" s="201" customFormat="1" ht="13.5">
      <c r="A98" s="208"/>
      <c r="B98" s="208"/>
      <c r="C98" s="209"/>
      <c r="D98" s="208"/>
      <c r="E98" s="208"/>
      <c r="F98" s="207"/>
      <c r="G98" s="207"/>
      <c r="H98" s="207"/>
      <c r="I98" s="207"/>
      <c r="J98" s="207"/>
      <c r="K98" s="207"/>
      <c r="L98" s="207"/>
      <c r="M98" s="207"/>
    </row>
    <row r="99" spans="1:13" s="201" customFormat="1" ht="13.5">
      <c r="A99" s="208"/>
      <c r="B99" s="208"/>
      <c r="C99" s="209"/>
      <c r="D99" s="208"/>
      <c r="E99" s="208"/>
      <c r="F99" s="207"/>
      <c r="G99" s="207"/>
      <c r="H99" s="207"/>
      <c r="I99" s="207"/>
      <c r="J99" s="207"/>
      <c r="K99" s="207"/>
      <c r="L99" s="207"/>
      <c r="M99" s="207"/>
    </row>
    <row r="100" spans="1:13" s="201" customFormat="1" ht="13.5">
      <c r="A100" s="208"/>
      <c r="B100" s="208"/>
      <c r="C100" s="209"/>
      <c r="D100" s="208"/>
      <c r="E100" s="208"/>
      <c r="F100" s="207"/>
      <c r="G100" s="207"/>
      <c r="H100" s="207"/>
      <c r="I100" s="207"/>
      <c r="J100" s="207"/>
      <c r="K100" s="207"/>
      <c r="L100" s="207"/>
      <c r="M100" s="207"/>
    </row>
    <row r="101" spans="1:13" s="201" customFormat="1" ht="13.5">
      <c r="A101" s="208"/>
      <c r="B101" s="208"/>
      <c r="C101" s="209"/>
      <c r="D101" s="208"/>
      <c r="E101" s="208"/>
      <c r="F101" s="207"/>
      <c r="G101" s="207"/>
      <c r="H101" s="207"/>
      <c r="I101" s="207"/>
      <c r="J101" s="207"/>
      <c r="K101" s="207"/>
      <c r="L101" s="207"/>
      <c r="M101" s="207"/>
    </row>
    <row r="102" spans="1:13" s="201" customFormat="1" ht="13.5">
      <c r="A102" s="208"/>
      <c r="B102" s="208"/>
      <c r="C102" s="209"/>
      <c r="D102" s="208"/>
      <c r="E102" s="208"/>
    </row>
    <row r="103" spans="1:13" s="201" customFormat="1" ht="13.5">
      <c r="C103" s="210"/>
    </row>
    <row r="104" spans="1:13" s="201" customFormat="1" ht="13.5">
      <c r="C104" s="210"/>
    </row>
    <row r="105" spans="1:13" s="201" customFormat="1" ht="13.5">
      <c r="C105" s="210"/>
    </row>
    <row r="106" spans="1:13" s="201" customFormat="1" ht="13.5">
      <c r="C106" s="210"/>
    </row>
    <row r="107" spans="1:13" s="201" customFormat="1" ht="13.5">
      <c r="C107" s="210"/>
    </row>
    <row r="108" spans="1:13" s="201" customFormat="1" ht="13.5">
      <c r="C108" s="210"/>
    </row>
    <row r="109" spans="1:13" s="201" customFormat="1" ht="13.5">
      <c r="C109" s="210"/>
    </row>
    <row r="110" spans="1:13" s="201" customFormat="1" ht="13.5">
      <c r="C110" s="210"/>
    </row>
    <row r="111" spans="1:13" s="201" customFormat="1" ht="13.5">
      <c r="C111" s="210"/>
    </row>
    <row r="112" spans="1:13" s="201" customFormat="1" ht="13.5">
      <c r="C112" s="210"/>
    </row>
    <row r="113" spans="3:3" s="201" customFormat="1" ht="13.5">
      <c r="C113" s="210"/>
    </row>
    <row r="114" spans="3:3" s="201" customFormat="1" ht="13.5">
      <c r="C114" s="210"/>
    </row>
    <row r="115" spans="3:3" s="201" customFormat="1" ht="13.5">
      <c r="C115" s="210"/>
    </row>
    <row r="116" spans="3:3" s="201" customFormat="1" ht="13.5">
      <c r="C116" s="210"/>
    </row>
    <row r="117" spans="3:3" s="201" customFormat="1" ht="13.5">
      <c r="C117" s="210"/>
    </row>
    <row r="118" spans="3:3" s="201" customFormat="1" ht="13.5">
      <c r="C118" s="210"/>
    </row>
    <row r="119" spans="3:3" s="201" customFormat="1" ht="13.5">
      <c r="C119" s="210"/>
    </row>
    <row r="120" spans="3:3" s="201" customFormat="1" ht="13.5">
      <c r="C120" s="210"/>
    </row>
    <row r="121" spans="3:3" s="201" customFormat="1" ht="13.5">
      <c r="C121" s="210"/>
    </row>
    <row r="122" spans="3:3" s="201" customFormat="1" ht="13.5">
      <c r="C122" s="210"/>
    </row>
    <row r="123" spans="3:3" s="201" customFormat="1" ht="13.5">
      <c r="C123" s="210"/>
    </row>
    <row r="124" spans="3:3" s="201" customFormat="1" ht="13.5">
      <c r="C124" s="210"/>
    </row>
    <row r="125" spans="3:3" s="201" customFormat="1" ht="13.5">
      <c r="C125" s="210"/>
    </row>
    <row r="126" spans="3:3" s="201" customFormat="1" ht="13.5">
      <c r="C126" s="210"/>
    </row>
    <row r="127" spans="3:3" s="201" customFormat="1" ht="13.5">
      <c r="C127" s="210"/>
    </row>
    <row r="128" spans="3:3" s="201" customFormat="1" ht="13.5">
      <c r="C128" s="210"/>
    </row>
    <row r="129" spans="3:3" s="201" customFormat="1" ht="13.5">
      <c r="C129" s="210"/>
    </row>
    <row r="130" spans="3:3" s="200" customFormat="1" ht="13.5"/>
    <row r="131" spans="3:3" s="200" customFormat="1" ht="13.5"/>
    <row r="132" spans="3:3" s="200" customFormat="1" ht="13.5"/>
    <row r="133" spans="3:3" s="200" customFormat="1" ht="13.5"/>
    <row r="134" spans="3:3" s="200" customFormat="1" ht="13.5"/>
    <row r="135" spans="3:3" s="200" customFormat="1" ht="13.5"/>
    <row r="136" spans="3:3" s="200" customFormat="1" ht="13.5"/>
    <row r="137" spans="3:3" s="200" customFormat="1" ht="13.5"/>
  </sheetData>
  <mergeCells count="22">
    <mergeCell ref="A6:G6"/>
    <mergeCell ref="A1:M1"/>
    <mergeCell ref="A2:M2"/>
    <mergeCell ref="A3:M3"/>
    <mergeCell ref="A4:G4"/>
    <mergeCell ref="C5:K5"/>
    <mergeCell ref="I7:J7"/>
    <mergeCell ref="K7:L7"/>
    <mergeCell ref="M7:M8"/>
    <mergeCell ref="A10:A18"/>
    <mergeCell ref="A19:A25"/>
    <mergeCell ref="A7:A8"/>
    <mergeCell ref="B7:B8"/>
    <mergeCell ref="C7:C8"/>
    <mergeCell ref="D7:D8"/>
    <mergeCell ref="E7:F7"/>
    <mergeCell ref="G7:H7"/>
    <mergeCell ref="A26:A31"/>
    <mergeCell ref="A39:A42"/>
    <mergeCell ref="A43:A46"/>
    <mergeCell ref="A48:A50"/>
    <mergeCell ref="A32:A37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zoomScaleNormal="100" zoomScaleSheetLayoutView="90" workbookViewId="0">
      <selection activeCell="A6" sqref="A6:G6"/>
    </sheetView>
  </sheetViews>
  <sheetFormatPr defaultRowHeight="15"/>
  <cols>
    <col min="1" max="1" width="6.28515625" style="199" customWidth="1"/>
    <col min="2" max="2" width="9.140625" style="199"/>
    <col min="3" max="3" width="38.85546875" style="199" customWidth="1"/>
    <col min="4" max="6" width="9.140625" style="199"/>
    <col min="7" max="7" width="8.140625" style="199" customWidth="1"/>
    <col min="8" max="8" width="9.140625" style="199"/>
    <col min="9" max="9" width="8.28515625" style="199" customWidth="1"/>
    <col min="10" max="14" width="9.140625" style="199"/>
    <col min="15" max="15" width="9.5703125" style="199" bestFit="1" customWidth="1"/>
    <col min="16" max="16384" width="9.140625" style="199"/>
  </cols>
  <sheetData>
    <row r="1" spans="1:16" s="200" customFormat="1" ht="36.75" customHeight="1">
      <c r="A1" s="266" t="s">
        <v>315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14"/>
      <c r="O1" s="23"/>
      <c r="P1" s="23"/>
    </row>
    <row r="2" spans="1:16" s="200" customFormat="1" ht="17.25" customHeight="1">
      <c r="A2" s="267" t="s">
        <v>228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14"/>
      <c r="O2" s="15"/>
      <c r="P2" s="15"/>
    </row>
    <row r="3" spans="1:16" s="200" customFormat="1" ht="15.75">
      <c r="A3" s="267" t="s">
        <v>52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14"/>
      <c r="O3" s="15"/>
      <c r="P3" s="15"/>
    </row>
    <row r="4" spans="1:16" s="200" customFormat="1" ht="15.75">
      <c r="A4" s="268" t="s">
        <v>1</v>
      </c>
      <c r="B4" s="268"/>
      <c r="C4" s="268"/>
      <c r="D4" s="268"/>
      <c r="E4" s="268"/>
      <c r="F4" s="268"/>
      <c r="G4" s="268"/>
      <c r="H4" s="16"/>
      <c r="I4" s="16"/>
      <c r="J4" s="16"/>
      <c r="K4" s="16"/>
      <c r="L4" s="16"/>
      <c r="M4" s="16"/>
      <c r="N4" s="14"/>
      <c r="O4" s="15"/>
      <c r="P4" s="15"/>
    </row>
    <row r="5" spans="1:16" s="200" customFormat="1" ht="15.75">
      <c r="A5" s="194"/>
      <c r="B5" s="194"/>
      <c r="C5" s="269" t="s">
        <v>2</v>
      </c>
      <c r="D5" s="269"/>
      <c r="E5" s="269"/>
      <c r="F5" s="269"/>
      <c r="G5" s="269"/>
      <c r="H5" s="269"/>
      <c r="I5" s="269"/>
      <c r="J5" s="269"/>
      <c r="K5" s="269"/>
      <c r="L5" s="17">
        <f>M23/1000</f>
        <v>0</v>
      </c>
      <c r="M5" s="18" t="s">
        <v>3</v>
      </c>
      <c r="N5" s="14"/>
      <c r="O5" s="15"/>
      <c r="P5" s="15"/>
    </row>
    <row r="6" spans="1:16" s="200" customFormat="1" ht="18.75" customHeight="1">
      <c r="A6" s="265"/>
      <c r="B6" s="265"/>
      <c r="C6" s="265"/>
      <c r="D6" s="265"/>
      <c r="E6" s="265"/>
      <c r="F6" s="265"/>
      <c r="G6" s="265"/>
      <c r="H6" s="19"/>
      <c r="I6" s="19"/>
      <c r="J6" s="19"/>
      <c r="K6" s="19"/>
      <c r="L6" s="19"/>
      <c r="M6" s="19"/>
      <c r="N6" s="14"/>
      <c r="O6" s="15"/>
      <c r="P6" s="15"/>
    </row>
    <row r="7" spans="1:16" s="200" customFormat="1" ht="30.75" customHeight="1">
      <c r="A7" s="263" t="s">
        <v>4</v>
      </c>
      <c r="B7" s="264" t="s">
        <v>5</v>
      </c>
      <c r="C7" s="262" t="s">
        <v>6</v>
      </c>
      <c r="D7" s="262" t="s">
        <v>7</v>
      </c>
      <c r="E7" s="262" t="s">
        <v>8</v>
      </c>
      <c r="F7" s="262"/>
      <c r="G7" s="262" t="s">
        <v>9</v>
      </c>
      <c r="H7" s="262"/>
      <c r="I7" s="262" t="s">
        <v>10</v>
      </c>
      <c r="J7" s="262"/>
      <c r="K7" s="262" t="s">
        <v>11</v>
      </c>
      <c r="L7" s="262"/>
      <c r="M7" s="263" t="s">
        <v>12</v>
      </c>
      <c r="N7" s="14"/>
      <c r="O7" s="15"/>
      <c r="P7" s="15"/>
    </row>
    <row r="8" spans="1:16" s="200" customFormat="1" ht="40.5">
      <c r="A8" s="263"/>
      <c r="B8" s="264"/>
      <c r="C8" s="262"/>
      <c r="D8" s="262"/>
      <c r="E8" s="193" t="s">
        <v>13</v>
      </c>
      <c r="F8" s="193" t="s">
        <v>12</v>
      </c>
      <c r="G8" s="193" t="s">
        <v>14</v>
      </c>
      <c r="H8" s="20" t="s">
        <v>12</v>
      </c>
      <c r="I8" s="21" t="s">
        <v>14</v>
      </c>
      <c r="J8" s="22" t="s">
        <v>12</v>
      </c>
      <c r="K8" s="193" t="s">
        <v>14</v>
      </c>
      <c r="L8" s="193" t="s">
        <v>12</v>
      </c>
      <c r="M8" s="263"/>
      <c r="N8" s="14"/>
      <c r="O8" s="15"/>
      <c r="P8" s="15"/>
    </row>
    <row r="9" spans="1:16" s="200" customFormat="1" ht="15.7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14"/>
      <c r="O9" s="15"/>
      <c r="P9" s="15"/>
    </row>
    <row r="10" spans="1:16" s="109" customFormat="1" ht="37.5" customHeight="1">
      <c r="A10" s="288">
        <v>1</v>
      </c>
      <c r="B10" s="67" t="s">
        <v>311</v>
      </c>
      <c r="C10" s="59" t="s">
        <v>317</v>
      </c>
      <c r="D10" s="61" t="s">
        <v>39</v>
      </c>
      <c r="E10" s="62"/>
      <c r="F10" s="215">
        <v>3870</v>
      </c>
      <c r="G10" s="118"/>
      <c r="H10" s="116"/>
      <c r="I10" s="116"/>
      <c r="J10" s="116"/>
      <c r="K10" s="116"/>
      <c r="L10" s="116"/>
      <c r="M10" s="116"/>
      <c r="N10" s="14"/>
      <c r="O10" s="15"/>
      <c r="P10" s="15"/>
    </row>
    <row r="11" spans="1:16" s="109" customFormat="1" ht="15.75">
      <c r="A11" s="289"/>
      <c r="B11" s="54"/>
      <c r="C11" s="59" t="s">
        <v>25</v>
      </c>
      <c r="D11" s="61" t="s">
        <v>17</v>
      </c>
      <c r="E11" s="62">
        <v>4.3999999999999997E-2</v>
      </c>
      <c r="F11" s="85">
        <f>E11*F10</f>
        <v>170.28</v>
      </c>
      <c r="G11" s="62"/>
      <c r="H11" s="85"/>
      <c r="I11" s="117"/>
      <c r="J11" s="85"/>
      <c r="K11" s="63"/>
      <c r="L11" s="85"/>
      <c r="M11" s="64"/>
      <c r="N11" s="14"/>
      <c r="O11" s="15"/>
      <c r="P11" s="15"/>
    </row>
    <row r="12" spans="1:16" s="109" customFormat="1" ht="15.75">
      <c r="A12" s="289"/>
      <c r="B12" s="54"/>
      <c r="C12" s="59" t="s">
        <v>103</v>
      </c>
      <c r="D12" s="61" t="s">
        <v>27</v>
      </c>
      <c r="E12" s="62">
        <v>2.5500000000000002E-3</v>
      </c>
      <c r="F12" s="85">
        <f>E12*F10</f>
        <v>9.8685000000000009</v>
      </c>
      <c r="G12" s="62"/>
      <c r="H12" s="85"/>
      <c r="I12" s="63"/>
      <c r="J12" s="85"/>
      <c r="K12" s="63"/>
      <c r="L12" s="85"/>
      <c r="M12" s="64"/>
      <c r="N12" s="14"/>
      <c r="O12" s="15"/>
      <c r="P12" s="15"/>
    </row>
    <row r="13" spans="1:16" s="109" customFormat="1" ht="15.75">
      <c r="A13" s="289"/>
      <c r="B13" s="54"/>
      <c r="C13" s="59" t="s">
        <v>312</v>
      </c>
      <c r="D13" s="61" t="s">
        <v>27</v>
      </c>
      <c r="E13" s="62">
        <v>4.0999999999999999E-4</v>
      </c>
      <c r="F13" s="85">
        <f>E13*F10</f>
        <v>1.5867</v>
      </c>
      <c r="G13" s="62"/>
      <c r="H13" s="85"/>
      <c r="I13" s="63"/>
      <c r="J13" s="85"/>
      <c r="K13" s="64"/>
      <c r="L13" s="85"/>
      <c r="M13" s="64"/>
      <c r="N13" s="14"/>
      <c r="O13" s="15"/>
      <c r="P13" s="15"/>
    </row>
    <row r="14" spans="1:16" s="109" customFormat="1" ht="15.75">
      <c r="A14" s="289"/>
      <c r="B14" s="54"/>
      <c r="C14" s="59" t="s">
        <v>104</v>
      </c>
      <c r="D14" s="61" t="s">
        <v>27</v>
      </c>
      <c r="E14" s="62">
        <v>7.6E-3</v>
      </c>
      <c r="F14" s="85">
        <f>E14*F10</f>
        <v>29.411999999999999</v>
      </c>
      <c r="G14" s="62"/>
      <c r="H14" s="85"/>
      <c r="I14" s="63"/>
      <c r="J14" s="85"/>
      <c r="K14" s="64"/>
      <c r="L14" s="85"/>
      <c r="M14" s="64"/>
      <c r="N14" s="14"/>
      <c r="O14" s="15"/>
      <c r="P14" s="15"/>
    </row>
    <row r="15" spans="1:16" s="109" customFormat="1" ht="15.75">
      <c r="A15" s="289"/>
      <c r="B15" s="54"/>
      <c r="C15" s="59" t="s">
        <v>105</v>
      </c>
      <c r="D15" s="61" t="s">
        <v>27</v>
      </c>
      <c r="E15" s="62">
        <v>7.4000000000000003E-3</v>
      </c>
      <c r="F15" s="85">
        <f>E15*F10</f>
        <v>28.638000000000002</v>
      </c>
      <c r="G15" s="62"/>
      <c r="H15" s="85"/>
      <c r="I15" s="63"/>
      <c r="J15" s="85"/>
      <c r="K15" s="63"/>
      <c r="L15" s="85"/>
      <c r="M15" s="64"/>
      <c r="N15" s="14"/>
      <c r="O15" s="15"/>
      <c r="P15" s="15"/>
    </row>
    <row r="16" spans="1:16" s="109" customFormat="1" ht="15.75">
      <c r="A16" s="289"/>
      <c r="B16" s="54"/>
      <c r="C16" s="59" t="s">
        <v>106</v>
      </c>
      <c r="D16" s="61" t="s">
        <v>27</v>
      </c>
      <c r="E16" s="62">
        <v>1.48E-3</v>
      </c>
      <c r="F16" s="85">
        <f>E16*F10</f>
        <v>5.7275999999999998</v>
      </c>
      <c r="G16" s="62"/>
      <c r="H16" s="85"/>
      <c r="I16" s="63"/>
      <c r="J16" s="85"/>
      <c r="K16" s="63"/>
      <c r="L16" s="85"/>
      <c r="M16" s="64"/>
      <c r="N16" s="14"/>
      <c r="O16" s="15"/>
      <c r="P16" s="15"/>
    </row>
    <row r="17" spans="1:16" s="109" customFormat="1" ht="15.75">
      <c r="A17" s="289"/>
      <c r="B17" s="54"/>
      <c r="C17" s="59" t="s">
        <v>318</v>
      </c>
      <c r="D17" s="61" t="s">
        <v>20</v>
      </c>
      <c r="E17" s="62">
        <f>0.11+0.0105*18</f>
        <v>0.29899999999999999</v>
      </c>
      <c r="F17" s="85">
        <f>E17*F10</f>
        <v>1157.1299999999999</v>
      </c>
      <c r="G17" s="62"/>
      <c r="H17" s="85"/>
      <c r="I17" s="63"/>
      <c r="J17" s="85"/>
      <c r="K17" s="64"/>
      <c r="L17" s="85"/>
      <c r="M17" s="64"/>
      <c r="N17" s="14"/>
      <c r="O17" s="15"/>
      <c r="P17" s="15"/>
    </row>
    <row r="18" spans="1:16" s="109" customFormat="1" ht="15.75">
      <c r="A18" s="290"/>
      <c r="B18" s="54"/>
      <c r="C18" s="59" t="s">
        <v>101</v>
      </c>
      <c r="D18" s="61" t="s">
        <v>20</v>
      </c>
      <c r="E18" s="245">
        <v>2.1000000000000001E-2</v>
      </c>
      <c r="F18" s="85">
        <f>E18*F10</f>
        <v>81.27000000000001</v>
      </c>
      <c r="G18" s="62"/>
      <c r="H18" s="85"/>
      <c r="I18" s="63"/>
      <c r="J18" s="85"/>
      <c r="K18" s="63"/>
      <c r="L18" s="85"/>
      <c r="M18" s="64"/>
      <c r="N18" s="14"/>
      <c r="O18" s="15"/>
      <c r="P18" s="15"/>
    </row>
    <row r="19" spans="1:16" s="201" customFormat="1">
      <c r="A19" s="67"/>
      <c r="B19" s="73"/>
      <c r="C19" s="74" t="s">
        <v>12</v>
      </c>
      <c r="D19" s="75" t="s">
        <v>19</v>
      </c>
      <c r="E19" s="68"/>
      <c r="F19" s="68"/>
      <c r="G19" s="70"/>
      <c r="H19" s="68"/>
      <c r="I19" s="69"/>
      <c r="J19" s="68"/>
      <c r="K19" s="69"/>
      <c r="L19" s="68"/>
      <c r="M19" s="71"/>
      <c r="N19" s="199"/>
      <c r="O19" s="199"/>
    </row>
    <row r="20" spans="1:16" s="201" customFormat="1">
      <c r="A20" s="67"/>
      <c r="B20" s="73"/>
      <c r="C20" s="74" t="s">
        <v>48</v>
      </c>
      <c r="D20" s="75" t="s">
        <v>49</v>
      </c>
      <c r="E20" s="68">
        <v>10</v>
      </c>
      <c r="F20" s="68"/>
      <c r="G20" s="70"/>
      <c r="H20" s="68"/>
      <c r="I20" s="69"/>
      <c r="J20" s="68"/>
      <c r="K20" s="69"/>
      <c r="L20" s="68"/>
      <c r="M20" s="71"/>
      <c r="N20" s="199"/>
      <c r="O20" s="39"/>
    </row>
    <row r="21" spans="1:16" s="201" customFormat="1">
      <c r="A21" s="67"/>
      <c r="B21" s="73"/>
      <c r="C21" s="74" t="s">
        <v>12</v>
      </c>
      <c r="D21" s="75" t="s">
        <v>19</v>
      </c>
      <c r="E21" s="68"/>
      <c r="F21" s="68"/>
      <c r="G21" s="70"/>
      <c r="H21" s="68"/>
      <c r="I21" s="69"/>
      <c r="J21" s="68"/>
      <c r="K21" s="69"/>
      <c r="L21" s="68"/>
      <c r="M21" s="71"/>
      <c r="N21" s="199"/>
      <c r="O21" s="199"/>
    </row>
    <row r="22" spans="1:16" s="201" customFormat="1">
      <c r="A22" s="67"/>
      <c r="B22" s="73"/>
      <c r="C22" s="74" t="s">
        <v>50</v>
      </c>
      <c r="D22" s="75" t="s">
        <v>49</v>
      </c>
      <c r="E22" s="68">
        <v>8</v>
      </c>
      <c r="F22" s="68"/>
      <c r="G22" s="70"/>
      <c r="H22" s="68"/>
      <c r="I22" s="69"/>
      <c r="J22" s="68"/>
      <c r="K22" s="69"/>
      <c r="L22" s="68"/>
      <c r="M22" s="71"/>
      <c r="N22" s="199"/>
      <c r="O22" s="39"/>
      <c r="P22" s="207"/>
    </row>
    <row r="23" spans="1:16" s="201" customFormat="1">
      <c r="A23" s="67"/>
      <c r="B23" s="73"/>
      <c r="C23" s="74" t="s">
        <v>12</v>
      </c>
      <c r="D23" s="75" t="s">
        <v>19</v>
      </c>
      <c r="E23" s="68"/>
      <c r="F23" s="68"/>
      <c r="G23" s="70"/>
      <c r="H23" s="68"/>
      <c r="I23" s="69"/>
      <c r="J23" s="68"/>
      <c r="K23" s="69"/>
      <c r="L23" s="68"/>
      <c r="M23" s="71"/>
      <c r="N23" s="199"/>
      <c r="O23" s="199"/>
    </row>
    <row r="24" spans="1:16" s="201" customFormat="1" ht="13.5">
      <c r="A24" s="208"/>
      <c r="B24" s="208"/>
      <c r="C24" s="209"/>
      <c r="D24" s="208"/>
      <c r="E24" s="208"/>
      <c r="F24" s="207"/>
      <c r="G24" s="207"/>
      <c r="H24" s="207"/>
      <c r="I24" s="207"/>
      <c r="J24" s="207"/>
      <c r="K24" s="207"/>
      <c r="L24" s="207"/>
      <c r="M24" s="207"/>
    </row>
    <row r="25" spans="1:16" s="201" customFormat="1" ht="13.5">
      <c r="A25" s="208"/>
      <c r="B25" s="208"/>
      <c r="C25" s="209"/>
      <c r="D25" s="208"/>
      <c r="E25" s="208"/>
      <c r="F25" s="207"/>
      <c r="G25" s="207"/>
      <c r="H25" s="207"/>
      <c r="I25" s="207"/>
      <c r="J25" s="207"/>
      <c r="K25" s="207"/>
      <c r="L25" s="207"/>
      <c r="M25" s="207"/>
    </row>
    <row r="26" spans="1:16" s="201" customFormat="1" ht="13.5">
      <c r="A26" s="208"/>
      <c r="B26" s="208"/>
      <c r="C26" s="209"/>
      <c r="D26" s="208"/>
      <c r="E26" s="208"/>
      <c r="F26" s="207"/>
      <c r="G26" s="207"/>
      <c r="H26" s="207"/>
      <c r="I26" s="207"/>
      <c r="J26" s="207"/>
      <c r="K26" s="207"/>
      <c r="L26" s="207"/>
      <c r="M26" s="207"/>
    </row>
    <row r="27" spans="1:16" s="201" customFormat="1" ht="13.5">
      <c r="A27" s="208"/>
      <c r="B27" s="208"/>
      <c r="C27" s="209"/>
      <c r="D27" s="208"/>
      <c r="E27" s="208"/>
      <c r="F27" s="207"/>
      <c r="G27" s="207"/>
      <c r="H27" s="207"/>
      <c r="I27" s="207"/>
      <c r="J27" s="207"/>
      <c r="K27" s="207"/>
      <c r="L27" s="207"/>
      <c r="M27" s="207"/>
    </row>
    <row r="28" spans="1:16" s="201" customFormat="1" ht="13.5">
      <c r="A28" s="208"/>
      <c r="B28" s="208"/>
      <c r="C28" s="209"/>
      <c r="D28" s="208"/>
      <c r="E28" s="208"/>
      <c r="F28" s="207"/>
      <c r="G28" s="207"/>
      <c r="H28" s="207"/>
      <c r="I28" s="207"/>
      <c r="J28" s="207"/>
      <c r="K28" s="207"/>
      <c r="L28" s="207"/>
      <c r="M28" s="207"/>
    </row>
    <row r="29" spans="1:16" s="201" customFormat="1" ht="13.5">
      <c r="A29" s="208"/>
      <c r="B29" s="208"/>
      <c r="C29" s="209"/>
      <c r="D29" s="208"/>
      <c r="E29" s="208"/>
      <c r="F29" s="207"/>
      <c r="G29" s="207"/>
      <c r="H29" s="207"/>
      <c r="I29" s="207"/>
      <c r="J29" s="207"/>
      <c r="K29" s="207"/>
      <c r="L29" s="207"/>
      <c r="M29" s="207"/>
    </row>
    <row r="30" spans="1:16" s="201" customFormat="1" ht="13.5">
      <c r="A30" s="208"/>
      <c r="B30" s="208"/>
      <c r="C30" s="209"/>
      <c r="D30" s="208"/>
      <c r="E30" s="208"/>
      <c r="F30" s="207"/>
      <c r="G30" s="207"/>
      <c r="H30" s="207"/>
      <c r="I30" s="207"/>
      <c r="J30" s="207"/>
      <c r="K30" s="207"/>
      <c r="L30" s="207"/>
      <c r="M30" s="207"/>
    </row>
    <row r="31" spans="1:16" s="201" customFormat="1" ht="13.5">
      <c r="A31" s="208"/>
      <c r="B31" s="208"/>
      <c r="C31" s="209"/>
      <c r="D31" s="208"/>
      <c r="E31" s="208"/>
      <c r="F31" s="207"/>
      <c r="G31" s="207"/>
      <c r="H31" s="207"/>
      <c r="I31" s="207"/>
      <c r="J31" s="207"/>
      <c r="K31" s="207"/>
      <c r="L31" s="207"/>
      <c r="M31" s="207"/>
    </row>
    <row r="32" spans="1:16" s="201" customFormat="1" ht="13.5">
      <c r="A32" s="208"/>
      <c r="B32" s="208"/>
      <c r="C32" s="209"/>
      <c r="D32" s="208"/>
      <c r="E32" s="208"/>
      <c r="F32" s="207"/>
      <c r="G32" s="207"/>
      <c r="H32" s="207"/>
      <c r="I32" s="207"/>
      <c r="J32" s="207"/>
      <c r="K32" s="207"/>
      <c r="L32" s="207"/>
      <c r="M32" s="207"/>
    </row>
    <row r="33" spans="1:13" s="201" customFormat="1" ht="13.5">
      <c r="A33" s="208"/>
      <c r="B33" s="208"/>
      <c r="C33" s="209"/>
      <c r="D33" s="208"/>
      <c r="E33" s="208"/>
      <c r="F33" s="207"/>
      <c r="G33" s="207"/>
      <c r="H33" s="207"/>
      <c r="I33" s="207"/>
      <c r="J33" s="207"/>
      <c r="K33" s="207"/>
      <c r="L33" s="207"/>
      <c r="M33" s="207"/>
    </row>
    <row r="34" spans="1:13" s="201" customFormat="1" ht="13.5">
      <c r="A34" s="208"/>
      <c r="B34" s="208"/>
      <c r="C34" s="209"/>
      <c r="D34" s="208"/>
      <c r="E34" s="208"/>
      <c r="F34" s="207"/>
      <c r="G34" s="207"/>
      <c r="H34" s="207"/>
      <c r="I34" s="207"/>
      <c r="J34" s="207"/>
      <c r="K34" s="207"/>
      <c r="L34" s="207"/>
      <c r="M34" s="207"/>
    </row>
    <row r="35" spans="1:13" s="201" customFormat="1" ht="13.5">
      <c r="A35" s="208"/>
      <c r="B35" s="208"/>
      <c r="C35" s="209"/>
      <c r="D35" s="208"/>
      <c r="E35" s="208"/>
      <c r="F35" s="207"/>
      <c r="G35" s="207"/>
      <c r="H35" s="207"/>
      <c r="I35" s="207"/>
      <c r="J35" s="207"/>
      <c r="K35" s="207"/>
      <c r="L35" s="207"/>
      <c r="M35" s="207"/>
    </row>
    <row r="36" spans="1:13" s="201" customFormat="1" ht="13.5">
      <c r="A36" s="208"/>
      <c r="B36" s="208"/>
      <c r="C36" s="209"/>
      <c r="D36" s="208"/>
      <c r="E36" s="208"/>
      <c r="F36" s="207"/>
      <c r="G36" s="207"/>
      <c r="H36" s="207"/>
      <c r="I36" s="207"/>
      <c r="J36" s="207"/>
      <c r="K36" s="207"/>
      <c r="L36" s="207"/>
      <c r="M36" s="207"/>
    </row>
    <row r="37" spans="1:13" s="201" customFormat="1" ht="13.5">
      <c r="A37" s="208"/>
      <c r="B37" s="208"/>
      <c r="C37" s="209"/>
      <c r="D37" s="208"/>
      <c r="E37" s="208"/>
      <c r="F37" s="207"/>
      <c r="G37" s="207"/>
      <c r="H37" s="207"/>
      <c r="I37" s="207"/>
      <c r="J37" s="207"/>
      <c r="K37" s="207"/>
      <c r="L37" s="207"/>
      <c r="M37" s="207"/>
    </row>
    <row r="38" spans="1:13" s="201" customFormat="1" ht="13.5">
      <c r="A38" s="208"/>
      <c r="B38" s="208"/>
      <c r="C38" s="209"/>
      <c r="D38" s="208"/>
      <c r="E38" s="208"/>
      <c r="F38" s="207"/>
      <c r="G38" s="207"/>
      <c r="H38" s="207"/>
      <c r="I38" s="207"/>
      <c r="J38" s="207"/>
      <c r="K38" s="207"/>
      <c r="L38" s="207"/>
      <c r="M38" s="207"/>
    </row>
    <row r="39" spans="1:13" s="201" customFormat="1" ht="13.5">
      <c r="A39" s="208"/>
      <c r="B39" s="208"/>
      <c r="C39" s="209"/>
      <c r="D39" s="208"/>
      <c r="E39" s="208"/>
      <c r="F39" s="207"/>
      <c r="G39" s="207"/>
      <c r="H39" s="207"/>
      <c r="I39" s="207"/>
      <c r="J39" s="207"/>
      <c r="K39" s="207"/>
      <c r="L39" s="207"/>
      <c r="M39" s="207"/>
    </row>
    <row r="40" spans="1:13" s="201" customFormat="1" ht="13.5">
      <c r="A40" s="208"/>
      <c r="B40" s="208"/>
      <c r="C40" s="209"/>
      <c r="D40" s="208"/>
      <c r="E40" s="208"/>
      <c r="F40" s="207"/>
      <c r="G40" s="207"/>
      <c r="H40" s="207"/>
      <c r="I40" s="207"/>
      <c r="J40" s="207"/>
      <c r="K40" s="207"/>
      <c r="L40" s="207"/>
      <c r="M40" s="207"/>
    </row>
    <row r="41" spans="1:13" s="201" customFormat="1" ht="13.5">
      <c r="A41" s="208"/>
      <c r="B41" s="208"/>
      <c r="C41" s="209"/>
      <c r="D41" s="208"/>
      <c r="E41" s="208"/>
      <c r="F41" s="207"/>
      <c r="G41" s="207"/>
      <c r="H41" s="207"/>
      <c r="I41" s="207"/>
      <c r="J41" s="207"/>
      <c r="K41" s="207"/>
      <c r="L41" s="207"/>
      <c r="M41" s="207"/>
    </row>
    <row r="42" spans="1:13" s="201" customFormat="1" ht="13.5">
      <c r="A42" s="208"/>
      <c r="B42" s="208"/>
      <c r="C42" s="209"/>
      <c r="D42" s="208"/>
      <c r="E42" s="208"/>
      <c r="F42" s="207"/>
      <c r="G42" s="207"/>
      <c r="H42" s="207"/>
      <c r="I42" s="207"/>
      <c r="J42" s="207"/>
      <c r="K42" s="207"/>
      <c r="L42" s="207"/>
      <c r="M42" s="207"/>
    </row>
    <row r="43" spans="1:13" s="201" customFormat="1" ht="13.5">
      <c r="A43" s="208"/>
      <c r="B43" s="208"/>
      <c r="C43" s="209"/>
      <c r="D43" s="208"/>
      <c r="E43" s="208"/>
      <c r="F43" s="207"/>
      <c r="G43" s="207"/>
      <c r="H43" s="207"/>
      <c r="I43" s="207"/>
      <c r="J43" s="207"/>
      <c r="K43" s="207"/>
      <c r="L43" s="207"/>
      <c r="M43" s="207"/>
    </row>
    <row r="44" spans="1:13" s="201" customFormat="1" ht="13.5">
      <c r="A44" s="208"/>
      <c r="B44" s="208"/>
      <c r="C44" s="209"/>
      <c r="D44" s="208"/>
      <c r="E44" s="208"/>
      <c r="F44" s="207"/>
      <c r="G44" s="207"/>
      <c r="H44" s="207"/>
      <c r="I44" s="207"/>
      <c r="J44" s="207"/>
      <c r="K44" s="207"/>
      <c r="L44" s="207"/>
      <c r="M44" s="207"/>
    </row>
    <row r="45" spans="1:13" s="201" customFormat="1" ht="13.5">
      <c r="A45" s="208"/>
      <c r="B45" s="208"/>
      <c r="C45" s="209"/>
      <c r="D45" s="208"/>
      <c r="E45" s="208"/>
      <c r="F45" s="207"/>
      <c r="G45" s="207"/>
      <c r="H45" s="207"/>
      <c r="I45" s="207"/>
      <c r="J45" s="207"/>
      <c r="K45" s="207"/>
      <c r="L45" s="207"/>
      <c r="M45" s="207"/>
    </row>
    <row r="46" spans="1:13" s="201" customFormat="1" ht="13.5">
      <c r="A46" s="208"/>
      <c r="B46" s="208"/>
      <c r="C46" s="209"/>
      <c r="D46" s="208"/>
      <c r="E46" s="208"/>
      <c r="F46" s="207"/>
      <c r="G46" s="207"/>
      <c r="H46" s="207"/>
      <c r="I46" s="207"/>
      <c r="J46" s="207"/>
      <c r="K46" s="207"/>
      <c r="L46" s="207"/>
      <c r="M46" s="207"/>
    </row>
    <row r="47" spans="1:13" s="201" customFormat="1" ht="13.5">
      <c r="A47" s="208"/>
      <c r="B47" s="208"/>
      <c r="C47" s="209"/>
      <c r="D47" s="208"/>
      <c r="E47" s="208"/>
      <c r="F47" s="207"/>
      <c r="G47" s="207"/>
      <c r="H47" s="207"/>
      <c r="I47" s="207"/>
      <c r="J47" s="207"/>
      <c r="K47" s="207"/>
      <c r="L47" s="207"/>
      <c r="M47" s="207"/>
    </row>
    <row r="48" spans="1:13" s="201" customFormat="1" ht="13.5">
      <c r="A48" s="208"/>
      <c r="B48" s="208"/>
      <c r="C48" s="209"/>
      <c r="D48" s="208"/>
      <c r="E48" s="208"/>
      <c r="F48" s="207"/>
      <c r="G48" s="207"/>
      <c r="H48" s="207"/>
      <c r="I48" s="207"/>
      <c r="J48" s="207"/>
      <c r="K48" s="207"/>
      <c r="L48" s="207"/>
      <c r="M48" s="207"/>
    </row>
    <row r="49" spans="1:13" s="201" customFormat="1" ht="13.5">
      <c r="A49" s="208"/>
      <c r="B49" s="208"/>
      <c r="C49" s="209"/>
      <c r="D49" s="208"/>
      <c r="E49" s="208"/>
      <c r="F49" s="207"/>
      <c r="G49" s="207"/>
      <c r="H49" s="207"/>
      <c r="I49" s="207"/>
      <c r="J49" s="207"/>
      <c r="K49" s="207"/>
      <c r="L49" s="207"/>
      <c r="M49" s="207"/>
    </row>
    <row r="50" spans="1:13" s="201" customFormat="1" ht="13.5">
      <c r="A50" s="208"/>
      <c r="B50" s="208"/>
      <c r="C50" s="209"/>
      <c r="D50" s="208"/>
      <c r="E50" s="208"/>
      <c r="F50" s="207"/>
      <c r="G50" s="207"/>
      <c r="H50" s="207"/>
      <c r="I50" s="207"/>
      <c r="J50" s="207"/>
      <c r="K50" s="207"/>
      <c r="L50" s="207"/>
      <c r="M50" s="207"/>
    </row>
    <row r="51" spans="1:13" s="201" customFormat="1" ht="13.5">
      <c r="A51" s="208"/>
      <c r="B51" s="208"/>
      <c r="C51" s="209"/>
      <c r="D51" s="208"/>
      <c r="E51" s="208"/>
      <c r="F51" s="207"/>
      <c r="G51" s="207"/>
      <c r="H51" s="207"/>
      <c r="I51" s="207"/>
      <c r="J51" s="207"/>
      <c r="K51" s="207"/>
      <c r="L51" s="207"/>
      <c r="M51" s="207"/>
    </row>
    <row r="52" spans="1:13" s="201" customFormat="1" ht="13.5">
      <c r="A52" s="208"/>
      <c r="B52" s="208"/>
      <c r="C52" s="209"/>
      <c r="D52" s="208"/>
      <c r="E52" s="208"/>
      <c r="F52" s="207"/>
      <c r="G52" s="207"/>
      <c r="H52" s="207"/>
      <c r="I52" s="207"/>
      <c r="J52" s="207"/>
      <c r="K52" s="207"/>
      <c r="L52" s="207"/>
      <c r="M52" s="207"/>
    </row>
    <row r="53" spans="1:13" s="201" customFormat="1" ht="13.5">
      <c r="A53" s="208"/>
      <c r="B53" s="208"/>
      <c r="C53" s="209"/>
      <c r="D53" s="208"/>
      <c r="E53" s="208"/>
      <c r="F53" s="207"/>
      <c r="G53" s="207"/>
      <c r="H53" s="207"/>
      <c r="I53" s="207"/>
      <c r="J53" s="207"/>
      <c r="K53" s="207"/>
      <c r="L53" s="207"/>
      <c r="M53" s="207"/>
    </row>
    <row r="54" spans="1:13" s="201" customFormat="1" ht="13.5">
      <c r="A54" s="208"/>
      <c r="B54" s="208"/>
      <c r="C54" s="209"/>
      <c r="D54" s="208"/>
      <c r="E54" s="208"/>
      <c r="F54" s="207"/>
      <c r="G54" s="207"/>
      <c r="H54" s="207"/>
      <c r="I54" s="207"/>
      <c r="J54" s="207"/>
      <c r="K54" s="207"/>
      <c r="L54" s="207"/>
      <c r="M54" s="207"/>
    </row>
    <row r="55" spans="1:13" s="201" customFormat="1" ht="13.5">
      <c r="A55" s="208"/>
      <c r="B55" s="208"/>
      <c r="C55" s="209"/>
      <c r="D55" s="208"/>
      <c r="E55" s="208"/>
      <c r="F55" s="207"/>
      <c r="G55" s="207"/>
      <c r="H55" s="207"/>
      <c r="I55" s="207"/>
      <c r="J55" s="207"/>
      <c r="K55" s="207"/>
      <c r="L55" s="207"/>
      <c r="M55" s="207"/>
    </row>
    <row r="56" spans="1:13" s="201" customFormat="1" ht="13.5">
      <c r="A56" s="208"/>
      <c r="B56" s="208"/>
      <c r="C56" s="209"/>
      <c r="D56" s="208"/>
      <c r="E56" s="208"/>
      <c r="F56" s="207"/>
      <c r="G56" s="207"/>
      <c r="H56" s="207"/>
      <c r="I56" s="207"/>
      <c r="J56" s="207"/>
      <c r="K56" s="207"/>
      <c r="L56" s="207"/>
      <c r="M56" s="207"/>
    </row>
    <row r="57" spans="1:13" s="201" customFormat="1" ht="13.5">
      <c r="A57" s="208"/>
      <c r="B57" s="208"/>
      <c r="C57" s="209"/>
      <c r="D57" s="208"/>
      <c r="E57" s="208"/>
      <c r="F57" s="207"/>
      <c r="G57" s="207"/>
      <c r="H57" s="207"/>
      <c r="I57" s="207"/>
      <c r="J57" s="207"/>
      <c r="K57" s="207"/>
      <c r="L57" s="207"/>
      <c r="M57" s="207"/>
    </row>
    <row r="58" spans="1:13" s="201" customFormat="1" ht="13.5">
      <c r="A58" s="208"/>
      <c r="B58" s="208"/>
      <c r="C58" s="209"/>
      <c r="D58" s="208"/>
      <c r="E58" s="208"/>
      <c r="F58" s="207"/>
      <c r="G58" s="207"/>
      <c r="H58" s="207"/>
      <c r="I58" s="207"/>
      <c r="J58" s="207"/>
      <c r="K58" s="207"/>
      <c r="L58" s="207"/>
      <c r="M58" s="207"/>
    </row>
    <row r="59" spans="1:13" s="201" customFormat="1" ht="13.5">
      <c r="A59" s="208"/>
      <c r="B59" s="208"/>
      <c r="C59" s="209"/>
      <c r="D59" s="208"/>
      <c r="E59" s="208"/>
      <c r="F59" s="207"/>
      <c r="G59" s="207"/>
      <c r="H59" s="207"/>
      <c r="I59" s="207"/>
      <c r="J59" s="207"/>
      <c r="K59" s="207"/>
      <c r="L59" s="207"/>
      <c r="M59" s="207"/>
    </row>
    <row r="60" spans="1:13" s="201" customFormat="1" ht="13.5">
      <c r="A60" s="208"/>
      <c r="B60" s="208"/>
      <c r="C60" s="209"/>
      <c r="D60" s="208"/>
      <c r="E60" s="208"/>
      <c r="F60" s="207"/>
      <c r="G60" s="207"/>
      <c r="H60" s="207"/>
      <c r="I60" s="207"/>
      <c r="J60" s="207"/>
      <c r="K60" s="207"/>
      <c r="L60" s="207"/>
      <c r="M60" s="207"/>
    </row>
    <row r="61" spans="1:13" s="201" customFormat="1" ht="13.5">
      <c r="A61" s="208"/>
      <c r="B61" s="208"/>
      <c r="C61" s="209"/>
      <c r="D61" s="208"/>
      <c r="E61" s="208"/>
      <c r="F61" s="207"/>
      <c r="G61" s="207"/>
      <c r="H61" s="207"/>
      <c r="I61" s="207"/>
      <c r="J61" s="207"/>
      <c r="K61" s="207"/>
      <c r="L61" s="207"/>
      <c r="M61" s="207"/>
    </row>
    <row r="62" spans="1:13" s="201" customFormat="1" ht="13.5">
      <c r="A62" s="208"/>
      <c r="B62" s="208"/>
      <c r="C62" s="209"/>
      <c r="D62" s="208"/>
      <c r="E62" s="208"/>
      <c r="F62" s="207"/>
      <c r="G62" s="207"/>
      <c r="H62" s="207"/>
      <c r="I62" s="207"/>
      <c r="J62" s="207"/>
      <c r="K62" s="207"/>
      <c r="L62" s="207"/>
      <c r="M62" s="207"/>
    </row>
    <row r="63" spans="1:13" s="201" customFormat="1" ht="13.5">
      <c r="A63" s="208"/>
      <c r="B63" s="208"/>
      <c r="C63" s="209"/>
      <c r="D63" s="208"/>
      <c r="E63" s="208"/>
      <c r="F63" s="207"/>
      <c r="G63" s="207"/>
      <c r="H63" s="207"/>
      <c r="I63" s="207"/>
      <c r="J63" s="207"/>
      <c r="K63" s="207"/>
      <c r="L63" s="207"/>
      <c r="M63" s="207"/>
    </row>
    <row r="64" spans="1:13" s="201" customFormat="1" ht="13.5">
      <c r="A64" s="208"/>
      <c r="B64" s="208"/>
      <c r="C64" s="209"/>
      <c r="D64" s="208"/>
      <c r="E64" s="208"/>
      <c r="F64" s="207"/>
      <c r="G64" s="207"/>
      <c r="H64" s="207"/>
      <c r="I64" s="207"/>
      <c r="J64" s="207"/>
      <c r="K64" s="207"/>
      <c r="L64" s="207"/>
      <c r="M64" s="207"/>
    </row>
    <row r="65" spans="1:13" s="201" customFormat="1" ht="13.5">
      <c r="A65" s="208"/>
      <c r="B65" s="208"/>
      <c r="C65" s="209"/>
      <c r="D65" s="208"/>
      <c r="E65" s="208"/>
      <c r="F65" s="207"/>
      <c r="G65" s="207"/>
      <c r="H65" s="207"/>
      <c r="I65" s="207"/>
      <c r="J65" s="207"/>
      <c r="K65" s="207"/>
      <c r="L65" s="207"/>
      <c r="M65" s="207"/>
    </row>
    <row r="66" spans="1:13" s="201" customFormat="1" ht="13.5">
      <c r="A66" s="208"/>
      <c r="B66" s="208"/>
      <c r="C66" s="209"/>
      <c r="D66" s="208"/>
      <c r="E66" s="208"/>
      <c r="F66" s="207"/>
      <c r="G66" s="207"/>
      <c r="H66" s="207"/>
      <c r="I66" s="207"/>
      <c r="J66" s="207"/>
      <c r="K66" s="207"/>
      <c r="L66" s="207"/>
      <c r="M66" s="207"/>
    </row>
    <row r="67" spans="1:13" s="201" customFormat="1" ht="13.5">
      <c r="A67" s="208"/>
      <c r="B67" s="208"/>
      <c r="C67" s="209"/>
      <c r="D67" s="208"/>
      <c r="E67" s="208"/>
      <c r="F67" s="207"/>
      <c r="G67" s="207"/>
      <c r="H67" s="207"/>
      <c r="I67" s="207"/>
      <c r="J67" s="207"/>
      <c r="K67" s="207"/>
      <c r="L67" s="207"/>
      <c r="M67" s="207"/>
    </row>
    <row r="68" spans="1:13" s="201" customFormat="1" ht="13.5">
      <c r="A68" s="208"/>
      <c r="B68" s="208"/>
      <c r="C68" s="209"/>
      <c r="D68" s="208"/>
      <c r="E68" s="208"/>
      <c r="F68" s="207"/>
      <c r="G68" s="207"/>
      <c r="H68" s="207"/>
      <c r="I68" s="207"/>
      <c r="J68" s="207"/>
      <c r="K68" s="207"/>
      <c r="L68" s="207"/>
      <c r="M68" s="207"/>
    </row>
    <row r="69" spans="1:13" s="201" customFormat="1" ht="13.5">
      <c r="A69" s="208"/>
      <c r="B69" s="208"/>
      <c r="C69" s="209"/>
      <c r="D69" s="208"/>
      <c r="E69" s="208"/>
      <c r="F69" s="207"/>
      <c r="G69" s="207"/>
      <c r="H69" s="207"/>
      <c r="I69" s="207"/>
      <c r="J69" s="207"/>
      <c r="K69" s="207"/>
      <c r="L69" s="207"/>
      <c r="M69" s="207"/>
    </row>
    <row r="70" spans="1:13" s="201" customFormat="1" ht="13.5">
      <c r="A70" s="208"/>
      <c r="B70" s="208"/>
      <c r="C70" s="209"/>
      <c r="D70" s="208"/>
      <c r="E70" s="208"/>
    </row>
    <row r="71" spans="1:13" s="201" customFormat="1" ht="13.5">
      <c r="C71" s="210"/>
    </row>
    <row r="72" spans="1:13" s="201" customFormat="1" ht="13.5">
      <c r="C72" s="210"/>
    </row>
    <row r="73" spans="1:13" s="201" customFormat="1" ht="13.5">
      <c r="C73" s="210"/>
    </row>
    <row r="74" spans="1:13" s="201" customFormat="1" ht="13.5">
      <c r="C74" s="210"/>
    </row>
    <row r="75" spans="1:13" s="201" customFormat="1" ht="13.5">
      <c r="C75" s="210"/>
    </row>
    <row r="76" spans="1:13" s="201" customFormat="1" ht="13.5">
      <c r="C76" s="210"/>
    </row>
    <row r="77" spans="1:13" s="201" customFormat="1" ht="13.5">
      <c r="C77" s="210"/>
    </row>
    <row r="78" spans="1:13" s="201" customFormat="1" ht="13.5">
      <c r="C78" s="210"/>
    </row>
    <row r="79" spans="1:13" s="201" customFormat="1" ht="13.5">
      <c r="C79" s="210"/>
    </row>
    <row r="80" spans="1:13" s="201" customFormat="1" ht="13.5">
      <c r="C80" s="210"/>
    </row>
    <row r="81" spans="3:3" s="201" customFormat="1" ht="13.5">
      <c r="C81" s="210"/>
    </row>
    <row r="82" spans="3:3" s="201" customFormat="1" ht="13.5">
      <c r="C82" s="210"/>
    </row>
    <row r="83" spans="3:3" s="201" customFormat="1" ht="13.5">
      <c r="C83" s="210"/>
    </row>
    <row r="84" spans="3:3" s="201" customFormat="1" ht="13.5">
      <c r="C84" s="210"/>
    </row>
    <row r="85" spans="3:3" s="201" customFormat="1" ht="13.5">
      <c r="C85" s="210"/>
    </row>
    <row r="86" spans="3:3" s="201" customFormat="1" ht="13.5">
      <c r="C86" s="210"/>
    </row>
    <row r="87" spans="3:3" s="201" customFormat="1" ht="13.5">
      <c r="C87" s="210"/>
    </row>
    <row r="88" spans="3:3" s="201" customFormat="1" ht="13.5">
      <c r="C88" s="210"/>
    </row>
    <row r="89" spans="3:3" s="201" customFormat="1" ht="13.5">
      <c r="C89" s="210"/>
    </row>
    <row r="90" spans="3:3" s="201" customFormat="1" ht="13.5">
      <c r="C90" s="210"/>
    </row>
    <row r="91" spans="3:3" s="201" customFormat="1" ht="13.5">
      <c r="C91" s="210"/>
    </row>
    <row r="92" spans="3:3" s="201" customFormat="1" ht="13.5">
      <c r="C92" s="210"/>
    </row>
    <row r="93" spans="3:3" s="201" customFormat="1" ht="13.5">
      <c r="C93" s="210"/>
    </row>
    <row r="94" spans="3:3" s="201" customFormat="1" ht="13.5">
      <c r="C94" s="210"/>
    </row>
    <row r="95" spans="3:3" s="201" customFormat="1" ht="13.5">
      <c r="C95" s="210"/>
    </row>
    <row r="96" spans="3:3" s="201" customFormat="1" ht="13.5">
      <c r="C96" s="210"/>
    </row>
    <row r="97" spans="3:3" s="201" customFormat="1" ht="13.5">
      <c r="C97" s="210"/>
    </row>
    <row r="98" spans="3:3" s="200" customFormat="1" ht="13.5"/>
    <row r="99" spans="3:3" s="200" customFormat="1" ht="13.5"/>
    <row r="100" spans="3:3" s="200" customFormat="1" ht="13.5"/>
    <row r="101" spans="3:3" s="200" customFormat="1" ht="13.5"/>
    <row r="102" spans="3:3" s="200" customFormat="1" ht="13.5"/>
    <row r="103" spans="3:3" s="200" customFormat="1" ht="13.5"/>
    <row r="104" spans="3:3" s="200" customFormat="1" ht="13.5"/>
    <row r="105" spans="3:3" s="200" customFormat="1" ht="13.5"/>
  </sheetData>
  <mergeCells count="16">
    <mergeCell ref="A10:A18"/>
    <mergeCell ref="A6:G6"/>
    <mergeCell ref="A1:M1"/>
    <mergeCell ref="A2:M2"/>
    <mergeCell ref="A3:M3"/>
    <mergeCell ref="A4:G4"/>
    <mergeCell ref="C5:K5"/>
    <mergeCell ref="I7:J7"/>
    <mergeCell ref="K7:L7"/>
    <mergeCell ref="M7:M8"/>
    <mergeCell ref="A7:A8"/>
    <mergeCell ref="B7:B8"/>
    <mergeCell ref="C7:C8"/>
    <mergeCell ref="D7:D8"/>
    <mergeCell ref="E7:F7"/>
    <mergeCell ref="G7:H7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zoomScaleNormal="100" zoomScaleSheetLayoutView="90" workbookViewId="0">
      <selection activeCell="A6" sqref="A6:G6"/>
    </sheetView>
  </sheetViews>
  <sheetFormatPr defaultRowHeight="15"/>
  <cols>
    <col min="1" max="1" width="6.28515625" style="199" customWidth="1"/>
    <col min="2" max="2" width="9.140625" style="199"/>
    <col min="3" max="3" width="38.85546875" style="199" customWidth="1"/>
    <col min="4" max="6" width="9.140625" style="199"/>
    <col min="7" max="7" width="8.140625" style="199" customWidth="1"/>
    <col min="8" max="8" width="9.140625" style="199"/>
    <col min="9" max="9" width="8.28515625" style="199" customWidth="1"/>
    <col min="10" max="16384" width="9.140625" style="199"/>
  </cols>
  <sheetData>
    <row r="1" spans="1:13" s="200" customFormat="1" ht="38.25" customHeight="1">
      <c r="A1" s="266" t="s">
        <v>315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s="200" customFormat="1" ht="17.25" customHeight="1">
      <c r="A2" s="267" t="s">
        <v>134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s="200" customFormat="1" ht="13.5">
      <c r="A3" s="267" t="s">
        <v>127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s="200" customFormat="1" ht="13.5">
      <c r="A4" s="268" t="s">
        <v>1</v>
      </c>
      <c r="B4" s="268"/>
      <c r="C4" s="268"/>
      <c r="D4" s="268"/>
      <c r="E4" s="268"/>
      <c r="F4" s="268"/>
      <c r="G4" s="268"/>
      <c r="H4" s="16"/>
      <c r="I4" s="16"/>
      <c r="J4" s="16"/>
      <c r="K4" s="16"/>
      <c r="L4" s="16"/>
      <c r="M4" s="16"/>
    </row>
    <row r="5" spans="1:13" s="200" customFormat="1" ht="13.5">
      <c r="A5" s="194"/>
      <c r="B5" s="194"/>
      <c r="C5" s="269" t="s">
        <v>2</v>
      </c>
      <c r="D5" s="269"/>
      <c r="E5" s="269"/>
      <c r="F5" s="269"/>
      <c r="G5" s="269"/>
      <c r="H5" s="269"/>
      <c r="I5" s="269"/>
      <c r="J5" s="269"/>
      <c r="K5" s="269"/>
      <c r="L5" s="17">
        <f>M80/1000</f>
        <v>0</v>
      </c>
      <c r="M5" s="18" t="s">
        <v>3</v>
      </c>
    </row>
    <row r="6" spans="1:13" s="200" customFormat="1" ht="18.75" customHeight="1">
      <c r="A6" s="265"/>
      <c r="B6" s="265"/>
      <c r="C6" s="265"/>
      <c r="D6" s="265"/>
      <c r="E6" s="265"/>
      <c r="F6" s="265"/>
      <c r="G6" s="265"/>
      <c r="H6" s="19"/>
      <c r="I6" s="19"/>
      <c r="J6" s="19"/>
      <c r="K6" s="19"/>
      <c r="L6" s="19"/>
      <c r="M6" s="19"/>
    </row>
    <row r="7" spans="1:13" s="200" customFormat="1" ht="31.5" customHeight="1">
      <c r="A7" s="263" t="s">
        <v>4</v>
      </c>
      <c r="B7" s="264" t="s">
        <v>5</v>
      </c>
      <c r="C7" s="262" t="s">
        <v>6</v>
      </c>
      <c r="D7" s="262" t="s">
        <v>7</v>
      </c>
      <c r="E7" s="262" t="s">
        <v>8</v>
      </c>
      <c r="F7" s="262"/>
      <c r="G7" s="262" t="s">
        <v>9</v>
      </c>
      <c r="H7" s="262"/>
      <c r="I7" s="262" t="s">
        <v>10</v>
      </c>
      <c r="J7" s="262"/>
      <c r="K7" s="262" t="s">
        <v>11</v>
      </c>
      <c r="L7" s="262"/>
      <c r="M7" s="263" t="s">
        <v>12</v>
      </c>
    </row>
    <row r="8" spans="1:13" s="200" customFormat="1" ht="40.5">
      <c r="A8" s="263"/>
      <c r="B8" s="264"/>
      <c r="C8" s="262"/>
      <c r="D8" s="262"/>
      <c r="E8" s="193" t="s">
        <v>13</v>
      </c>
      <c r="F8" s="193" t="s">
        <v>12</v>
      </c>
      <c r="G8" s="193" t="s">
        <v>14</v>
      </c>
      <c r="H8" s="20" t="s">
        <v>12</v>
      </c>
      <c r="I8" s="21" t="s">
        <v>14</v>
      </c>
      <c r="J8" s="22" t="s">
        <v>12</v>
      </c>
      <c r="K8" s="193" t="s">
        <v>14</v>
      </c>
      <c r="L8" s="193" t="s">
        <v>12</v>
      </c>
      <c r="M8" s="263"/>
    </row>
    <row r="9" spans="1:13" s="200" customFormat="1" ht="13.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</row>
    <row r="10" spans="1:13" s="200" customFormat="1" ht="13.5">
      <c r="A10" s="198"/>
      <c r="B10" s="165"/>
      <c r="C10" s="125" t="s">
        <v>128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s="200" customFormat="1" ht="40.5">
      <c r="A11" s="270" t="s">
        <v>193</v>
      </c>
      <c r="B11" s="67" t="s">
        <v>43</v>
      </c>
      <c r="C11" s="81" t="s">
        <v>124</v>
      </c>
      <c r="D11" s="54" t="s">
        <v>20</v>
      </c>
      <c r="E11" s="26"/>
      <c r="F11" s="66">
        <v>136</v>
      </c>
      <c r="G11" s="27"/>
      <c r="H11" s="55"/>
      <c r="I11" s="85"/>
      <c r="J11" s="115"/>
      <c r="K11" s="82"/>
      <c r="L11" s="28"/>
      <c r="M11" s="82"/>
    </row>
    <row r="12" spans="1:13" s="200" customFormat="1" ht="13.5">
      <c r="A12" s="271"/>
      <c r="B12" s="67"/>
      <c r="C12" s="81" t="s">
        <v>25</v>
      </c>
      <c r="D12" s="54" t="s">
        <v>17</v>
      </c>
      <c r="E12" s="56">
        <v>1.0200000000000001E-2</v>
      </c>
      <c r="F12" s="50">
        <f>E12*F11</f>
        <v>1.3872</v>
      </c>
      <c r="G12" s="57"/>
      <c r="H12" s="55"/>
      <c r="I12" s="66"/>
      <c r="J12" s="85"/>
      <c r="K12" s="85"/>
      <c r="L12" s="57"/>
      <c r="M12" s="68"/>
    </row>
    <row r="13" spans="1:13" s="200" customFormat="1" ht="13.5">
      <c r="A13" s="271"/>
      <c r="B13" s="67"/>
      <c r="C13" s="81" t="s">
        <v>26</v>
      </c>
      <c r="D13" s="54" t="s">
        <v>27</v>
      </c>
      <c r="E13" s="29">
        <v>2.2800000000000001E-2</v>
      </c>
      <c r="F13" s="50">
        <f>E13*F11</f>
        <v>3.1008</v>
      </c>
      <c r="G13" s="57"/>
      <c r="H13" s="55"/>
      <c r="I13" s="66"/>
      <c r="J13" s="85"/>
      <c r="K13" s="68"/>
      <c r="L13" s="85"/>
      <c r="M13" s="85"/>
    </row>
    <row r="14" spans="1:13" s="200" customFormat="1" ht="13.5">
      <c r="A14" s="271"/>
      <c r="B14" s="67"/>
      <c r="C14" s="81" t="s">
        <v>18</v>
      </c>
      <c r="D14" s="54" t="s">
        <v>19</v>
      </c>
      <c r="E14" s="30">
        <v>2.0899999999999998E-3</v>
      </c>
      <c r="F14" s="50">
        <f>E14*F11</f>
        <v>0.28423999999999999</v>
      </c>
      <c r="G14" s="57"/>
      <c r="H14" s="55"/>
      <c r="I14" s="66"/>
      <c r="J14" s="85"/>
      <c r="K14" s="68"/>
      <c r="L14" s="85"/>
      <c r="M14" s="85"/>
    </row>
    <row r="15" spans="1:13" s="200" customFormat="1" ht="15.75">
      <c r="A15" s="271"/>
      <c r="B15" s="67" t="s">
        <v>28</v>
      </c>
      <c r="C15" s="81" t="s">
        <v>29</v>
      </c>
      <c r="D15" s="54" t="s">
        <v>20</v>
      </c>
      <c r="E15" s="56"/>
      <c r="F15" s="66">
        <f>F11</f>
        <v>136</v>
      </c>
      <c r="G15" s="57"/>
      <c r="H15" s="55"/>
      <c r="I15" s="66"/>
      <c r="J15" s="115"/>
      <c r="K15" s="31"/>
      <c r="L15" s="28"/>
      <c r="M15" s="82"/>
    </row>
    <row r="16" spans="1:13" s="200" customFormat="1" ht="13.5">
      <c r="A16" s="271"/>
      <c r="B16" s="67"/>
      <c r="C16" s="81" t="s">
        <v>25</v>
      </c>
      <c r="D16" s="54" t="s">
        <v>17</v>
      </c>
      <c r="E16" s="32">
        <v>3.2299999999999998E-3</v>
      </c>
      <c r="F16" s="50">
        <f>E16*F15</f>
        <v>0.43927999999999995</v>
      </c>
      <c r="G16" s="57"/>
      <c r="H16" s="55"/>
      <c r="I16" s="66"/>
      <c r="J16" s="85"/>
      <c r="K16" s="68"/>
      <c r="L16" s="85"/>
      <c r="M16" s="68"/>
    </row>
    <row r="17" spans="1:13" s="200" customFormat="1" ht="13.5">
      <c r="A17" s="271"/>
      <c r="B17" s="67"/>
      <c r="C17" s="81" t="s">
        <v>30</v>
      </c>
      <c r="D17" s="54" t="s">
        <v>27</v>
      </c>
      <c r="E17" s="30">
        <v>3.62E-3</v>
      </c>
      <c r="F17" s="50">
        <f>E17*F15</f>
        <v>0.49231999999999998</v>
      </c>
      <c r="G17" s="57"/>
      <c r="H17" s="55"/>
      <c r="I17" s="66"/>
      <c r="J17" s="85"/>
      <c r="K17" s="69"/>
      <c r="L17" s="85"/>
      <c r="M17" s="85"/>
    </row>
    <row r="18" spans="1:13" s="200" customFormat="1" ht="13.5">
      <c r="A18" s="271"/>
      <c r="B18" s="67"/>
      <c r="C18" s="81" t="s">
        <v>31</v>
      </c>
      <c r="D18" s="54" t="s">
        <v>19</v>
      </c>
      <c r="E18" s="56">
        <v>1.7999999999999998E-4</v>
      </c>
      <c r="F18" s="50">
        <f>E18*F15</f>
        <v>2.4479999999999998E-2</v>
      </c>
      <c r="G18" s="57"/>
      <c r="H18" s="55"/>
      <c r="I18" s="66"/>
      <c r="J18" s="85"/>
      <c r="K18" s="68"/>
      <c r="L18" s="85"/>
      <c r="M18" s="85"/>
    </row>
    <row r="19" spans="1:13" s="200" customFormat="1" ht="13.5">
      <c r="A19" s="272"/>
      <c r="B19" s="67" t="s">
        <v>32</v>
      </c>
      <c r="C19" s="81" t="s">
        <v>122</v>
      </c>
      <c r="D19" s="54" t="s">
        <v>21</v>
      </c>
      <c r="E19" s="33"/>
      <c r="F19" s="85">
        <f>F11*1.95</f>
        <v>265.2</v>
      </c>
      <c r="G19" s="57"/>
      <c r="H19" s="55"/>
      <c r="I19" s="66"/>
      <c r="J19" s="85"/>
      <c r="K19" s="34"/>
      <c r="L19" s="82"/>
      <c r="M19" s="82"/>
    </row>
    <row r="20" spans="1:13" s="200" customFormat="1" ht="67.5">
      <c r="A20" s="270" t="s">
        <v>194</v>
      </c>
      <c r="B20" s="67" t="s">
        <v>148</v>
      </c>
      <c r="C20" s="81" t="s">
        <v>125</v>
      </c>
      <c r="D20" s="40" t="s">
        <v>20</v>
      </c>
      <c r="E20" s="83"/>
      <c r="F20" s="66">
        <v>7</v>
      </c>
      <c r="G20" s="83"/>
      <c r="H20" s="83"/>
      <c r="I20" s="83"/>
      <c r="J20" s="82"/>
      <c r="K20" s="41"/>
      <c r="L20" s="41"/>
      <c r="M20" s="82"/>
    </row>
    <row r="21" spans="1:13" s="200" customFormat="1" ht="13.5">
      <c r="A21" s="271"/>
      <c r="B21" s="84"/>
      <c r="C21" s="42" t="s">
        <v>147</v>
      </c>
      <c r="D21" s="75" t="s">
        <v>17</v>
      </c>
      <c r="E21" s="130">
        <f>2.28*1.2+0.6</f>
        <v>3.3359999999999999</v>
      </c>
      <c r="F21" s="68">
        <f>E21*F20</f>
        <v>23.352</v>
      </c>
      <c r="G21" s="68"/>
      <c r="H21" s="69"/>
      <c r="I21" s="43"/>
      <c r="J21" s="85"/>
      <c r="K21" s="85"/>
      <c r="L21" s="57"/>
      <c r="M21" s="68"/>
    </row>
    <row r="22" spans="1:13" s="200" customFormat="1" ht="15.75">
      <c r="A22" s="271"/>
      <c r="B22" s="67" t="s">
        <v>28</v>
      </c>
      <c r="C22" s="81" t="s">
        <v>29</v>
      </c>
      <c r="D22" s="54" t="s">
        <v>20</v>
      </c>
      <c r="E22" s="56"/>
      <c r="F22" s="66">
        <f>F20</f>
        <v>7</v>
      </c>
      <c r="G22" s="57"/>
      <c r="H22" s="55"/>
      <c r="I22" s="66"/>
      <c r="J22" s="115"/>
      <c r="K22" s="31"/>
      <c r="L22" s="28"/>
      <c r="M22" s="82"/>
    </row>
    <row r="23" spans="1:13" s="200" customFormat="1" ht="13.5">
      <c r="A23" s="271"/>
      <c r="B23" s="67"/>
      <c r="C23" s="81" t="s">
        <v>25</v>
      </c>
      <c r="D23" s="54" t="s">
        <v>17</v>
      </c>
      <c r="E23" s="32">
        <v>3.2299999999999998E-3</v>
      </c>
      <c r="F23" s="50">
        <f>E23*F22</f>
        <v>2.2609999999999998E-2</v>
      </c>
      <c r="G23" s="57"/>
      <c r="H23" s="55"/>
      <c r="I23" s="66"/>
      <c r="J23" s="85"/>
      <c r="K23" s="68"/>
      <c r="L23" s="85"/>
      <c r="M23" s="68"/>
    </row>
    <row r="24" spans="1:13" s="200" customFormat="1" ht="13.5">
      <c r="A24" s="271"/>
      <c r="B24" s="67"/>
      <c r="C24" s="81" t="s">
        <v>30</v>
      </c>
      <c r="D24" s="54" t="s">
        <v>27</v>
      </c>
      <c r="E24" s="30">
        <v>3.62E-3</v>
      </c>
      <c r="F24" s="50">
        <f>E24*F22</f>
        <v>2.5340000000000001E-2</v>
      </c>
      <c r="G24" s="57"/>
      <c r="H24" s="55"/>
      <c r="I24" s="66"/>
      <c r="J24" s="85"/>
      <c r="K24" s="69"/>
      <c r="L24" s="85"/>
      <c r="M24" s="85"/>
    </row>
    <row r="25" spans="1:13" s="200" customFormat="1" ht="13.5">
      <c r="A25" s="271"/>
      <c r="B25" s="67"/>
      <c r="C25" s="81" t="s">
        <v>31</v>
      </c>
      <c r="D25" s="54" t="s">
        <v>19</v>
      </c>
      <c r="E25" s="56">
        <v>1.7999999999999998E-4</v>
      </c>
      <c r="F25" s="13">
        <f>E25*F22</f>
        <v>1.2599999999999998E-3</v>
      </c>
      <c r="G25" s="57"/>
      <c r="H25" s="55"/>
      <c r="I25" s="66"/>
      <c r="J25" s="85"/>
      <c r="K25" s="68"/>
      <c r="L25" s="85"/>
      <c r="M25" s="85"/>
    </row>
    <row r="26" spans="1:13" s="200" customFormat="1" ht="16.5" customHeight="1">
      <c r="A26" s="272"/>
      <c r="B26" s="67" t="s">
        <v>32</v>
      </c>
      <c r="C26" s="81" t="s">
        <v>122</v>
      </c>
      <c r="D26" s="54" t="s">
        <v>21</v>
      </c>
      <c r="E26" s="33"/>
      <c r="F26" s="85">
        <f>F20*1.95</f>
        <v>13.65</v>
      </c>
      <c r="G26" s="57"/>
      <c r="H26" s="55"/>
      <c r="I26" s="66"/>
      <c r="J26" s="85"/>
      <c r="K26" s="34"/>
      <c r="L26" s="82"/>
      <c r="M26" s="82"/>
    </row>
    <row r="27" spans="1:13" s="200" customFormat="1" ht="16.5" customHeight="1">
      <c r="A27" s="197"/>
      <c r="B27" s="67"/>
      <c r="C27" s="136" t="s">
        <v>271</v>
      </c>
      <c r="D27" s="54"/>
      <c r="E27" s="33"/>
      <c r="F27" s="85"/>
      <c r="G27" s="57"/>
      <c r="H27" s="55"/>
      <c r="I27" s="66"/>
      <c r="J27" s="85"/>
      <c r="K27" s="34"/>
      <c r="L27" s="82"/>
      <c r="M27" s="82"/>
    </row>
    <row r="28" spans="1:13" s="200" customFormat="1" ht="16.5" customHeight="1">
      <c r="A28" s="270" t="s">
        <v>40</v>
      </c>
      <c r="B28" s="67" t="s">
        <v>272</v>
      </c>
      <c r="C28" s="81" t="s">
        <v>282</v>
      </c>
      <c r="D28" s="40" t="s">
        <v>20</v>
      </c>
      <c r="E28" s="33"/>
      <c r="F28" s="85">
        <v>4</v>
      </c>
      <c r="G28" s="57"/>
      <c r="H28" s="82"/>
      <c r="I28" s="134"/>
      <c r="J28" s="82"/>
      <c r="K28" s="34"/>
      <c r="L28" s="82"/>
      <c r="M28" s="82"/>
    </row>
    <row r="29" spans="1:13" s="200" customFormat="1" ht="16.5" customHeight="1">
      <c r="A29" s="271"/>
      <c r="B29" s="65"/>
      <c r="C29" s="81" t="s">
        <v>25</v>
      </c>
      <c r="D29" s="54" t="s">
        <v>17</v>
      </c>
      <c r="E29" s="56">
        <v>1.78</v>
      </c>
      <c r="F29" s="66">
        <f>E29*F28</f>
        <v>7.12</v>
      </c>
      <c r="G29" s="57"/>
      <c r="H29" s="55"/>
      <c r="I29" s="66"/>
      <c r="J29" s="85"/>
      <c r="K29" s="85"/>
      <c r="L29" s="85"/>
      <c r="M29" s="68"/>
    </row>
    <row r="30" spans="1:13" s="200" customFormat="1" ht="16.5" customHeight="1">
      <c r="A30" s="272"/>
      <c r="B30" s="67"/>
      <c r="C30" s="81" t="s">
        <v>34</v>
      </c>
      <c r="D30" s="40" t="s">
        <v>20</v>
      </c>
      <c r="E30" s="33">
        <v>1.1000000000000001</v>
      </c>
      <c r="F30" s="85">
        <f>E30*F28</f>
        <v>4.4000000000000004</v>
      </c>
      <c r="G30" s="170"/>
      <c r="H30" s="170"/>
      <c r="I30" s="170"/>
      <c r="J30" s="170"/>
      <c r="K30" s="170"/>
      <c r="L30" s="85"/>
      <c r="M30" s="170"/>
    </row>
    <row r="31" spans="1:13" s="200" customFormat="1" ht="31.5" customHeight="1">
      <c r="A31" s="270" t="s">
        <v>195</v>
      </c>
      <c r="B31" s="67" t="s">
        <v>275</v>
      </c>
      <c r="C31" s="81" t="s">
        <v>273</v>
      </c>
      <c r="D31" s="40" t="s">
        <v>23</v>
      </c>
      <c r="E31" s="33"/>
      <c r="F31" s="85">
        <v>14</v>
      </c>
      <c r="G31" s="57"/>
      <c r="H31" s="82"/>
      <c r="I31" s="134"/>
      <c r="J31" s="82"/>
      <c r="K31" s="34"/>
      <c r="L31" s="82"/>
      <c r="M31" s="82"/>
    </row>
    <row r="32" spans="1:13" s="200" customFormat="1" ht="16.5" customHeight="1">
      <c r="A32" s="271"/>
      <c r="B32" s="67"/>
      <c r="C32" s="81" t="s">
        <v>16</v>
      </c>
      <c r="D32" s="54" t="s">
        <v>17</v>
      </c>
      <c r="E32" s="30">
        <v>0.745</v>
      </c>
      <c r="F32" s="50">
        <f>E32*F31</f>
        <v>10.43</v>
      </c>
      <c r="G32" s="57"/>
      <c r="H32" s="55"/>
      <c r="I32" s="66"/>
      <c r="J32" s="85"/>
      <c r="K32" s="68"/>
      <c r="L32" s="85"/>
      <c r="M32" s="68"/>
    </row>
    <row r="33" spans="1:13" s="200" customFormat="1" ht="16.5" customHeight="1">
      <c r="A33" s="271"/>
      <c r="B33" s="67"/>
      <c r="C33" s="81" t="s">
        <v>274</v>
      </c>
      <c r="D33" s="54" t="s">
        <v>19</v>
      </c>
      <c r="E33" s="171">
        <v>0.38</v>
      </c>
      <c r="F33" s="50">
        <f>E33*F31</f>
        <v>5.32</v>
      </c>
      <c r="G33" s="57"/>
      <c r="H33" s="55"/>
      <c r="I33" s="66"/>
      <c r="J33" s="85"/>
      <c r="K33" s="68"/>
      <c r="L33" s="85"/>
      <c r="M33" s="85"/>
    </row>
    <row r="34" spans="1:13" s="200" customFormat="1" ht="16.5" customHeight="1">
      <c r="A34" s="271"/>
      <c r="B34" s="67"/>
      <c r="C34" s="81" t="s">
        <v>276</v>
      </c>
      <c r="D34" s="54" t="s">
        <v>23</v>
      </c>
      <c r="E34" s="171">
        <v>0.995</v>
      </c>
      <c r="F34" s="50">
        <f>E34*F31</f>
        <v>13.93</v>
      </c>
      <c r="G34" s="66"/>
      <c r="H34" s="85"/>
      <c r="I34" s="85"/>
      <c r="J34" s="85"/>
      <c r="K34" s="85"/>
      <c r="L34" s="85"/>
      <c r="M34" s="85"/>
    </row>
    <row r="35" spans="1:13" s="200" customFormat="1" ht="16.5" customHeight="1">
      <c r="A35" s="272"/>
      <c r="B35" s="67"/>
      <c r="C35" s="168" t="s">
        <v>220</v>
      </c>
      <c r="D35" s="169" t="s">
        <v>19</v>
      </c>
      <c r="E35" s="171">
        <v>0.184</v>
      </c>
      <c r="F35" s="171">
        <f>E35*F31</f>
        <v>2.5760000000000001</v>
      </c>
      <c r="G35" s="170"/>
      <c r="H35" s="85"/>
      <c r="I35" s="170"/>
      <c r="J35" s="170"/>
      <c r="K35" s="170"/>
      <c r="L35" s="85"/>
      <c r="M35" s="170"/>
    </row>
    <row r="36" spans="1:13" s="200" customFormat="1" ht="30.75" customHeight="1">
      <c r="A36" s="270" t="s">
        <v>197</v>
      </c>
      <c r="B36" s="169" t="s">
        <v>170</v>
      </c>
      <c r="C36" s="7" t="s">
        <v>173</v>
      </c>
      <c r="D36" s="40" t="s">
        <v>20</v>
      </c>
      <c r="E36" s="154"/>
      <c r="F36" s="68">
        <v>0.99</v>
      </c>
      <c r="G36" s="111"/>
      <c r="H36" s="31"/>
      <c r="I36" s="68"/>
      <c r="J36" s="31"/>
      <c r="K36" s="31"/>
      <c r="L36" s="31"/>
      <c r="M36" s="31"/>
    </row>
    <row r="37" spans="1:13" s="200" customFormat="1" ht="16.5" customHeight="1">
      <c r="A37" s="271"/>
      <c r="B37" s="169"/>
      <c r="C37" s="42" t="s">
        <v>16</v>
      </c>
      <c r="D37" s="75" t="s">
        <v>17</v>
      </c>
      <c r="E37" s="85">
        <v>6.6</v>
      </c>
      <c r="F37" s="68">
        <f>E37*F36</f>
        <v>6.5339999999999998</v>
      </c>
      <c r="G37" s="68"/>
      <c r="H37" s="69"/>
      <c r="I37" s="43"/>
      <c r="J37" s="68"/>
      <c r="K37" s="69"/>
      <c r="L37" s="69"/>
      <c r="M37" s="68"/>
    </row>
    <row r="38" spans="1:13" s="200" customFormat="1" ht="16.5" customHeight="1">
      <c r="A38" s="271"/>
      <c r="B38" s="214"/>
      <c r="C38" s="81" t="s">
        <v>129</v>
      </c>
      <c r="D38" s="5" t="s">
        <v>27</v>
      </c>
      <c r="E38" s="50">
        <v>9.6000000000000002E-2</v>
      </c>
      <c r="F38" s="85">
        <f>E38*F36</f>
        <v>9.5039999999999999E-2</v>
      </c>
      <c r="G38" s="78"/>
      <c r="H38" s="85"/>
      <c r="I38" s="55"/>
      <c r="J38" s="44"/>
      <c r="K38" s="68"/>
      <c r="L38" s="85"/>
      <c r="M38" s="68"/>
    </row>
    <row r="39" spans="1:13" s="200" customFormat="1" ht="16.5" customHeight="1">
      <c r="A39" s="271"/>
      <c r="B39" s="214"/>
      <c r="C39" s="42" t="s">
        <v>18</v>
      </c>
      <c r="D39" s="83" t="s">
        <v>19</v>
      </c>
      <c r="E39" s="50">
        <v>0.39900000000000002</v>
      </c>
      <c r="F39" s="50">
        <f>E39*F36</f>
        <v>0.39501000000000003</v>
      </c>
      <c r="G39" s="83"/>
      <c r="H39" s="83"/>
      <c r="I39" s="66"/>
      <c r="J39" s="83"/>
      <c r="K39" s="83"/>
      <c r="L39" s="85"/>
      <c r="M39" s="68"/>
    </row>
    <row r="40" spans="1:13" s="200" customFormat="1" ht="16.5" customHeight="1">
      <c r="A40" s="271"/>
      <c r="B40" s="214"/>
      <c r="C40" s="81" t="s">
        <v>41</v>
      </c>
      <c r="D40" s="3" t="s">
        <v>20</v>
      </c>
      <c r="E40" s="50">
        <v>1.0149999999999999</v>
      </c>
      <c r="F40" s="85">
        <f>E40*F36</f>
        <v>1.0048499999999998</v>
      </c>
      <c r="G40" s="66"/>
      <c r="H40" s="85"/>
      <c r="I40" s="85"/>
      <c r="J40" s="85"/>
      <c r="K40" s="83"/>
      <c r="L40" s="85"/>
      <c r="M40" s="85"/>
    </row>
    <row r="41" spans="1:13" s="200" customFormat="1" ht="16.5" customHeight="1">
      <c r="A41" s="271"/>
      <c r="B41" s="214"/>
      <c r="C41" s="42" t="s">
        <v>37</v>
      </c>
      <c r="D41" s="54" t="s">
        <v>20</v>
      </c>
      <c r="E41" s="13">
        <v>2.47E-2</v>
      </c>
      <c r="F41" s="50">
        <f>E41*F36</f>
        <v>2.4452999999999999E-2</v>
      </c>
      <c r="G41" s="83"/>
      <c r="H41" s="85"/>
      <c r="I41" s="83"/>
      <c r="J41" s="83"/>
      <c r="K41" s="83"/>
      <c r="L41" s="83"/>
      <c r="M41" s="85"/>
    </row>
    <row r="42" spans="1:13" s="200" customFormat="1" ht="16.5" customHeight="1">
      <c r="A42" s="271"/>
      <c r="B42" s="214"/>
      <c r="C42" s="81" t="s">
        <v>130</v>
      </c>
      <c r="D42" s="54" t="s">
        <v>39</v>
      </c>
      <c r="E42" s="85">
        <v>0.39</v>
      </c>
      <c r="F42" s="85">
        <f>E42*F36</f>
        <v>0.3861</v>
      </c>
      <c r="G42" s="78"/>
      <c r="H42" s="85"/>
      <c r="I42" s="55"/>
      <c r="J42" s="44"/>
      <c r="K42" s="55"/>
      <c r="L42" s="55"/>
      <c r="M42" s="85"/>
    </row>
    <row r="43" spans="1:13" s="200" customFormat="1" ht="16.5" customHeight="1">
      <c r="A43" s="271"/>
      <c r="B43" s="214"/>
      <c r="C43" s="81" t="s">
        <v>171</v>
      </c>
      <c r="D43" s="54" t="s">
        <v>131</v>
      </c>
      <c r="E43" s="13">
        <v>4.6800000000000001E-2</v>
      </c>
      <c r="F43" s="50">
        <f>E43*F36</f>
        <v>4.6331999999999998E-2</v>
      </c>
      <c r="G43" s="78"/>
      <c r="H43" s="85"/>
      <c r="I43" s="55"/>
      <c r="J43" s="44"/>
      <c r="K43" s="55"/>
      <c r="L43" s="55"/>
      <c r="M43" s="85"/>
    </row>
    <row r="44" spans="1:13" s="200" customFormat="1" ht="16.5" customHeight="1">
      <c r="A44" s="271"/>
      <c r="B44" s="214"/>
      <c r="C44" s="81" t="s">
        <v>172</v>
      </c>
      <c r="D44" s="54" t="s">
        <v>131</v>
      </c>
      <c r="E44" s="13">
        <f>0.0053+0.074</f>
        <v>7.9299999999999995E-2</v>
      </c>
      <c r="F44" s="50">
        <f>E44*F36</f>
        <v>7.8506999999999993E-2</v>
      </c>
      <c r="G44" s="78"/>
      <c r="H44" s="85"/>
      <c r="I44" s="55"/>
      <c r="J44" s="44"/>
      <c r="K44" s="55"/>
      <c r="L44" s="55"/>
      <c r="M44" s="85"/>
    </row>
    <row r="45" spans="1:13" s="200" customFormat="1" ht="16.5" customHeight="1">
      <c r="A45" s="271"/>
      <c r="B45" s="214"/>
      <c r="C45" s="81" t="s">
        <v>132</v>
      </c>
      <c r="D45" s="54" t="s">
        <v>42</v>
      </c>
      <c r="E45" s="85">
        <v>1.93</v>
      </c>
      <c r="F45" s="85">
        <f>E45*F36</f>
        <v>1.9106999999999998</v>
      </c>
      <c r="G45" s="78"/>
      <c r="H45" s="85"/>
      <c r="I45" s="55"/>
      <c r="J45" s="44"/>
      <c r="K45" s="55"/>
      <c r="L45" s="55"/>
      <c r="M45" s="85"/>
    </row>
    <row r="46" spans="1:13" s="200" customFormat="1" ht="16.5" customHeight="1">
      <c r="A46" s="272"/>
      <c r="B46" s="214"/>
      <c r="C46" s="81" t="s">
        <v>35</v>
      </c>
      <c r="D46" s="54" t="s">
        <v>19</v>
      </c>
      <c r="E46" s="85">
        <v>1.56</v>
      </c>
      <c r="F46" s="85">
        <f>E46*F36</f>
        <v>1.5444</v>
      </c>
      <c r="G46" s="78"/>
      <c r="H46" s="85"/>
      <c r="I46" s="55"/>
      <c r="J46" s="44"/>
      <c r="K46" s="55"/>
      <c r="L46" s="55"/>
      <c r="M46" s="85"/>
    </row>
    <row r="47" spans="1:13" s="200" customFormat="1" ht="16.5" customHeight="1">
      <c r="A47" s="276" t="s">
        <v>198</v>
      </c>
      <c r="B47" s="84" t="s">
        <v>38</v>
      </c>
      <c r="C47" s="81" t="s">
        <v>123</v>
      </c>
      <c r="D47" s="54" t="s">
        <v>39</v>
      </c>
      <c r="E47" s="83"/>
      <c r="F47" s="66">
        <v>16.3</v>
      </c>
      <c r="G47" s="83"/>
      <c r="H47" s="82"/>
      <c r="I47" s="41"/>
      <c r="J47" s="82"/>
      <c r="K47" s="41"/>
      <c r="L47" s="82"/>
      <c r="M47" s="82"/>
    </row>
    <row r="48" spans="1:13" s="200" customFormat="1" ht="16.5" customHeight="1">
      <c r="A48" s="277"/>
      <c r="B48" s="84"/>
      <c r="C48" s="42" t="s">
        <v>16</v>
      </c>
      <c r="D48" s="75" t="s">
        <v>17</v>
      </c>
      <c r="E48" s="50">
        <v>0.56399999999999995</v>
      </c>
      <c r="F48" s="137">
        <f>E48*F47</f>
        <v>9.1931999999999992</v>
      </c>
      <c r="G48" s="68"/>
      <c r="H48" s="69"/>
      <c r="I48" s="43"/>
      <c r="J48" s="85"/>
      <c r="K48" s="85"/>
      <c r="L48" s="57"/>
      <c r="M48" s="85"/>
    </row>
    <row r="49" spans="1:13" s="200" customFormat="1" ht="16.5" customHeight="1">
      <c r="A49" s="277"/>
      <c r="B49" s="84"/>
      <c r="C49" s="42" t="s">
        <v>18</v>
      </c>
      <c r="D49" s="83" t="s">
        <v>19</v>
      </c>
      <c r="E49" s="50">
        <v>4.0899999999999999E-2</v>
      </c>
      <c r="F49" s="50">
        <f>E49*F48</f>
        <v>0.37600187999999996</v>
      </c>
      <c r="G49" s="83"/>
      <c r="H49" s="83"/>
      <c r="I49" s="66"/>
      <c r="J49" s="83"/>
      <c r="K49" s="83"/>
      <c r="L49" s="85"/>
      <c r="M49" s="68"/>
    </row>
    <row r="50" spans="1:13" s="200" customFormat="1" ht="16.5" customHeight="1">
      <c r="A50" s="277"/>
      <c r="B50" s="84"/>
      <c r="C50" s="42" t="s">
        <v>36</v>
      </c>
      <c r="D50" s="83" t="s">
        <v>21</v>
      </c>
      <c r="E50" s="50">
        <v>4.4999999999999997E-3</v>
      </c>
      <c r="F50" s="83">
        <f>E50*F47</f>
        <v>7.3349999999999999E-2</v>
      </c>
      <c r="G50" s="83"/>
      <c r="H50" s="85"/>
      <c r="I50" s="83"/>
      <c r="J50" s="83"/>
      <c r="K50" s="83"/>
      <c r="L50" s="83"/>
      <c r="M50" s="85"/>
    </row>
    <row r="51" spans="1:13" s="200" customFormat="1" ht="16.5" customHeight="1">
      <c r="A51" s="277"/>
      <c r="B51" s="84"/>
      <c r="C51" s="42" t="s">
        <v>37</v>
      </c>
      <c r="D51" s="54" t="s">
        <v>20</v>
      </c>
      <c r="E51" s="50">
        <v>7.4999999999999997E-3</v>
      </c>
      <c r="F51" s="83">
        <f>E51*F47</f>
        <v>0.12225</v>
      </c>
      <c r="G51" s="83"/>
      <c r="H51" s="85"/>
      <c r="I51" s="83"/>
      <c r="J51" s="83"/>
      <c r="K51" s="83"/>
      <c r="L51" s="83"/>
      <c r="M51" s="85"/>
    </row>
    <row r="52" spans="1:13" s="200" customFormat="1" ht="16.5" customHeight="1">
      <c r="A52" s="278"/>
      <c r="B52" s="84"/>
      <c r="C52" s="81" t="s">
        <v>35</v>
      </c>
      <c r="D52" s="54" t="s">
        <v>19</v>
      </c>
      <c r="E52" s="50">
        <v>0.26500000000000001</v>
      </c>
      <c r="F52" s="85">
        <f>E52*F47</f>
        <v>4.3195000000000006</v>
      </c>
      <c r="G52" s="78"/>
      <c r="H52" s="85"/>
      <c r="I52" s="55"/>
      <c r="J52" s="44"/>
      <c r="K52" s="55"/>
      <c r="L52" s="55"/>
      <c r="M52" s="85"/>
    </row>
    <row r="53" spans="1:13" s="201" customFormat="1" ht="40.5" customHeight="1">
      <c r="A53" s="195" t="s">
        <v>200</v>
      </c>
      <c r="B53" s="169"/>
      <c r="C53" s="81" t="s">
        <v>177</v>
      </c>
      <c r="D53" s="75"/>
      <c r="E53" s="50"/>
      <c r="F53" s="68"/>
      <c r="G53" s="68"/>
      <c r="H53" s="148"/>
      <c r="I53" s="43"/>
      <c r="J53" s="68"/>
      <c r="K53" s="69"/>
      <c r="L53" s="69"/>
      <c r="M53" s="121"/>
    </row>
    <row r="54" spans="1:13" s="201" customFormat="1" ht="45.75" customHeight="1">
      <c r="A54" s="282" t="s">
        <v>277</v>
      </c>
      <c r="B54" s="169" t="s">
        <v>43</v>
      </c>
      <c r="C54" s="81" t="s">
        <v>178</v>
      </c>
      <c r="D54" s="75" t="s">
        <v>20</v>
      </c>
      <c r="E54" s="50"/>
      <c r="F54" s="68">
        <v>6</v>
      </c>
      <c r="G54" s="68"/>
      <c r="H54" s="148"/>
      <c r="I54" s="43"/>
      <c r="J54" s="82"/>
      <c r="K54" s="41"/>
      <c r="L54" s="82"/>
      <c r="M54" s="82"/>
    </row>
    <row r="55" spans="1:13" s="201" customFormat="1" ht="13.5" customHeight="1">
      <c r="A55" s="283"/>
      <c r="B55" s="169"/>
      <c r="C55" s="42" t="s">
        <v>25</v>
      </c>
      <c r="D55" s="75" t="s">
        <v>17</v>
      </c>
      <c r="E55" s="50">
        <v>1.0199999999999999E-2</v>
      </c>
      <c r="F55" s="68">
        <f>E55*F54</f>
        <v>6.1199999999999991E-2</v>
      </c>
      <c r="G55" s="68"/>
      <c r="H55" s="148"/>
      <c r="I55" s="43"/>
      <c r="J55" s="68"/>
      <c r="K55" s="69"/>
      <c r="L55" s="69"/>
      <c r="M55" s="121"/>
    </row>
    <row r="56" spans="1:13" s="201" customFormat="1" ht="13.5" customHeight="1">
      <c r="A56" s="283"/>
      <c r="B56" s="169"/>
      <c r="C56" s="42" t="s">
        <v>26</v>
      </c>
      <c r="D56" s="75" t="s">
        <v>27</v>
      </c>
      <c r="E56" s="50">
        <v>2.2800000000000001E-2</v>
      </c>
      <c r="F56" s="68">
        <f>E56*F54</f>
        <v>0.1368</v>
      </c>
      <c r="G56" s="68"/>
      <c r="H56" s="148"/>
      <c r="I56" s="43"/>
      <c r="J56" s="68"/>
      <c r="K56" s="69"/>
      <c r="L56" s="85"/>
      <c r="M56" s="121"/>
    </row>
    <row r="57" spans="1:13" s="201" customFormat="1" ht="13.5" customHeight="1">
      <c r="A57" s="284"/>
      <c r="B57" s="169"/>
      <c r="C57" s="42" t="s">
        <v>18</v>
      </c>
      <c r="D57" s="75" t="s">
        <v>19</v>
      </c>
      <c r="E57" s="50">
        <v>2.0899999999999998E-3</v>
      </c>
      <c r="F57" s="68">
        <f>E57*F54</f>
        <v>1.2539999999999999E-2</v>
      </c>
      <c r="G57" s="68"/>
      <c r="H57" s="148"/>
      <c r="I57" s="43"/>
      <c r="J57" s="68"/>
      <c r="K57" s="69"/>
      <c r="L57" s="85"/>
      <c r="M57" s="121"/>
    </row>
    <row r="58" spans="1:13" s="201" customFormat="1" ht="13.5" customHeight="1">
      <c r="A58" s="282" t="s">
        <v>278</v>
      </c>
      <c r="B58" s="169" t="s">
        <v>28</v>
      </c>
      <c r="C58" s="42" t="s">
        <v>29</v>
      </c>
      <c r="D58" s="75" t="s">
        <v>20</v>
      </c>
      <c r="E58" s="50"/>
      <c r="F58" s="68">
        <f>F54</f>
        <v>6</v>
      </c>
      <c r="G58" s="68"/>
      <c r="H58" s="148"/>
      <c r="I58" s="43"/>
      <c r="J58" s="82"/>
      <c r="K58" s="41"/>
      <c r="L58" s="82"/>
      <c r="M58" s="82"/>
    </row>
    <row r="59" spans="1:13" s="201" customFormat="1" ht="13.5" customHeight="1">
      <c r="A59" s="283"/>
      <c r="B59" s="169"/>
      <c r="C59" s="42" t="s">
        <v>25</v>
      </c>
      <c r="D59" s="75" t="s">
        <v>17</v>
      </c>
      <c r="E59" s="50">
        <v>3.2299999999999998E-3</v>
      </c>
      <c r="F59" s="68">
        <f>E59*F58</f>
        <v>1.9379999999999998E-2</v>
      </c>
      <c r="G59" s="68"/>
      <c r="H59" s="148"/>
      <c r="I59" s="43"/>
      <c r="J59" s="68"/>
      <c r="K59" s="69"/>
      <c r="L59" s="85"/>
      <c r="M59" s="121"/>
    </row>
    <row r="60" spans="1:13" s="201" customFormat="1" ht="13.5" customHeight="1">
      <c r="A60" s="283"/>
      <c r="B60" s="169"/>
      <c r="C60" s="42" t="s">
        <v>30</v>
      </c>
      <c r="D60" s="75" t="s">
        <v>27</v>
      </c>
      <c r="E60" s="50">
        <v>3.62E-3</v>
      </c>
      <c r="F60" s="68">
        <f>E60*F58</f>
        <v>2.172E-2</v>
      </c>
      <c r="G60" s="68"/>
      <c r="H60" s="148"/>
      <c r="I60" s="43"/>
      <c r="J60" s="68"/>
      <c r="K60" s="69"/>
      <c r="L60" s="85"/>
      <c r="M60" s="121"/>
    </row>
    <row r="61" spans="1:13" s="201" customFormat="1" ht="13.5" customHeight="1">
      <c r="A61" s="284"/>
      <c r="B61" s="169"/>
      <c r="C61" s="42" t="s">
        <v>31</v>
      </c>
      <c r="D61" s="75" t="s">
        <v>19</v>
      </c>
      <c r="E61" s="50">
        <v>1.7999999999999998E-4</v>
      </c>
      <c r="F61" s="68">
        <f>E61*F58</f>
        <v>1.0799999999999998E-3</v>
      </c>
      <c r="G61" s="68"/>
      <c r="H61" s="148"/>
      <c r="I61" s="43"/>
      <c r="J61" s="68"/>
      <c r="K61" s="69"/>
      <c r="L61" s="85"/>
      <c r="M61" s="121"/>
    </row>
    <row r="62" spans="1:13" s="201" customFormat="1" ht="28.5" customHeight="1">
      <c r="A62" s="195" t="s">
        <v>279</v>
      </c>
      <c r="B62" s="169" t="s">
        <v>32</v>
      </c>
      <c r="C62" s="81" t="s">
        <v>179</v>
      </c>
      <c r="D62" s="75" t="s">
        <v>21</v>
      </c>
      <c r="E62" s="50"/>
      <c r="F62" s="68">
        <f>F54*1.95</f>
        <v>11.7</v>
      </c>
      <c r="G62" s="68"/>
      <c r="H62" s="148"/>
      <c r="I62" s="43"/>
      <c r="J62" s="68"/>
      <c r="K62" s="69"/>
      <c r="L62" s="82"/>
      <c r="M62" s="82"/>
    </row>
    <row r="63" spans="1:13" s="201" customFormat="1" ht="28.5" customHeight="1">
      <c r="A63" s="169" t="s">
        <v>280</v>
      </c>
      <c r="B63" s="169" t="s">
        <v>45</v>
      </c>
      <c r="C63" s="81" t="s">
        <v>181</v>
      </c>
      <c r="D63" s="75" t="s">
        <v>20</v>
      </c>
      <c r="E63" s="50"/>
      <c r="F63" s="68">
        <f>F54</f>
        <v>6</v>
      </c>
      <c r="G63" s="68"/>
      <c r="H63" s="148"/>
      <c r="I63" s="43"/>
      <c r="J63" s="82"/>
      <c r="K63" s="41"/>
      <c r="L63" s="82"/>
      <c r="M63" s="82"/>
    </row>
    <row r="64" spans="1:13" s="201" customFormat="1" ht="13.5" customHeight="1">
      <c r="A64" s="270"/>
      <c r="B64" s="169"/>
      <c r="C64" s="42" t="s">
        <v>25</v>
      </c>
      <c r="D64" s="75" t="s">
        <v>17</v>
      </c>
      <c r="E64" s="50">
        <v>0.13400000000000001</v>
      </c>
      <c r="F64" s="68">
        <f>E64*F63</f>
        <v>0.80400000000000005</v>
      </c>
      <c r="G64" s="68"/>
      <c r="H64" s="148"/>
      <c r="I64" s="43"/>
      <c r="J64" s="68"/>
      <c r="K64" s="69"/>
      <c r="L64" s="85"/>
      <c r="M64" s="121"/>
    </row>
    <row r="65" spans="1:13" s="201" customFormat="1" ht="13.5" customHeight="1">
      <c r="A65" s="272"/>
      <c r="B65" s="169"/>
      <c r="C65" s="42" t="s">
        <v>47</v>
      </c>
      <c r="D65" s="75" t="s">
        <v>27</v>
      </c>
      <c r="E65" s="50">
        <v>0.13</v>
      </c>
      <c r="F65" s="68">
        <f>E65*F63</f>
        <v>0.78</v>
      </c>
      <c r="G65" s="68"/>
      <c r="H65" s="148"/>
      <c r="I65" s="43"/>
      <c r="J65" s="68"/>
      <c r="K65" s="69"/>
      <c r="L65" s="85"/>
      <c r="M65" s="121"/>
    </row>
    <row r="66" spans="1:13" s="201" customFormat="1" ht="18.75" customHeight="1">
      <c r="A66" s="197"/>
      <c r="B66" s="169"/>
      <c r="C66" s="136" t="s">
        <v>133</v>
      </c>
      <c r="D66" s="54"/>
      <c r="E66" s="50"/>
      <c r="F66" s="85"/>
      <c r="G66" s="78"/>
      <c r="H66" s="85"/>
      <c r="I66" s="55"/>
      <c r="J66" s="44"/>
      <c r="K66" s="55"/>
      <c r="L66" s="55"/>
      <c r="M66" s="85"/>
    </row>
    <row r="67" spans="1:13" s="109" customFormat="1" ht="37.5" customHeight="1">
      <c r="A67" s="288">
        <v>13</v>
      </c>
      <c r="B67" s="67" t="s">
        <v>311</v>
      </c>
      <c r="C67" s="59" t="s">
        <v>319</v>
      </c>
      <c r="D67" s="61" t="s">
        <v>39</v>
      </c>
      <c r="E67" s="62"/>
      <c r="F67" s="215">
        <v>381</v>
      </c>
      <c r="G67" s="118"/>
      <c r="H67" s="116"/>
      <c r="I67" s="116"/>
      <c r="J67" s="116"/>
      <c r="K67" s="116"/>
      <c r="L67" s="116"/>
      <c r="M67" s="116"/>
    </row>
    <row r="68" spans="1:13" s="109" customFormat="1" ht="13.5">
      <c r="A68" s="289"/>
      <c r="B68" s="54"/>
      <c r="C68" s="59" t="s">
        <v>25</v>
      </c>
      <c r="D68" s="61" t="s">
        <v>17</v>
      </c>
      <c r="E68" s="62">
        <v>4.3999999999999997E-2</v>
      </c>
      <c r="F68" s="85">
        <f>E68*F67</f>
        <v>16.763999999999999</v>
      </c>
      <c r="G68" s="62"/>
      <c r="H68" s="85"/>
      <c r="I68" s="117"/>
      <c r="J68" s="85"/>
      <c r="K68" s="63"/>
      <c r="L68" s="85"/>
      <c r="M68" s="64"/>
    </row>
    <row r="69" spans="1:13" s="109" customFormat="1" ht="13.5">
      <c r="A69" s="289"/>
      <c r="B69" s="54"/>
      <c r="C69" s="59" t="s">
        <v>103</v>
      </c>
      <c r="D69" s="61" t="s">
        <v>27</v>
      </c>
      <c r="E69" s="62">
        <v>2.5500000000000002E-3</v>
      </c>
      <c r="F69" s="85">
        <f>E69*F67</f>
        <v>0.97155000000000002</v>
      </c>
      <c r="G69" s="62"/>
      <c r="H69" s="85"/>
      <c r="I69" s="63"/>
      <c r="J69" s="85"/>
      <c r="K69" s="63"/>
      <c r="L69" s="85"/>
      <c r="M69" s="64"/>
    </row>
    <row r="70" spans="1:13" s="109" customFormat="1" ht="13.5">
      <c r="A70" s="289"/>
      <c r="B70" s="54"/>
      <c r="C70" s="59" t="s">
        <v>312</v>
      </c>
      <c r="D70" s="61" t="s">
        <v>27</v>
      </c>
      <c r="E70" s="62">
        <v>4.0999999999999999E-4</v>
      </c>
      <c r="F70" s="85">
        <f>E70*F67</f>
        <v>0.15620999999999999</v>
      </c>
      <c r="G70" s="62"/>
      <c r="H70" s="85"/>
      <c r="I70" s="63"/>
      <c r="J70" s="85"/>
      <c r="K70" s="64"/>
      <c r="L70" s="85"/>
      <c r="M70" s="64"/>
    </row>
    <row r="71" spans="1:13" s="109" customFormat="1" ht="13.5">
      <c r="A71" s="289"/>
      <c r="B71" s="54"/>
      <c r="C71" s="59" t="s">
        <v>104</v>
      </c>
      <c r="D71" s="61" t="s">
        <v>27</v>
      </c>
      <c r="E71" s="62">
        <v>7.6E-3</v>
      </c>
      <c r="F71" s="85">
        <f>E71*F67</f>
        <v>2.8956</v>
      </c>
      <c r="G71" s="62"/>
      <c r="H71" s="85"/>
      <c r="I71" s="63"/>
      <c r="J71" s="85"/>
      <c r="K71" s="64"/>
      <c r="L71" s="85"/>
      <c r="M71" s="64"/>
    </row>
    <row r="72" spans="1:13" s="109" customFormat="1" ht="13.5">
      <c r="A72" s="289"/>
      <c r="B72" s="54"/>
      <c r="C72" s="59" t="s">
        <v>105</v>
      </c>
      <c r="D72" s="61" t="s">
        <v>27</v>
      </c>
      <c r="E72" s="62">
        <v>7.4000000000000003E-3</v>
      </c>
      <c r="F72" s="85">
        <f>E72*F67</f>
        <v>2.8193999999999999</v>
      </c>
      <c r="G72" s="62"/>
      <c r="H72" s="85"/>
      <c r="I72" s="63"/>
      <c r="J72" s="85"/>
      <c r="K72" s="63"/>
      <c r="L72" s="85"/>
      <c r="M72" s="64"/>
    </row>
    <row r="73" spans="1:13" s="109" customFormat="1" ht="13.5">
      <c r="A73" s="289"/>
      <c r="B73" s="54"/>
      <c r="C73" s="59" t="s">
        <v>106</v>
      </c>
      <c r="D73" s="61" t="s">
        <v>27</v>
      </c>
      <c r="E73" s="62">
        <v>1.48E-3</v>
      </c>
      <c r="F73" s="85">
        <f>E73*F67</f>
        <v>0.56387999999999994</v>
      </c>
      <c r="G73" s="62"/>
      <c r="H73" s="85"/>
      <c r="I73" s="63"/>
      <c r="J73" s="85"/>
      <c r="K73" s="63"/>
      <c r="L73" s="85"/>
      <c r="M73" s="64"/>
    </row>
    <row r="74" spans="1:13" s="109" customFormat="1" ht="15.75">
      <c r="A74" s="289"/>
      <c r="B74" s="54"/>
      <c r="C74" s="59" t="s">
        <v>318</v>
      </c>
      <c r="D74" s="61" t="s">
        <v>20</v>
      </c>
      <c r="E74" s="62">
        <f>0.11+0.0105*3</f>
        <v>0.14150000000000001</v>
      </c>
      <c r="F74" s="85">
        <f>E74*F67</f>
        <v>53.911500000000004</v>
      </c>
      <c r="G74" s="62"/>
      <c r="H74" s="85"/>
      <c r="I74" s="63"/>
      <c r="J74" s="85"/>
      <c r="K74" s="64"/>
      <c r="L74" s="85"/>
      <c r="M74" s="64"/>
    </row>
    <row r="75" spans="1:13" s="109" customFormat="1" ht="15.75">
      <c r="A75" s="290"/>
      <c r="B75" s="54"/>
      <c r="C75" s="59" t="s">
        <v>101</v>
      </c>
      <c r="D75" s="61" t="s">
        <v>20</v>
      </c>
      <c r="E75" s="245">
        <v>2.1000000000000001E-2</v>
      </c>
      <c r="F75" s="85">
        <f>E75*F67</f>
        <v>8.0010000000000012</v>
      </c>
      <c r="G75" s="62"/>
      <c r="H75" s="85"/>
      <c r="I75" s="63"/>
      <c r="J75" s="85"/>
      <c r="K75" s="63"/>
      <c r="L75" s="85"/>
      <c r="M75" s="64"/>
    </row>
    <row r="76" spans="1:13" s="201" customFormat="1" ht="13.5">
      <c r="A76" s="169"/>
      <c r="B76" s="166"/>
      <c r="C76" s="74" t="s">
        <v>12</v>
      </c>
      <c r="D76" s="75" t="s">
        <v>19</v>
      </c>
      <c r="E76" s="68"/>
      <c r="F76" s="68"/>
      <c r="G76" s="70"/>
      <c r="H76" s="68"/>
      <c r="I76" s="69"/>
      <c r="J76" s="68"/>
      <c r="K76" s="69"/>
      <c r="L76" s="68"/>
      <c r="M76" s="71"/>
    </row>
    <row r="77" spans="1:13">
      <c r="A77" s="169"/>
      <c r="B77" s="166"/>
      <c r="C77" s="74" t="s">
        <v>48</v>
      </c>
      <c r="D77" s="75" t="s">
        <v>49</v>
      </c>
      <c r="E77" s="68"/>
      <c r="F77" s="68"/>
      <c r="G77" s="70"/>
      <c r="H77" s="68"/>
      <c r="I77" s="69"/>
      <c r="J77" s="68"/>
      <c r="K77" s="69"/>
      <c r="L77" s="68"/>
      <c r="M77" s="71"/>
    </row>
    <row r="78" spans="1:13">
      <c r="A78" s="72"/>
      <c r="B78" s="166"/>
      <c r="C78" s="74" t="s">
        <v>12</v>
      </c>
      <c r="D78" s="75" t="s">
        <v>19</v>
      </c>
      <c r="E78" s="68"/>
      <c r="F78" s="68"/>
      <c r="G78" s="70"/>
      <c r="H78" s="68"/>
      <c r="I78" s="69"/>
      <c r="J78" s="68"/>
      <c r="K78" s="69"/>
      <c r="L78" s="68"/>
      <c r="M78" s="71"/>
    </row>
    <row r="79" spans="1:13">
      <c r="A79" s="72"/>
      <c r="B79" s="166"/>
      <c r="C79" s="74" t="s">
        <v>50</v>
      </c>
      <c r="D79" s="75" t="s">
        <v>49</v>
      </c>
      <c r="E79" s="68"/>
      <c r="F79" s="68"/>
      <c r="G79" s="70"/>
      <c r="H79" s="68"/>
      <c r="I79" s="69"/>
      <c r="J79" s="68"/>
      <c r="K79" s="69"/>
      <c r="L79" s="68"/>
      <c r="M79" s="71"/>
    </row>
    <row r="80" spans="1:13">
      <c r="A80" s="72"/>
      <c r="B80" s="166"/>
      <c r="C80" s="74" t="s">
        <v>12</v>
      </c>
      <c r="D80" s="75" t="s">
        <v>19</v>
      </c>
      <c r="E80" s="68"/>
      <c r="F80" s="68"/>
      <c r="G80" s="70"/>
      <c r="H80" s="68"/>
      <c r="I80" s="69"/>
      <c r="J80" s="68"/>
      <c r="K80" s="69"/>
      <c r="L80" s="68"/>
      <c r="M80" s="71"/>
    </row>
    <row r="81" spans="1:13">
      <c r="B81" s="216"/>
    </row>
    <row r="82" spans="1:13">
      <c r="B82" s="216"/>
    </row>
    <row r="83" spans="1:13" s="201" customFormat="1" ht="13.5">
      <c r="A83" s="208"/>
      <c r="B83" s="208"/>
      <c r="C83" s="209"/>
      <c r="D83" s="208"/>
      <c r="E83" s="208"/>
      <c r="F83" s="207"/>
      <c r="G83" s="207"/>
      <c r="H83" s="207"/>
      <c r="I83" s="207"/>
      <c r="J83" s="207"/>
      <c r="K83" s="207"/>
      <c r="L83" s="207"/>
      <c r="M83" s="207"/>
    </row>
    <row r="84" spans="1:13" s="201" customFormat="1" ht="13.5">
      <c r="A84" s="208"/>
      <c r="B84" s="208"/>
      <c r="C84" s="209"/>
      <c r="D84" s="208"/>
      <c r="E84" s="208"/>
      <c r="F84" s="207"/>
      <c r="G84" s="207"/>
      <c r="H84" s="207"/>
      <c r="I84" s="207"/>
      <c r="J84" s="207"/>
      <c r="K84" s="207"/>
      <c r="L84" s="207"/>
      <c r="M84" s="207"/>
    </row>
    <row r="85" spans="1:13" s="201" customFormat="1" ht="13.5">
      <c r="A85" s="208"/>
      <c r="B85" s="208"/>
      <c r="C85" s="209"/>
      <c r="D85" s="208"/>
      <c r="E85" s="208"/>
      <c r="F85" s="207"/>
      <c r="G85" s="207"/>
      <c r="H85" s="207"/>
      <c r="I85" s="207"/>
      <c r="J85" s="207"/>
      <c r="K85" s="207"/>
      <c r="L85" s="207"/>
      <c r="M85" s="207"/>
    </row>
    <row r="86" spans="1:13" s="201" customFormat="1" ht="13.5">
      <c r="A86" s="208"/>
      <c r="B86" s="208"/>
      <c r="C86" s="209"/>
      <c r="D86" s="208"/>
      <c r="E86" s="208"/>
      <c r="F86" s="207"/>
      <c r="G86" s="207"/>
      <c r="H86" s="207"/>
      <c r="I86" s="207"/>
      <c r="J86" s="207"/>
      <c r="K86" s="207"/>
      <c r="L86" s="207"/>
      <c r="M86" s="207"/>
    </row>
    <row r="87" spans="1:13" s="201" customFormat="1" ht="13.5">
      <c r="A87" s="208"/>
      <c r="B87" s="208"/>
      <c r="C87" s="209"/>
      <c r="D87" s="208"/>
      <c r="E87" s="208"/>
      <c r="F87" s="207"/>
      <c r="G87" s="207"/>
      <c r="H87" s="207"/>
      <c r="I87" s="207"/>
      <c r="J87" s="207"/>
      <c r="K87" s="207"/>
      <c r="L87" s="207"/>
      <c r="M87" s="207"/>
    </row>
    <row r="88" spans="1:13" s="201" customFormat="1" ht="13.5">
      <c r="A88" s="208"/>
      <c r="B88" s="208"/>
      <c r="C88" s="209"/>
      <c r="D88" s="208"/>
      <c r="E88" s="208"/>
      <c r="F88" s="207"/>
      <c r="G88" s="207"/>
      <c r="H88" s="207"/>
      <c r="I88" s="207"/>
      <c r="J88" s="207"/>
      <c r="K88" s="207"/>
      <c r="L88" s="207"/>
      <c r="M88" s="207"/>
    </row>
    <row r="89" spans="1:13" s="201" customFormat="1" ht="13.5">
      <c r="A89" s="208"/>
      <c r="B89" s="208"/>
      <c r="C89" s="209"/>
      <c r="D89" s="208"/>
      <c r="E89" s="208"/>
      <c r="F89" s="207"/>
      <c r="G89" s="207"/>
      <c r="H89" s="207"/>
      <c r="I89" s="207"/>
      <c r="J89" s="207"/>
      <c r="K89" s="207"/>
      <c r="L89" s="207"/>
      <c r="M89" s="207"/>
    </row>
    <row r="90" spans="1:13" s="201" customFormat="1" ht="13.5">
      <c r="A90" s="208"/>
      <c r="B90" s="208"/>
      <c r="C90" s="209"/>
      <c r="D90" s="208"/>
      <c r="E90" s="208"/>
      <c r="F90" s="207"/>
      <c r="G90" s="207"/>
      <c r="H90" s="207"/>
      <c r="I90" s="207"/>
      <c r="J90" s="207"/>
      <c r="K90" s="207"/>
      <c r="L90" s="207"/>
      <c r="M90" s="207"/>
    </row>
    <row r="91" spans="1:13" s="201" customFormat="1" ht="13.5">
      <c r="A91" s="208"/>
      <c r="B91" s="208"/>
      <c r="C91" s="209"/>
      <c r="D91" s="208"/>
      <c r="E91" s="208"/>
      <c r="F91" s="207"/>
      <c r="G91" s="207"/>
      <c r="H91" s="207"/>
      <c r="I91" s="207"/>
      <c r="J91" s="207"/>
      <c r="K91" s="207"/>
      <c r="L91" s="207"/>
      <c r="M91" s="207"/>
    </row>
    <row r="92" spans="1:13" s="201" customFormat="1" ht="13.5">
      <c r="A92" s="208"/>
      <c r="B92" s="208"/>
      <c r="C92" s="209"/>
      <c r="D92" s="208"/>
      <c r="E92" s="208"/>
      <c r="F92" s="207"/>
      <c r="G92" s="207"/>
      <c r="H92" s="207"/>
      <c r="I92" s="207"/>
      <c r="J92" s="207"/>
      <c r="K92" s="207"/>
      <c r="L92" s="207"/>
      <c r="M92" s="207"/>
    </row>
    <row r="93" spans="1:13" s="201" customFormat="1" ht="13.5">
      <c r="A93" s="208"/>
      <c r="B93" s="208"/>
      <c r="C93" s="209"/>
      <c r="D93" s="208"/>
      <c r="E93" s="208"/>
      <c r="F93" s="207"/>
      <c r="G93" s="207"/>
      <c r="H93" s="207"/>
      <c r="I93" s="207"/>
      <c r="J93" s="207"/>
      <c r="K93" s="207"/>
      <c r="L93" s="207"/>
      <c r="M93" s="207"/>
    </row>
    <row r="94" spans="1:13" s="201" customFormat="1" ht="13.5">
      <c r="A94" s="208"/>
      <c r="B94" s="208"/>
      <c r="C94" s="209"/>
      <c r="D94" s="208"/>
      <c r="E94" s="208"/>
      <c r="F94" s="207"/>
      <c r="G94" s="207"/>
      <c r="H94" s="207"/>
      <c r="I94" s="207"/>
      <c r="J94" s="207"/>
      <c r="K94" s="207"/>
      <c r="L94" s="207"/>
      <c r="M94" s="207"/>
    </row>
    <row r="95" spans="1:13" s="201" customFormat="1" ht="13.5">
      <c r="A95" s="208"/>
      <c r="B95" s="208"/>
      <c r="C95" s="209"/>
      <c r="D95" s="208"/>
      <c r="E95" s="208"/>
      <c r="F95" s="207"/>
      <c r="G95" s="207"/>
      <c r="H95" s="207"/>
      <c r="I95" s="207"/>
      <c r="J95" s="207"/>
      <c r="K95" s="207"/>
      <c r="L95" s="207"/>
      <c r="M95" s="207"/>
    </row>
    <row r="96" spans="1:13" s="201" customFormat="1" ht="13.5">
      <c r="A96" s="208"/>
      <c r="B96" s="208"/>
      <c r="C96" s="209"/>
      <c r="D96" s="208"/>
      <c r="E96" s="208"/>
      <c r="F96" s="207"/>
      <c r="G96" s="207"/>
      <c r="H96" s="207"/>
      <c r="I96" s="207"/>
      <c r="J96" s="207"/>
      <c r="K96" s="207"/>
      <c r="L96" s="207"/>
      <c r="M96" s="207"/>
    </row>
    <row r="97" spans="1:13" s="201" customFormat="1" ht="13.5">
      <c r="A97" s="208"/>
      <c r="B97" s="208"/>
      <c r="C97" s="209"/>
      <c r="D97" s="208"/>
      <c r="E97" s="208"/>
      <c r="F97" s="207"/>
      <c r="G97" s="207"/>
      <c r="H97" s="207"/>
      <c r="I97" s="207"/>
      <c r="J97" s="207"/>
      <c r="K97" s="207"/>
      <c r="L97" s="207"/>
      <c r="M97" s="207"/>
    </row>
    <row r="98" spans="1:13" s="201" customFormat="1" ht="13.5">
      <c r="A98" s="208"/>
      <c r="B98" s="208"/>
      <c r="C98" s="209"/>
      <c r="D98" s="208"/>
      <c r="E98" s="208"/>
      <c r="F98" s="207"/>
      <c r="G98" s="207"/>
      <c r="H98" s="207"/>
      <c r="I98" s="207"/>
      <c r="J98" s="207"/>
      <c r="K98" s="207"/>
      <c r="L98" s="207"/>
      <c r="M98" s="207"/>
    </row>
    <row r="99" spans="1:13" s="201" customFormat="1" ht="13.5">
      <c r="A99" s="208"/>
      <c r="B99" s="208"/>
      <c r="C99" s="209"/>
      <c r="D99" s="208"/>
      <c r="E99" s="208"/>
      <c r="F99" s="207"/>
      <c r="G99" s="207"/>
      <c r="H99" s="207"/>
      <c r="I99" s="207"/>
      <c r="J99" s="207"/>
      <c r="K99" s="207"/>
      <c r="L99" s="207"/>
      <c r="M99" s="207"/>
    </row>
    <row r="100" spans="1:13" s="201" customFormat="1" ht="13.5">
      <c r="A100" s="208"/>
      <c r="B100" s="208"/>
      <c r="C100" s="209"/>
      <c r="D100" s="208"/>
      <c r="E100" s="208"/>
      <c r="F100" s="207"/>
      <c r="G100" s="207"/>
      <c r="H100" s="207"/>
      <c r="I100" s="207"/>
      <c r="J100" s="207"/>
      <c r="K100" s="207"/>
      <c r="L100" s="207"/>
      <c r="M100" s="207"/>
    </row>
    <row r="101" spans="1:13" s="201" customFormat="1" ht="13.5">
      <c r="A101" s="208"/>
      <c r="B101" s="208"/>
      <c r="C101" s="209"/>
      <c r="D101" s="208"/>
      <c r="E101" s="208"/>
      <c r="F101" s="207"/>
      <c r="G101" s="207"/>
      <c r="H101" s="207"/>
      <c r="I101" s="207"/>
      <c r="J101" s="207"/>
      <c r="K101" s="207"/>
      <c r="L101" s="207"/>
      <c r="M101" s="207"/>
    </row>
    <row r="102" spans="1:13" s="201" customFormat="1" ht="13.5">
      <c r="A102" s="208"/>
      <c r="B102" s="208"/>
      <c r="C102" s="209"/>
      <c r="D102" s="208"/>
      <c r="E102" s="208"/>
      <c r="F102" s="207"/>
      <c r="G102" s="207"/>
      <c r="H102" s="207"/>
      <c r="I102" s="207"/>
      <c r="J102" s="207"/>
      <c r="K102" s="207"/>
      <c r="L102" s="207"/>
      <c r="M102" s="207"/>
    </row>
    <row r="103" spans="1:13" s="201" customFormat="1" ht="13.5">
      <c r="A103" s="208"/>
      <c r="B103" s="208"/>
      <c r="C103" s="209"/>
      <c r="D103" s="208"/>
      <c r="E103" s="208"/>
      <c r="F103" s="207"/>
      <c r="G103" s="207"/>
      <c r="H103" s="207"/>
      <c r="I103" s="207"/>
      <c r="J103" s="207"/>
      <c r="K103" s="207"/>
      <c r="L103" s="207"/>
      <c r="M103" s="207"/>
    </row>
    <row r="104" spans="1:13" s="201" customFormat="1" ht="13.5">
      <c r="A104" s="208"/>
      <c r="B104" s="208"/>
      <c r="C104" s="209"/>
      <c r="D104" s="208"/>
      <c r="E104" s="208"/>
      <c r="F104" s="207"/>
      <c r="G104" s="207"/>
      <c r="H104" s="207"/>
      <c r="I104" s="207"/>
      <c r="J104" s="207"/>
      <c r="K104" s="207"/>
      <c r="L104" s="207"/>
      <c r="M104" s="207"/>
    </row>
    <row r="105" spans="1:13" s="201" customFormat="1" ht="13.5">
      <c r="A105" s="208"/>
      <c r="B105" s="208"/>
      <c r="C105" s="209"/>
      <c r="D105" s="208"/>
      <c r="E105" s="208"/>
      <c r="F105" s="207"/>
      <c r="G105" s="207"/>
      <c r="H105" s="207"/>
      <c r="I105" s="207"/>
      <c r="J105" s="207"/>
      <c r="K105" s="207"/>
      <c r="L105" s="207"/>
      <c r="M105" s="207"/>
    </row>
    <row r="106" spans="1:13" s="201" customFormat="1" ht="13.5">
      <c r="A106" s="208"/>
      <c r="B106" s="208"/>
      <c r="C106" s="209"/>
      <c r="D106" s="208"/>
      <c r="E106" s="208"/>
      <c r="F106" s="207"/>
      <c r="G106" s="207"/>
      <c r="H106" s="207"/>
      <c r="I106" s="207"/>
      <c r="J106" s="207"/>
      <c r="K106" s="207"/>
      <c r="L106" s="207"/>
      <c r="M106" s="207"/>
    </row>
    <row r="107" spans="1:13" s="201" customFormat="1" ht="13.5">
      <c r="A107" s="208"/>
      <c r="B107" s="208"/>
      <c r="C107" s="209"/>
      <c r="D107" s="208"/>
      <c r="E107" s="208"/>
      <c r="F107" s="207"/>
      <c r="G107" s="207"/>
      <c r="H107" s="207"/>
      <c r="I107" s="207"/>
      <c r="J107" s="207"/>
      <c r="K107" s="207"/>
      <c r="L107" s="207"/>
      <c r="M107" s="207"/>
    </row>
    <row r="108" spans="1:13" s="201" customFormat="1" ht="13.5">
      <c r="A108" s="208"/>
      <c r="B108" s="208"/>
      <c r="C108" s="209"/>
      <c r="D108" s="208"/>
      <c r="E108" s="208"/>
      <c r="F108" s="207"/>
      <c r="G108" s="207"/>
      <c r="H108" s="207"/>
      <c r="I108" s="207"/>
      <c r="J108" s="207"/>
      <c r="K108" s="207"/>
      <c r="L108" s="207"/>
      <c r="M108" s="207"/>
    </row>
    <row r="109" spans="1:13" s="201" customFormat="1" ht="13.5">
      <c r="A109" s="208"/>
      <c r="B109" s="208"/>
      <c r="C109" s="209"/>
      <c r="D109" s="208"/>
      <c r="E109" s="208"/>
      <c r="F109" s="207"/>
      <c r="G109" s="207"/>
      <c r="H109" s="207"/>
      <c r="I109" s="207"/>
      <c r="J109" s="207"/>
      <c r="K109" s="207"/>
      <c r="L109" s="207"/>
      <c r="M109" s="207"/>
    </row>
    <row r="110" spans="1:13" s="201" customFormat="1" ht="13.5">
      <c r="A110" s="208"/>
      <c r="B110" s="208"/>
      <c r="C110" s="209"/>
      <c r="D110" s="208"/>
      <c r="E110" s="208"/>
      <c r="F110" s="207"/>
      <c r="G110" s="207"/>
      <c r="H110" s="207"/>
      <c r="I110" s="207"/>
      <c r="J110" s="207"/>
      <c r="K110" s="207"/>
      <c r="L110" s="207"/>
      <c r="M110" s="207"/>
    </row>
    <row r="111" spans="1:13" s="201" customFormat="1" ht="13.5">
      <c r="A111" s="208"/>
      <c r="B111" s="208"/>
      <c r="C111" s="209"/>
      <c r="D111" s="208"/>
      <c r="E111" s="208"/>
      <c r="F111" s="207"/>
      <c r="G111" s="207"/>
      <c r="H111" s="207"/>
      <c r="I111" s="207"/>
      <c r="J111" s="207"/>
      <c r="K111" s="207"/>
      <c r="L111" s="207"/>
      <c r="M111" s="207"/>
    </row>
    <row r="112" spans="1:13" s="201" customFormat="1" ht="13.5">
      <c r="A112" s="208"/>
      <c r="B112" s="208"/>
      <c r="C112" s="209"/>
      <c r="D112" s="208"/>
      <c r="E112" s="208"/>
      <c r="F112" s="207"/>
      <c r="G112" s="207"/>
      <c r="H112" s="207"/>
      <c r="I112" s="207"/>
      <c r="J112" s="207"/>
      <c r="K112" s="207"/>
      <c r="L112" s="207"/>
      <c r="M112" s="207"/>
    </row>
    <row r="113" spans="1:13" s="201" customFormat="1" ht="13.5">
      <c r="A113" s="208"/>
      <c r="B113" s="208"/>
      <c r="C113" s="209"/>
      <c r="D113" s="208"/>
      <c r="E113" s="208"/>
      <c r="F113" s="207"/>
      <c r="G113" s="207"/>
      <c r="H113" s="207"/>
      <c r="I113" s="207"/>
      <c r="J113" s="207"/>
      <c r="K113" s="207"/>
      <c r="L113" s="207"/>
      <c r="M113" s="207"/>
    </row>
    <row r="114" spans="1:13" s="201" customFormat="1" ht="13.5">
      <c r="A114" s="208"/>
      <c r="B114" s="208"/>
      <c r="C114" s="209"/>
      <c r="D114" s="208"/>
      <c r="E114" s="208"/>
      <c r="F114" s="207"/>
      <c r="G114" s="207"/>
      <c r="H114" s="207"/>
      <c r="I114" s="207"/>
      <c r="J114" s="207"/>
      <c r="K114" s="207"/>
      <c r="L114" s="207"/>
      <c r="M114" s="207"/>
    </row>
    <row r="115" spans="1:13" s="201" customFormat="1" ht="13.5">
      <c r="A115" s="208"/>
      <c r="B115" s="208"/>
      <c r="C115" s="209"/>
      <c r="D115" s="208"/>
      <c r="E115" s="208"/>
      <c r="F115" s="207"/>
      <c r="G115" s="207"/>
      <c r="H115" s="207"/>
      <c r="I115" s="207"/>
      <c r="J115" s="207"/>
      <c r="K115" s="207"/>
      <c r="L115" s="207"/>
      <c r="M115" s="207"/>
    </row>
    <row r="116" spans="1:13" s="201" customFormat="1" ht="13.5">
      <c r="A116" s="208"/>
      <c r="B116" s="208"/>
      <c r="C116" s="209"/>
      <c r="D116" s="208"/>
      <c r="E116" s="208"/>
      <c r="F116" s="207"/>
      <c r="G116" s="207"/>
      <c r="H116" s="207"/>
      <c r="I116" s="207"/>
      <c r="J116" s="207"/>
      <c r="K116" s="207"/>
      <c r="L116" s="207"/>
      <c r="M116" s="207"/>
    </row>
    <row r="117" spans="1:13" s="201" customFormat="1" ht="13.5">
      <c r="A117" s="208"/>
      <c r="B117" s="208"/>
      <c r="C117" s="209"/>
      <c r="D117" s="208"/>
      <c r="E117" s="208"/>
      <c r="F117" s="207"/>
      <c r="G117" s="207"/>
      <c r="H117" s="207"/>
      <c r="I117" s="207"/>
      <c r="J117" s="207"/>
      <c r="K117" s="207"/>
      <c r="L117" s="207"/>
      <c r="M117" s="207"/>
    </row>
    <row r="118" spans="1:13" s="201" customFormat="1" ht="13.5">
      <c r="A118" s="208"/>
      <c r="B118" s="208"/>
      <c r="C118" s="209"/>
      <c r="D118" s="208"/>
      <c r="E118" s="208"/>
      <c r="F118" s="207"/>
      <c r="G118" s="207"/>
      <c r="H118" s="207"/>
      <c r="I118" s="207"/>
      <c r="J118" s="207"/>
      <c r="K118" s="207"/>
      <c r="L118" s="207"/>
      <c r="M118" s="207"/>
    </row>
    <row r="119" spans="1:13" s="201" customFormat="1" ht="13.5">
      <c r="A119" s="208"/>
      <c r="B119" s="208"/>
      <c r="C119" s="209"/>
      <c r="D119" s="208"/>
      <c r="E119" s="208"/>
      <c r="F119" s="207"/>
      <c r="G119" s="207"/>
      <c r="H119" s="207"/>
      <c r="I119" s="207"/>
      <c r="J119" s="207"/>
      <c r="K119" s="207"/>
      <c r="L119" s="207"/>
      <c r="M119" s="207"/>
    </row>
    <row r="120" spans="1:13" s="201" customFormat="1" ht="13.5">
      <c r="A120" s="208"/>
      <c r="B120" s="208"/>
      <c r="C120" s="209"/>
      <c r="D120" s="208"/>
      <c r="E120" s="208"/>
      <c r="F120" s="207"/>
      <c r="G120" s="207"/>
      <c r="H120" s="207"/>
      <c r="I120" s="207"/>
      <c r="J120" s="207"/>
      <c r="K120" s="207"/>
      <c r="L120" s="207"/>
      <c r="M120" s="207"/>
    </row>
    <row r="121" spans="1:13" s="201" customFormat="1" ht="13.5">
      <c r="A121" s="208"/>
      <c r="B121" s="208"/>
      <c r="C121" s="209"/>
      <c r="D121" s="208"/>
      <c r="E121" s="208"/>
      <c r="F121" s="207"/>
      <c r="G121" s="207"/>
      <c r="H121" s="207"/>
      <c r="I121" s="207"/>
      <c r="J121" s="207"/>
      <c r="K121" s="207"/>
      <c r="L121" s="207"/>
      <c r="M121" s="207"/>
    </row>
    <row r="122" spans="1:13" s="201" customFormat="1" ht="13.5">
      <c r="A122" s="208"/>
      <c r="B122" s="208"/>
      <c r="C122" s="209"/>
      <c r="D122" s="208"/>
      <c r="E122" s="208"/>
      <c r="F122" s="207"/>
      <c r="G122" s="207"/>
      <c r="H122" s="207"/>
      <c r="I122" s="207"/>
      <c r="J122" s="207"/>
      <c r="K122" s="207"/>
      <c r="L122" s="207"/>
      <c r="M122" s="207"/>
    </row>
    <row r="123" spans="1:13" s="201" customFormat="1" ht="13.5">
      <c r="A123" s="208"/>
      <c r="B123" s="208"/>
      <c r="C123" s="209"/>
      <c r="D123" s="208"/>
      <c r="E123" s="208"/>
      <c r="F123" s="207"/>
      <c r="G123" s="207"/>
      <c r="H123" s="207"/>
      <c r="I123" s="207"/>
      <c r="J123" s="207"/>
      <c r="K123" s="207"/>
      <c r="L123" s="207"/>
      <c r="M123" s="207"/>
    </row>
    <row r="124" spans="1:13" s="201" customFormat="1" ht="13.5">
      <c r="A124" s="208"/>
      <c r="B124" s="208"/>
      <c r="C124" s="209"/>
      <c r="D124" s="208"/>
      <c r="E124" s="208"/>
    </row>
    <row r="125" spans="1:13" s="201" customFormat="1" ht="13.5">
      <c r="C125" s="210"/>
    </row>
    <row r="126" spans="1:13" s="201" customFormat="1" ht="13.5">
      <c r="C126" s="210"/>
    </row>
    <row r="127" spans="1:13" s="201" customFormat="1" ht="13.5">
      <c r="C127" s="210"/>
    </row>
    <row r="128" spans="1:13" s="201" customFormat="1" ht="13.5">
      <c r="C128" s="210"/>
    </row>
    <row r="129" spans="3:3" s="201" customFormat="1" ht="13.5">
      <c r="C129" s="210"/>
    </row>
    <row r="130" spans="3:3" s="201" customFormat="1" ht="13.5">
      <c r="C130" s="210"/>
    </row>
    <row r="131" spans="3:3" s="201" customFormat="1" ht="13.5">
      <c r="C131" s="210"/>
    </row>
    <row r="132" spans="3:3" s="201" customFormat="1" ht="13.5">
      <c r="C132" s="210"/>
    </row>
    <row r="133" spans="3:3" s="201" customFormat="1" ht="13.5">
      <c r="C133" s="210"/>
    </row>
    <row r="134" spans="3:3" s="201" customFormat="1" ht="13.5">
      <c r="C134" s="210"/>
    </row>
    <row r="135" spans="3:3" s="201" customFormat="1" ht="13.5">
      <c r="C135" s="210"/>
    </row>
    <row r="136" spans="3:3" s="201" customFormat="1" ht="13.5">
      <c r="C136" s="210"/>
    </row>
    <row r="137" spans="3:3" s="201" customFormat="1" ht="13.5">
      <c r="C137" s="210"/>
    </row>
    <row r="138" spans="3:3" s="201" customFormat="1" ht="13.5">
      <c r="C138" s="210"/>
    </row>
    <row r="139" spans="3:3" s="201" customFormat="1" ht="13.5">
      <c r="C139" s="210"/>
    </row>
    <row r="140" spans="3:3" s="201" customFormat="1" ht="13.5">
      <c r="C140" s="210"/>
    </row>
    <row r="141" spans="3:3" s="201" customFormat="1" ht="13.5">
      <c r="C141" s="210"/>
    </row>
    <row r="142" spans="3:3" s="201" customFormat="1" ht="13.5">
      <c r="C142" s="210"/>
    </row>
    <row r="143" spans="3:3" s="201" customFormat="1" ht="13.5">
      <c r="C143" s="210"/>
    </row>
    <row r="144" spans="3:3" s="201" customFormat="1" ht="13.5">
      <c r="C144" s="210"/>
    </row>
    <row r="145" spans="3:3" s="201" customFormat="1" ht="13.5">
      <c r="C145" s="210"/>
    </row>
    <row r="146" spans="3:3" s="201" customFormat="1" ht="13.5">
      <c r="C146" s="210"/>
    </row>
    <row r="147" spans="3:3" s="201" customFormat="1" ht="13.5">
      <c r="C147" s="210"/>
    </row>
    <row r="148" spans="3:3" s="201" customFormat="1" ht="13.5">
      <c r="C148" s="210"/>
    </row>
    <row r="149" spans="3:3" s="201" customFormat="1" ht="13.5">
      <c r="C149" s="210"/>
    </row>
    <row r="150" spans="3:3" s="201" customFormat="1" ht="13.5">
      <c r="C150" s="210"/>
    </row>
    <row r="151" spans="3:3" s="201" customFormat="1" ht="13.5">
      <c r="C151" s="210"/>
    </row>
    <row r="152" spans="3:3" s="200" customFormat="1" ht="13.5"/>
    <row r="153" spans="3:3" s="200" customFormat="1" ht="13.5"/>
    <row r="154" spans="3:3" s="200" customFormat="1" ht="13.5"/>
    <row r="155" spans="3:3" s="200" customFormat="1" ht="13.5"/>
    <row r="156" spans="3:3" s="200" customFormat="1" ht="13.5"/>
    <row r="157" spans="3:3" s="200" customFormat="1" ht="13.5"/>
    <row r="158" spans="3:3" s="200" customFormat="1" ht="13.5"/>
    <row r="159" spans="3:3" s="200" customFormat="1" ht="13.5"/>
  </sheetData>
  <mergeCells count="25">
    <mergeCell ref="A67:A75"/>
    <mergeCell ref="A58:A61"/>
    <mergeCell ref="A64:A65"/>
    <mergeCell ref="I7:J7"/>
    <mergeCell ref="K7:L7"/>
    <mergeCell ref="A28:A30"/>
    <mergeCell ref="A31:A35"/>
    <mergeCell ref="A36:A46"/>
    <mergeCell ref="A47:A52"/>
    <mergeCell ref="A54:A57"/>
    <mergeCell ref="M7:M8"/>
    <mergeCell ref="A11:A19"/>
    <mergeCell ref="A20:A26"/>
    <mergeCell ref="A7:A8"/>
    <mergeCell ref="B7:B8"/>
    <mergeCell ref="C7:C8"/>
    <mergeCell ref="D7:D8"/>
    <mergeCell ref="E7:F7"/>
    <mergeCell ref="G7:H7"/>
    <mergeCell ref="A6:G6"/>
    <mergeCell ref="A1:M1"/>
    <mergeCell ref="A2:M2"/>
    <mergeCell ref="A3:M3"/>
    <mergeCell ref="A4:G4"/>
    <mergeCell ref="C5:K5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zoomScaleNormal="100" zoomScaleSheetLayoutView="90" workbookViewId="0">
      <selection activeCell="A6" sqref="A6:G6"/>
    </sheetView>
  </sheetViews>
  <sheetFormatPr defaultRowHeight="15"/>
  <cols>
    <col min="1" max="1" width="6.28515625" style="80" customWidth="1"/>
    <col min="2" max="2" width="9.140625" style="80"/>
    <col min="3" max="3" width="38.85546875" style="80" customWidth="1"/>
    <col min="4" max="6" width="9.140625" style="80"/>
    <col min="7" max="7" width="8.140625" style="80" customWidth="1"/>
    <col min="8" max="8" width="9.140625" style="80"/>
    <col min="9" max="9" width="8.28515625" style="80" customWidth="1"/>
    <col min="10" max="16384" width="9.140625" style="80"/>
  </cols>
  <sheetData>
    <row r="1" spans="1:13" s="109" customFormat="1" ht="38.25" customHeight="1">
      <c r="A1" s="266" t="s">
        <v>315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3" s="109" customFormat="1" ht="17.25" customHeight="1">
      <c r="A2" s="267" t="s">
        <v>136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s="109" customFormat="1" ht="13.5">
      <c r="A3" s="267" t="s">
        <v>135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s="109" customFormat="1" ht="13.5">
      <c r="A4" s="268" t="s">
        <v>1</v>
      </c>
      <c r="B4" s="268"/>
      <c r="C4" s="268"/>
      <c r="D4" s="268"/>
      <c r="E4" s="268"/>
      <c r="F4" s="268"/>
      <c r="G4" s="268"/>
      <c r="H4" s="16"/>
      <c r="I4" s="16"/>
      <c r="J4" s="16"/>
      <c r="K4" s="16"/>
      <c r="L4" s="16"/>
      <c r="M4" s="16"/>
    </row>
    <row r="5" spans="1:13" s="109" customFormat="1" ht="13.5">
      <c r="A5" s="161"/>
      <c r="B5" s="161"/>
      <c r="C5" s="269" t="s">
        <v>2</v>
      </c>
      <c r="D5" s="269"/>
      <c r="E5" s="269"/>
      <c r="F5" s="269"/>
      <c r="G5" s="269"/>
      <c r="H5" s="269"/>
      <c r="I5" s="269"/>
      <c r="J5" s="269"/>
      <c r="K5" s="269"/>
      <c r="L5" s="17">
        <f>M122/1000</f>
        <v>0</v>
      </c>
      <c r="M5" s="18" t="s">
        <v>3</v>
      </c>
    </row>
    <row r="6" spans="1:13" s="109" customFormat="1" ht="18.75" customHeight="1">
      <c r="A6" s="265"/>
      <c r="B6" s="265"/>
      <c r="C6" s="265"/>
      <c r="D6" s="265"/>
      <c r="E6" s="265"/>
      <c r="F6" s="265"/>
      <c r="G6" s="265"/>
      <c r="H6" s="19"/>
      <c r="I6" s="19"/>
      <c r="J6" s="19"/>
      <c r="K6" s="19"/>
      <c r="L6" s="19"/>
      <c r="M6" s="19"/>
    </row>
    <row r="7" spans="1:13" s="109" customFormat="1" ht="31.5" customHeight="1">
      <c r="A7" s="263" t="s">
        <v>4</v>
      </c>
      <c r="B7" s="264" t="s">
        <v>5</v>
      </c>
      <c r="C7" s="262" t="s">
        <v>6</v>
      </c>
      <c r="D7" s="262" t="s">
        <v>7</v>
      </c>
      <c r="E7" s="262" t="s">
        <v>8</v>
      </c>
      <c r="F7" s="262"/>
      <c r="G7" s="262" t="s">
        <v>9</v>
      </c>
      <c r="H7" s="262"/>
      <c r="I7" s="262" t="s">
        <v>10</v>
      </c>
      <c r="J7" s="262"/>
      <c r="K7" s="262" t="s">
        <v>11</v>
      </c>
      <c r="L7" s="262"/>
      <c r="M7" s="263" t="s">
        <v>12</v>
      </c>
    </row>
    <row r="8" spans="1:13" s="109" customFormat="1" ht="40.5">
      <c r="A8" s="263"/>
      <c r="B8" s="264"/>
      <c r="C8" s="262"/>
      <c r="D8" s="262"/>
      <c r="E8" s="160" t="s">
        <v>13</v>
      </c>
      <c r="F8" s="160" t="s">
        <v>12</v>
      </c>
      <c r="G8" s="160" t="s">
        <v>14</v>
      </c>
      <c r="H8" s="20" t="s">
        <v>12</v>
      </c>
      <c r="I8" s="21" t="s">
        <v>14</v>
      </c>
      <c r="J8" s="22" t="s">
        <v>12</v>
      </c>
      <c r="K8" s="160" t="s">
        <v>14</v>
      </c>
      <c r="L8" s="160" t="s">
        <v>12</v>
      </c>
      <c r="M8" s="263"/>
    </row>
    <row r="9" spans="1:13" s="109" customFormat="1" ht="13.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</row>
    <row r="10" spans="1:13" s="109" customFormat="1" ht="13.5">
      <c r="A10" s="135"/>
      <c r="B10" s="65"/>
      <c r="C10" s="125" t="s">
        <v>107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s="109" customFormat="1" ht="40.5">
      <c r="A11" s="297">
        <v>1</v>
      </c>
      <c r="B11" s="187" t="s">
        <v>230</v>
      </c>
      <c r="C11" s="156" t="s">
        <v>229</v>
      </c>
      <c r="D11" s="54" t="s">
        <v>20</v>
      </c>
      <c r="E11" s="26"/>
      <c r="F11" s="85">
        <v>1.98</v>
      </c>
      <c r="G11" s="27"/>
      <c r="H11" s="55"/>
      <c r="I11" s="85"/>
      <c r="J11" s="25"/>
      <c r="K11" s="82"/>
      <c r="L11" s="28"/>
      <c r="M11" s="82"/>
    </row>
    <row r="12" spans="1:13" s="109" customFormat="1" ht="13.5">
      <c r="A12" s="298"/>
      <c r="B12" s="187"/>
      <c r="C12" s="81" t="s">
        <v>25</v>
      </c>
      <c r="D12" s="54" t="s">
        <v>17</v>
      </c>
      <c r="E12" s="56">
        <v>10.199999999999999</v>
      </c>
      <c r="F12" s="66">
        <f>E12*F11</f>
        <v>20.195999999999998</v>
      </c>
      <c r="G12" s="57"/>
      <c r="H12" s="55"/>
      <c r="I12" s="66"/>
      <c r="J12" s="85"/>
      <c r="K12" s="85"/>
      <c r="L12" s="85"/>
      <c r="M12" s="68"/>
    </row>
    <row r="13" spans="1:13" s="109" customFormat="1" ht="13.5">
      <c r="A13" s="298"/>
      <c r="B13" s="187"/>
      <c r="C13" s="81" t="s">
        <v>18</v>
      </c>
      <c r="D13" s="54" t="s">
        <v>19</v>
      </c>
      <c r="E13" s="30">
        <v>7.99</v>
      </c>
      <c r="F13" s="85">
        <f>E13*F11</f>
        <v>15.8202</v>
      </c>
      <c r="G13" s="57"/>
      <c r="H13" s="55"/>
      <c r="I13" s="66"/>
      <c r="J13" s="85"/>
      <c r="K13" s="68"/>
      <c r="L13" s="85"/>
      <c r="M13" s="85"/>
    </row>
    <row r="14" spans="1:13" s="109" customFormat="1" ht="13.5">
      <c r="A14" s="299"/>
      <c r="B14" s="187" t="s">
        <v>110</v>
      </c>
      <c r="C14" s="156" t="s">
        <v>231</v>
      </c>
      <c r="D14" s="65" t="s">
        <v>21</v>
      </c>
      <c r="E14" s="65"/>
      <c r="F14" s="65">
        <f>F11*2.4</f>
        <v>4.7519999999999998</v>
      </c>
      <c r="G14" s="65"/>
      <c r="H14" s="65"/>
      <c r="I14" s="65"/>
      <c r="J14" s="65"/>
      <c r="K14" s="65"/>
      <c r="L14" s="85"/>
      <c r="M14" s="85"/>
    </row>
    <row r="15" spans="1:13" s="109" customFormat="1" ht="32.25" customHeight="1">
      <c r="A15" s="297">
        <v>2</v>
      </c>
      <c r="B15" s="187" t="s">
        <v>233</v>
      </c>
      <c r="C15" s="156" t="s">
        <v>232</v>
      </c>
      <c r="D15" s="54" t="s">
        <v>20</v>
      </c>
      <c r="E15" s="26"/>
      <c r="F15" s="85">
        <v>1.45</v>
      </c>
      <c r="G15" s="27"/>
      <c r="H15" s="55"/>
      <c r="I15" s="85"/>
      <c r="J15" s="25"/>
      <c r="K15" s="82"/>
      <c r="L15" s="28"/>
      <c r="M15" s="82"/>
    </row>
    <row r="16" spans="1:13" s="109" customFormat="1" ht="13.5">
      <c r="A16" s="298"/>
      <c r="B16" s="187"/>
      <c r="C16" s="81" t="s">
        <v>25</v>
      </c>
      <c r="D16" s="54" t="s">
        <v>17</v>
      </c>
      <c r="E16" s="56">
        <v>8.1</v>
      </c>
      <c r="F16" s="66">
        <f>E16*F15</f>
        <v>11.744999999999999</v>
      </c>
      <c r="G16" s="57"/>
      <c r="H16" s="55"/>
      <c r="I16" s="66"/>
      <c r="J16" s="85"/>
      <c r="K16" s="85"/>
      <c r="L16" s="85"/>
      <c r="M16" s="68"/>
    </row>
    <row r="17" spans="1:13" s="109" customFormat="1" ht="13.5">
      <c r="A17" s="298"/>
      <c r="B17" s="187"/>
      <c r="C17" s="81" t="s">
        <v>18</v>
      </c>
      <c r="D17" s="54" t="s">
        <v>19</v>
      </c>
      <c r="E17" s="30">
        <v>3.17</v>
      </c>
      <c r="F17" s="85">
        <f>E17*F15</f>
        <v>4.5964999999999998</v>
      </c>
      <c r="G17" s="57"/>
      <c r="H17" s="55"/>
      <c r="I17" s="66"/>
      <c r="J17" s="85"/>
      <c r="K17" s="68"/>
      <c r="L17" s="85"/>
      <c r="M17" s="85"/>
    </row>
    <row r="18" spans="1:13" s="109" customFormat="1" ht="13.5">
      <c r="A18" s="299"/>
      <c r="B18" s="187" t="s">
        <v>110</v>
      </c>
      <c r="C18" s="156" t="s">
        <v>231</v>
      </c>
      <c r="D18" s="65" t="s">
        <v>21</v>
      </c>
      <c r="E18" s="65"/>
      <c r="F18" s="65">
        <f>F15*1.8</f>
        <v>2.61</v>
      </c>
      <c r="G18" s="65"/>
      <c r="H18" s="65"/>
      <c r="I18" s="65"/>
      <c r="J18" s="65"/>
      <c r="K18" s="65"/>
      <c r="L18" s="85"/>
      <c r="M18" s="85"/>
    </row>
    <row r="19" spans="1:13" s="109" customFormat="1" ht="42" customHeight="1">
      <c r="A19" s="140">
        <v>3</v>
      </c>
      <c r="B19" s="187"/>
      <c r="C19" s="156" t="s">
        <v>234</v>
      </c>
      <c r="D19" s="65"/>
      <c r="E19" s="65"/>
      <c r="F19" s="65"/>
      <c r="G19" s="65"/>
      <c r="H19" s="65"/>
      <c r="I19" s="65"/>
      <c r="J19" s="65"/>
      <c r="K19" s="65"/>
      <c r="L19" s="85"/>
      <c r="M19" s="85"/>
    </row>
    <row r="20" spans="1:13" s="109" customFormat="1" ht="27">
      <c r="A20" s="294" t="s">
        <v>117</v>
      </c>
      <c r="B20" s="67" t="s">
        <v>235</v>
      </c>
      <c r="C20" s="81" t="s">
        <v>249</v>
      </c>
      <c r="D20" s="54" t="s">
        <v>23</v>
      </c>
      <c r="E20" s="33"/>
      <c r="F20" s="85">
        <v>4</v>
      </c>
      <c r="G20" s="57"/>
      <c r="H20" s="115"/>
      <c r="I20" s="115"/>
      <c r="J20" s="115"/>
      <c r="K20" s="115"/>
      <c r="L20" s="115"/>
      <c r="M20" s="115"/>
    </row>
    <row r="21" spans="1:13" s="109" customFormat="1" ht="13.5">
      <c r="A21" s="295"/>
      <c r="B21" s="67"/>
      <c r="C21" s="81" t="s">
        <v>236</v>
      </c>
      <c r="D21" s="54" t="s">
        <v>17</v>
      </c>
      <c r="E21" s="30">
        <f>0.354*0.5</f>
        <v>0.17699999999999999</v>
      </c>
      <c r="F21" s="50">
        <f>E21*F20</f>
        <v>0.70799999999999996</v>
      </c>
      <c r="G21" s="57"/>
      <c r="H21" s="55"/>
      <c r="I21" s="66"/>
      <c r="J21" s="85"/>
      <c r="K21" s="68"/>
      <c r="L21" s="85"/>
      <c r="M21" s="68"/>
    </row>
    <row r="22" spans="1:13" s="109" customFormat="1" ht="13.5">
      <c r="A22" s="295"/>
      <c r="B22" s="67"/>
      <c r="C22" s="81" t="s">
        <v>237</v>
      </c>
      <c r="D22" s="54" t="s">
        <v>19</v>
      </c>
      <c r="E22" s="56">
        <f>0.0782*0.5</f>
        <v>3.9100000000000003E-2</v>
      </c>
      <c r="F22" s="50">
        <f>E22*F20</f>
        <v>0.15640000000000001</v>
      </c>
      <c r="G22" s="57"/>
      <c r="H22" s="55"/>
      <c r="I22" s="66"/>
      <c r="J22" s="85"/>
      <c r="K22" s="68"/>
      <c r="L22" s="85"/>
      <c r="M22" s="85"/>
    </row>
    <row r="23" spans="1:13" s="109" customFormat="1" ht="13.5">
      <c r="A23" s="295"/>
      <c r="B23" s="67"/>
      <c r="C23" s="168" t="s">
        <v>238</v>
      </c>
      <c r="D23" s="169" t="s">
        <v>19</v>
      </c>
      <c r="E23" s="170">
        <f>0.116*0.5</f>
        <v>5.8000000000000003E-2</v>
      </c>
      <c r="F23" s="171">
        <f>E23*F20</f>
        <v>0.23200000000000001</v>
      </c>
      <c r="G23" s="170"/>
      <c r="H23" s="85"/>
      <c r="I23" s="170"/>
      <c r="J23" s="170"/>
      <c r="K23" s="170"/>
      <c r="L23" s="85"/>
      <c r="M23" s="170"/>
    </row>
    <row r="24" spans="1:13" s="109" customFormat="1" ht="27">
      <c r="A24" s="296"/>
      <c r="B24" s="67"/>
      <c r="C24" s="81" t="s">
        <v>239</v>
      </c>
      <c r="D24" s="54" t="s">
        <v>21</v>
      </c>
      <c r="E24" s="33"/>
      <c r="F24" s="85">
        <f>4*0.03*2.2</f>
        <v>0.26400000000000001</v>
      </c>
      <c r="G24" s="57"/>
      <c r="H24" s="55"/>
      <c r="I24" s="66"/>
      <c r="J24" s="85"/>
      <c r="K24" s="34"/>
      <c r="L24" s="85"/>
      <c r="M24" s="85"/>
    </row>
    <row r="25" spans="1:13" s="109" customFormat="1" ht="27">
      <c r="A25" s="294" t="s">
        <v>114</v>
      </c>
      <c r="B25" s="67" t="s">
        <v>240</v>
      </c>
      <c r="C25" s="81" t="s">
        <v>250</v>
      </c>
      <c r="D25" s="54" t="s">
        <v>23</v>
      </c>
      <c r="E25" s="33"/>
      <c r="F25" s="85">
        <v>11</v>
      </c>
      <c r="G25" s="57"/>
      <c r="H25" s="115"/>
      <c r="I25" s="115"/>
      <c r="J25" s="115"/>
      <c r="K25" s="115"/>
      <c r="L25" s="115"/>
      <c r="M25" s="115"/>
    </row>
    <row r="26" spans="1:13" s="109" customFormat="1" ht="13.5">
      <c r="A26" s="295"/>
      <c r="B26" s="67"/>
      <c r="C26" s="81" t="s">
        <v>241</v>
      </c>
      <c r="D26" s="54" t="s">
        <v>17</v>
      </c>
      <c r="E26" s="30">
        <f>0.474*0.5</f>
        <v>0.23699999999999999</v>
      </c>
      <c r="F26" s="50">
        <f>E26*F25</f>
        <v>2.6069999999999998</v>
      </c>
      <c r="G26" s="57"/>
      <c r="H26" s="55"/>
      <c r="I26" s="66"/>
      <c r="J26" s="85"/>
      <c r="K26" s="68"/>
      <c r="L26" s="85"/>
      <c r="M26" s="68"/>
    </row>
    <row r="27" spans="1:13" s="109" customFormat="1" ht="13.5">
      <c r="A27" s="295"/>
      <c r="B27" s="67"/>
      <c r="C27" s="81" t="s">
        <v>242</v>
      </c>
      <c r="D27" s="54" t="s">
        <v>19</v>
      </c>
      <c r="E27" s="56">
        <f>0.0886*0.5</f>
        <v>4.4299999999999999E-2</v>
      </c>
      <c r="F27" s="50">
        <f>E27*F25</f>
        <v>0.48730000000000001</v>
      </c>
      <c r="G27" s="57"/>
      <c r="H27" s="55"/>
      <c r="I27" s="66"/>
      <c r="J27" s="85"/>
      <c r="K27" s="68"/>
      <c r="L27" s="85"/>
      <c r="M27" s="85"/>
    </row>
    <row r="28" spans="1:13" s="109" customFormat="1" ht="13.5">
      <c r="A28" s="295"/>
      <c r="B28" s="67"/>
      <c r="C28" s="168" t="s">
        <v>243</v>
      </c>
      <c r="D28" s="169" t="s">
        <v>19</v>
      </c>
      <c r="E28" s="170">
        <f>0.184*0.5</f>
        <v>9.1999999999999998E-2</v>
      </c>
      <c r="F28" s="171">
        <f>E28*F25</f>
        <v>1.012</v>
      </c>
      <c r="G28" s="170"/>
      <c r="H28" s="85"/>
      <c r="I28" s="170"/>
      <c r="J28" s="170"/>
      <c r="K28" s="170"/>
      <c r="L28" s="85"/>
      <c r="M28" s="170"/>
    </row>
    <row r="29" spans="1:13" s="109" customFormat="1" ht="27">
      <c r="A29" s="296"/>
      <c r="B29" s="67"/>
      <c r="C29" s="81" t="s">
        <v>239</v>
      </c>
      <c r="D29" s="54" t="s">
        <v>21</v>
      </c>
      <c r="E29" s="33"/>
      <c r="F29" s="85">
        <f>11*0.05*2.2</f>
        <v>1.2100000000000002</v>
      </c>
      <c r="G29" s="57"/>
      <c r="H29" s="55"/>
      <c r="I29" s="66"/>
      <c r="J29" s="85"/>
      <c r="K29" s="34"/>
      <c r="L29" s="85"/>
      <c r="M29" s="85"/>
    </row>
    <row r="30" spans="1:13" s="109" customFormat="1" ht="27">
      <c r="A30" s="273" t="s">
        <v>115</v>
      </c>
      <c r="B30" s="67" t="s">
        <v>244</v>
      </c>
      <c r="C30" s="81" t="s">
        <v>251</v>
      </c>
      <c r="D30" s="54" t="s">
        <v>23</v>
      </c>
      <c r="E30" s="33"/>
      <c r="F30" s="85">
        <v>7</v>
      </c>
      <c r="G30" s="57"/>
      <c r="H30" s="115"/>
      <c r="I30" s="115"/>
      <c r="J30" s="115"/>
      <c r="K30" s="115"/>
      <c r="L30" s="115"/>
      <c r="M30" s="115"/>
    </row>
    <row r="31" spans="1:13" s="109" customFormat="1" ht="13.5">
      <c r="A31" s="274"/>
      <c r="B31" s="67"/>
      <c r="C31" s="81" t="s">
        <v>245</v>
      </c>
      <c r="D31" s="54" t="s">
        <v>17</v>
      </c>
      <c r="E31" s="30">
        <f>0.598*0.5</f>
        <v>0.29899999999999999</v>
      </c>
      <c r="F31" s="50">
        <f>E31*F30</f>
        <v>2.093</v>
      </c>
      <c r="G31" s="57"/>
      <c r="H31" s="55"/>
      <c r="I31" s="66"/>
      <c r="J31" s="85"/>
      <c r="K31" s="68"/>
      <c r="L31" s="85"/>
      <c r="M31" s="68"/>
    </row>
    <row r="32" spans="1:13" s="109" customFormat="1" ht="13.5">
      <c r="A32" s="274"/>
      <c r="B32" s="67"/>
      <c r="C32" s="81" t="s">
        <v>246</v>
      </c>
      <c r="D32" s="54" t="s">
        <v>19</v>
      </c>
      <c r="E32" s="56">
        <f>0.198*0.5</f>
        <v>9.9000000000000005E-2</v>
      </c>
      <c r="F32" s="50">
        <f>E32*F30</f>
        <v>0.69300000000000006</v>
      </c>
      <c r="G32" s="57"/>
      <c r="H32" s="55"/>
      <c r="I32" s="66"/>
      <c r="J32" s="85"/>
      <c r="K32" s="68"/>
      <c r="L32" s="85"/>
      <c r="M32" s="85"/>
    </row>
    <row r="33" spans="1:13" s="109" customFormat="1" ht="13.5">
      <c r="A33" s="274"/>
      <c r="B33" s="67"/>
      <c r="C33" s="168" t="s">
        <v>247</v>
      </c>
      <c r="D33" s="169" t="s">
        <v>19</v>
      </c>
      <c r="E33" s="170">
        <f>0.313*0.5</f>
        <v>0.1565</v>
      </c>
      <c r="F33" s="171">
        <f>E33*F30</f>
        <v>1.0954999999999999</v>
      </c>
      <c r="G33" s="170"/>
      <c r="H33" s="85"/>
      <c r="I33" s="170"/>
      <c r="J33" s="170"/>
      <c r="K33" s="170"/>
      <c r="L33" s="85"/>
      <c r="M33" s="170"/>
    </row>
    <row r="34" spans="1:13" s="109" customFormat="1" ht="27">
      <c r="A34" s="275"/>
      <c r="B34" s="67"/>
      <c r="C34" s="81" t="s">
        <v>239</v>
      </c>
      <c r="D34" s="54" t="s">
        <v>21</v>
      </c>
      <c r="E34" s="33"/>
      <c r="F34" s="85">
        <f>7*0.07*2.2</f>
        <v>1.0780000000000003</v>
      </c>
      <c r="G34" s="57"/>
      <c r="H34" s="55"/>
      <c r="I34" s="66"/>
      <c r="J34" s="85"/>
      <c r="K34" s="34"/>
      <c r="L34" s="85"/>
      <c r="M34" s="85"/>
    </row>
    <row r="35" spans="1:13" s="109" customFormat="1" ht="27">
      <c r="A35" s="67" t="s">
        <v>118</v>
      </c>
      <c r="B35" s="67"/>
      <c r="C35" s="81" t="s">
        <v>248</v>
      </c>
      <c r="D35" s="54" t="s">
        <v>21</v>
      </c>
      <c r="E35" s="33"/>
      <c r="F35" s="85">
        <f>F34+F29+F24</f>
        <v>2.5520000000000005</v>
      </c>
      <c r="G35" s="57"/>
      <c r="H35" s="115"/>
      <c r="I35" s="115"/>
      <c r="J35" s="115"/>
      <c r="K35" s="115"/>
      <c r="L35" s="115"/>
      <c r="M35" s="115"/>
    </row>
    <row r="36" spans="1:13" s="109" customFormat="1" ht="43.5" customHeight="1">
      <c r="A36" s="67" t="s">
        <v>33</v>
      </c>
      <c r="B36" s="185"/>
      <c r="C36" s="81" t="s">
        <v>252</v>
      </c>
      <c r="D36" s="54"/>
      <c r="E36" s="33"/>
      <c r="F36" s="85"/>
      <c r="G36" s="57"/>
      <c r="H36" s="115"/>
      <c r="I36" s="115"/>
      <c r="J36" s="115"/>
      <c r="K36" s="115"/>
      <c r="L36" s="115"/>
      <c r="M36" s="115"/>
    </row>
    <row r="37" spans="1:13" s="109" customFormat="1" ht="27">
      <c r="A37" s="274" t="s">
        <v>264</v>
      </c>
      <c r="B37" s="67" t="s">
        <v>253</v>
      </c>
      <c r="C37" s="81" t="s">
        <v>261</v>
      </c>
      <c r="D37" s="54" t="s">
        <v>23</v>
      </c>
      <c r="E37" s="33"/>
      <c r="F37" s="85">
        <v>8</v>
      </c>
      <c r="G37" s="57"/>
      <c r="H37" s="115"/>
      <c r="I37" s="115"/>
      <c r="J37" s="115"/>
      <c r="K37" s="115"/>
      <c r="L37" s="115"/>
      <c r="M37" s="115"/>
    </row>
    <row r="38" spans="1:13" s="109" customFormat="1" ht="13.5">
      <c r="A38" s="274"/>
      <c r="B38" s="67"/>
      <c r="C38" s="81" t="s">
        <v>254</v>
      </c>
      <c r="D38" s="54" t="s">
        <v>17</v>
      </c>
      <c r="E38" s="30">
        <f>0.426*0.6</f>
        <v>0.25559999999999999</v>
      </c>
      <c r="F38" s="50">
        <f>E38*F37</f>
        <v>2.0448</v>
      </c>
      <c r="G38" s="57"/>
      <c r="H38" s="55"/>
      <c r="I38" s="66"/>
      <c r="J38" s="85"/>
      <c r="K38" s="68"/>
      <c r="L38" s="85"/>
      <c r="M38" s="68"/>
    </row>
    <row r="39" spans="1:13" s="109" customFormat="1" ht="13.5">
      <c r="A39" s="274"/>
      <c r="B39" s="67"/>
      <c r="C39" s="81" t="s">
        <v>255</v>
      </c>
      <c r="D39" s="54" t="s">
        <v>19</v>
      </c>
      <c r="E39" s="56">
        <f>0.217*0.7</f>
        <v>0.15189999999999998</v>
      </c>
      <c r="F39" s="50">
        <f>E39*F37</f>
        <v>1.2151999999999998</v>
      </c>
      <c r="G39" s="57"/>
      <c r="H39" s="55"/>
      <c r="I39" s="66"/>
      <c r="J39" s="85"/>
      <c r="K39" s="68"/>
      <c r="L39" s="85"/>
      <c r="M39" s="85"/>
    </row>
    <row r="40" spans="1:13" s="109" customFormat="1" ht="13.5">
      <c r="A40" s="274"/>
      <c r="B40" s="67"/>
      <c r="C40" s="168" t="s">
        <v>256</v>
      </c>
      <c r="D40" s="169" t="s">
        <v>19</v>
      </c>
      <c r="E40" s="170">
        <f>0.108*0.5</f>
        <v>5.3999999999999999E-2</v>
      </c>
      <c r="F40" s="171">
        <f>E40*F37</f>
        <v>0.432</v>
      </c>
      <c r="G40" s="170"/>
      <c r="H40" s="85"/>
      <c r="I40" s="170"/>
      <c r="J40" s="170"/>
      <c r="K40" s="170"/>
      <c r="L40" s="85"/>
      <c r="M40" s="170"/>
    </row>
    <row r="41" spans="1:13" s="109" customFormat="1" ht="13.5">
      <c r="A41" s="275"/>
      <c r="B41" s="67"/>
      <c r="C41" s="156" t="s">
        <v>263</v>
      </c>
      <c r="D41" s="65" t="s">
        <v>21</v>
      </c>
      <c r="E41" s="65"/>
      <c r="F41" s="172">
        <f>F37*0.0268</f>
        <v>0.21440000000000001</v>
      </c>
      <c r="G41" s="65"/>
      <c r="H41" s="65"/>
      <c r="I41" s="65"/>
      <c r="J41" s="65"/>
      <c r="K41" s="65"/>
      <c r="L41" s="68"/>
      <c r="M41" s="126"/>
    </row>
    <row r="42" spans="1:13" s="109" customFormat="1" ht="27">
      <c r="A42" s="274" t="s">
        <v>265</v>
      </c>
      <c r="B42" s="67" t="s">
        <v>257</v>
      </c>
      <c r="C42" s="81" t="s">
        <v>262</v>
      </c>
      <c r="D42" s="54" t="s">
        <v>23</v>
      </c>
      <c r="E42" s="33"/>
      <c r="F42" s="85">
        <v>21</v>
      </c>
      <c r="G42" s="57"/>
      <c r="H42" s="115"/>
      <c r="I42" s="115"/>
      <c r="J42" s="115"/>
      <c r="K42" s="115"/>
      <c r="L42" s="115"/>
      <c r="M42" s="115"/>
    </row>
    <row r="43" spans="1:13" s="109" customFormat="1" ht="13.5">
      <c r="A43" s="274"/>
      <c r="B43" s="67"/>
      <c r="C43" s="81" t="s">
        <v>258</v>
      </c>
      <c r="D43" s="54" t="s">
        <v>17</v>
      </c>
      <c r="E43" s="30">
        <f>0.594*0.6</f>
        <v>0.35639999999999999</v>
      </c>
      <c r="F43" s="50">
        <f>E43*F42</f>
        <v>7.4843999999999999</v>
      </c>
      <c r="G43" s="57"/>
      <c r="H43" s="55"/>
      <c r="I43" s="66"/>
      <c r="J43" s="85"/>
      <c r="K43" s="68"/>
      <c r="L43" s="85"/>
      <c r="M43" s="68"/>
    </row>
    <row r="44" spans="1:13" s="109" customFormat="1" ht="13.5">
      <c r="A44" s="274"/>
      <c r="B44" s="67"/>
      <c r="C44" s="81" t="s">
        <v>259</v>
      </c>
      <c r="D44" s="54" t="s">
        <v>19</v>
      </c>
      <c r="E44" s="56">
        <f>0.282*0.7</f>
        <v>0.19739999999999996</v>
      </c>
      <c r="F44" s="50">
        <f>E44*F42</f>
        <v>4.1453999999999995</v>
      </c>
      <c r="G44" s="57"/>
      <c r="H44" s="55"/>
      <c r="I44" s="66"/>
      <c r="J44" s="85"/>
      <c r="K44" s="68"/>
      <c r="L44" s="85"/>
      <c r="M44" s="85"/>
    </row>
    <row r="45" spans="1:13" s="109" customFormat="1" ht="13.5">
      <c r="A45" s="274"/>
      <c r="B45" s="67"/>
      <c r="C45" s="168" t="s">
        <v>260</v>
      </c>
      <c r="D45" s="169" t="s">
        <v>19</v>
      </c>
      <c r="E45" s="170">
        <f>0.14*0.5</f>
        <v>7.0000000000000007E-2</v>
      </c>
      <c r="F45" s="171">
        <f>E45*F42</f>
        <v>1.4700000000000002</v>
      </c>
      <c r="G45" s="170"/>
      <c r="H45" s="85"/>
      <c r="I45" s="170"/>
      <c r="J45" s="170"/>
      <c r="K45" s="170"/>
      <c r="L45" s="85"/>
      <c r="M45" s="170"/>
    </row>
    <row r="46" spans="1:13" s="109" customFormat="1" ht="13.5">
      <c r="A46" s="275"/>
      <c r="B46" s="67"/>
      <c r="C46" s="156" t="s">
        <v>263</v>
      </c>
      <c r="D46" s="65" t="s">
        <v>21</v>
      </c>
      <c r="E46" s="65"/>
      <c r="F46" s="126">
        <f>F42*0.04</f>
        <v>0.84</v>
      </c>
      <c r="G46" s="65"/>
      <c r="H46" s="65"/>
      <c r="I46" s="65"/>
      <c r="J46" s="65"/>
      <c r="K46" s="65"/>
      <c r="L46" s="68"/>
      <c r="M46" s="126"/>
    </row>
    <row r="47" spans="1:13" s="109" customFormat="1" ht="30" customHeight="1">
      <c r="A47" s="297">
        <v>5</v>
      </c>
      <c r="B47" s="187" t="s">
        <v>267</v>
      </c>
      <c r="C47" s="156" t="s">
        <v>266</v>
      </c>
      <c r="D47" s="54" t="s">
        <v>23</v>
      </c>
      <c r="E47" s="33"/>
      <c r="F47" s="85">
        <v>18</v>
      </c>
      <c r="G47" s="57"/>
      <c r="H47" s="115"/>
      <c r="I47" s="115"/>
      <c r="J47" s="115"/>
      <c r="K47" s="115"/>
      <c r="L47" s="115"/>
      <c r="M47" s="115"/>
    </row>
    <row r="48" spans="1:13" s="109" customFormat="1" ht="13.5">
      <c r="A48" s="298"/>
      <c r="B48" s="186"/>
      <c r="C48" s="81" t="s">
        <v>268</v>
      </c>
      <c r="D48" s="54" t="s">
        <v>17</v>
      </c>
      <c r="E48" s="30">
        <f>0.323*0.8</f>
        <v>0.25840000000000002</v>
      </c>
      <c r="F48" s="50">
        <f>E48*F47</f>
        <v>4.6512000000000002</v>
      </c>
      <c r="G48" s="57"/>
      <c r="H48" s="55"/>
      <c r="I48" s="66"/>
      <c r="J48" s="85"/>
      <c r="K48" s="68"/>
      <c r="L48" s="85"/>
      <c r="M48" s="68"/>
    </row>
    <row r="49" spans="1:13" s="109" customFormat="1" ht="13.5">
      <c r="A49" s="298"/>
      <c r="B49" s="186"/>
      <c r="C49" s="81" t="s">
        <v>269</v>
      </c>
      <c r="D49" s="54" t="s">
        <v>19</v>
      </c>
      <c r="E49" s="56">
        <f>0.14*0.8</f>
        <v>0.11200000000000002</v>
      </c>
      <c r="F49" s="50">
        <f>E49*F47</f>
        <v>2.0160000000000005</v>
      </c>
      <c r="G49" s="57"/>
      <c r="H49" s="55"/>
      <c r="I49" s="66"/>
      <c r="J49" s="85"/>
      <c r="K49" s="68"/>
      <c r="L49" s="85"/>
      <c r="M49" s="85"/>
    </row>
    <row r="50" spans="1:13" s="109" customFormat="1" ht="13.5">
      <c r="A50" s="299"/>
      <c r="B50" s="186"/>
      <c r="C50" s="168" t="s">
        <v>270</v>
      </c>
      <c r="D50" s="169" t="s">
        <v>19</v>
      </c>
      <c r="E50" s="170">
        <f>0.0142*0.8</f>
        <v>1.1360000000000002E-2</v>
      </c>
      <c r="F50" s="171">
        <f>E50*F47</f>
        <v>0.20448000000000005</v>
      </c>
      <c r="G50" s="170"/>
      <c r="H50" s="85"/>
      <c r="I50" s="170"/>
      <c r="J50" s="170"/>
      <c r="K50" s="170"/>
      <c r="L50" s="85"/>
      <c r="M50" s="170"/>
    </row>
    <row r="51" spans="1:13" s="109" customFormat="1" ht="13.5">
      <c r="A51" s="186"/>
      <c r="B51" s="186"/>
      <c r="C51" s="156" t="s">
        <v>263</v>
      </c>
      <c r="D51" s="65" t="s">
        <v>21</v>
      </c>
      <c r="E51" s="65"/>
      <c r="F51" s="126">
        <f>F47*mosam!F1785</f>
        <v>0</v>
      </c>
      <c r="G51" s="65"/>
      <c r="H51" s="65"/>
      <c r="I51" s="65"/>
      <c r="J51" s="65"/>
      <c r="K51" s="65"/>
      <c r="L51" s="68"/>
      <c r="M51" s="126"/>
    </row>
    <row r="52" spans="1:13" s="109" customFormat="1" ht="13.5">
      <c r="A52" s="164"/>
      <c r="B52" s="165"/>
      <c r="C52" s="125" t="s">
        <v>128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</row>
    <row r="53" spans="1:13" s="109" customFormat="1" ht="40.5">
      <c r="A53" s="291" t="s">
        <v>15</v>
      </c>
      <c r="B53" s="67" t="s">
        <v>43</v>
      </c>
      <c r="C53" s="81" t="s">
        <v>124</v>
      </c>
      <c r="D53" s="54" t="s">
        <v>20</v>
      </c>
      <c r="E53" s="26"/>
      <c r="F53" s="66">
        <v>71</v>
      </c>
      <c r="G53" s="27"/>
      <c r="H53" s="55"/>
      <c r="I53" s="85"/>
      <c r="J53" s="25"/>
      <c r="K53" s="82"/>
      <c r="L53" s="28"/>
      <c r="M53" s="82"/>
    </row>
    <row r="54" spans="1:13" s="109" customFormat="1" ht="13.5">
      <c r="A54" s="292"/>
      <c r="B54" s="67"/>
      <c r="C54" s="81" t="s">
        <v>25</v>
      </c>
      <c r="D54" s="54" t="s">
        <v>17</v>
      </c>
      <c r="E54" s="56">
        <v>1.0200000000000001E-2</v>
      </c>
      <c r="F54" s="50">
        <f>E54*F53</f>
        <v>0.72420000000000007</v>
      </c>
      <c r="G54" s="57"/>
      <c r="H54" s="55"/>
      <c r="I54" s="66"/>
      <c r="J54" s="85"/>
      <c r="K54" s="85"/>
      <c r="L54" s="57"/>
      <c r="M54" s="68"/>
    </row>
    <row r="55" spans="1:13" s="109" customFormat="1" ht="13.5">
      <c r="A55" s="292"/>
      <c r="B55" s="67"/>
      <c r="C55" s="81" t="s">
        <v>26</v>
      </c>
      <c r="D55" s="54" t="s">
        <v>27</v>
      </c>
      <c r="E55" s="29">
        <v>2.2800000000000001E-2</v>
      </c>
      <c r="F55" s="50">
        <f>E55*F53</f>
        <v>1.6188</v>
      </c>
      <c r="G55" s="57"/>
      <c r="H55" s="55"/>
      <c r="I55" s="66"/>
      <c r="J55" s="85"/>
      <c r="K55" s="68"/>
      <c r="L55" s="85"/>
      <c r="M55" s="85"/>
    </row>
    <row r="56" spans="1:13" s="109" customFormat="1" ht="13.5">
      <c r="A56" s="292"/>
      <c r="B56" s="67"/>
      <c r="C56" s="81" t="s">
        <v>18</v>
      </c>
      <c r="D56" s="54" t="s">
        <v>19</v>
      </c>
      <c r="E56" s="30">
        <v>2.0899999999999998E-3</v>
      </c>
      <c r="F56" s="50">
        <f>E56*F53</f>
        <v>0.14838999999999999</v>
      </c>
      <c r="G56" s="57"/>
      <c r="H56" s="55"/>
      <c r="I56" s="66"/>
      <c r="J56" s="85"/>
      <c r="K56" s="68"/>
      <c r="L56" s="85"/>
      <c r="M56" s="85"/>
    </row>
    <row r="57" spans="1:13" s="109" customFormat="1" ht="15.75">
      <c r="A57" s="292"/>
      <c r="B57" s="67" t="s">
        <v>28</v>
      </c>
      <c r="C57" s="81" t="s">
        <v>29</v>
      </c>
      <c r="D57" s="54" t="s">
        <v>20</v>
      </c>
      <c r="E57" s="56"/>
      <c r="F57" s="66">
        <f>F53</f>
        <v>71</v>
      </c>
      <c r="G57" s="57"/>
      <c r="H57" s="55"/>
      <c r="I57" s="66"/>
      <c r="J57" s="25"/>
      <c r="K57" s="31"/>
      <c r="L57" s="28"/>
      <c r="M57" s="82"/>
    </row>
    <row r="58" spans="1:13" s="109" customFormat="1" ht="13.5">
      <c r="A58" s="292"/>
      <c r="B58" s="67"/>
      <c r="C58" s="81" t="s">
        <v>25</v>
      </c>
      <c r="D58" s="54" t="s">
        <v>17</v>
      </c>
      <c r="E58" s="32">
        <v>3.2299999999999998E-3</v>
      </c>
      <c r="F58" s="50">
        <f>E58*F57</f>
        <v>0.22932999999999998</v>
      </c>
      <c r="G58" s="57"/>
      <c r="H58" s="55"/>
      <c r="I58" s="66"/>
      <c r="J58" s="85"/>
      <c r="K58" s="68"/>
      <c r="L58" s="85"/>
      <c r="M58" s="68"/>
    </row>
    <row r="59" spans="1:13" s="109" customFormat="1" ht="13.5">
      <c r="A59" s="292"/>
      <c r="B59" s="67"/>
      <c r="C59" s="81" t="s">
        <v>30</v>
      </c>
      <c r="D59" s="54" t="s">
        <v>27</v>
      </c>
      <c r="E59" s="30">
        <v>3.62E-3</v>
      </c>
      <c r="F59" s="50">
        <f>E59*F57</f>
        <v>0.25701999999999997</v>
      </c>
      <c r="G59" s="57"/>
      <c r="H59" s="55"/>
      <c r="I59" s="66"/>
      <c r="J59" s="85"/>
      <c r="K59" s="69"/>
      <c r="L59" s="85"/>
      <c r="M59" s="85"/>
    </row>
    <row r="60" spans="1:13" s="109" customFormat="1" ht="13.5">
      <c r="A60" s="292"/>
      <c r="B60" s="67"/>
      <c r="C60" s="81" t="s">
        <v>31</v>
      </c>
      <c r="D60" s="54" t="s">
        <v>19</v>
      </c>
      <c r="E60" s="56">
        <v>1.7999999999999998E-4</v>
      </c>
      <c r="F60" s="50">
        <f>E60*F57</f>
        <v>1.278E-2</v>
      </c>
      <c r="G60" s="57"/>
      <c r="H60" s="55"/>
      <c r="I60" s="66"/>
      <c r="J60" s="85"/>
      <c r="K60" s="68"/>
      <c r="L60" s="85"/>
      <c r="M60" s="85"/>
    </row>
    <row r="61" spans="1:13" s="109" customFormat="1" ht="13.5">
      <c r="A61" s="293"/>
      <c r="B61" s="67" t="s">
        <v>32</v>
      </c>
      <c r="C61" s="81" t="s">
        <v>122</v>
      </c>
      <c r="D61" s="54" t="s">
        <v>21</v>
      </c>
      <c r="E61" s="33"/>
      <c r="F61" s="85">
        <f>F53*1.95</f>
        <v>138.44999999999999</v>
      </c>
      <c r="G61" s="57"/>
      <c r="H61" s="55"/>
      <c r="I61" s="66"/>
      <c r="J61" s="85"/>
      <c r="K61" s="34"/>
      <c r="L61" s="82"/>
      <c r="M61" s="82"/>
    </row>
    <row r="62" spans="1:13" s="109" customFormat="1" ht="67.5">
      <c r="A62" s="291" t="s">
        <v>22</v>
      </c>
      <c r="B62" s="67" t="s">
        <v>148</v>
      </c>
      <c r="C62" s="81" t="s">
        <v>125</v>
      </c>
      <c r="D62" s="40" t="s">
        <v>20</v>
      </c>
      <c r="E62" s="83"/>
      <c r="F62" s="66">
        <v>8</v>
      </c>
      <c r="G62" s="83"/>
      <c r="H62" s="83"/>
      <c r="I62" s="83"/>
      <c r="J62" s="82"/>
      <c r="K62" s="41"/>
      <c r="L62" s="41"/>
      <c r="M62" s="82"/>
    </row>
    <row r="63" spans="1:13" s="109" customFormat="1" ht="13.5">
      <c r="A63" s="292"/>
      <c r="B63" s="84"/>
      <c r="C63" s="42" t="s">
        <v>147</v>
      </c>
      <c r="D63" s="75" t="s">
        <v>17</v>
      </c>
      <c r="E63" s="130">
        <f>2.28*1.2+0.6</f>
        <v>3.3359999999999999</v>
      </c>
      <c r="F63" s="68">
        <f>E63*F62</f>
        <v>26.687999999999999</v>
      </c>
      <c r="G63" s="68"/>
      <c r="H63" s="69"/>
      <c r="I63" s="43"/>
      <c r="J63" s="85"/>
      <c r="K63" s="85"/>
      <c r="L63" s="57"/>
      <c r="M63" s="68"/>
    </row>
    <row r="64" spans="1:13" s="109" customFormat="1" ht="15.75">
      <c r="A64" s="292"/>
      <c r="B64" s="67" t="s">
        <v>28</v>
      </c>
      <c r="C64" s="81" t="s">
        <v>29</v>
      </c>
      <c r="D64" s="54" t="s">
        <v>20</v>
      </c>
      <c r="E64" s="56"/>
      <c r="F64" s="66">
        <f>F62</f>
        <v>8</v>
      </c>
      <c r="G64" s="57"/>
      <c r="H64" s="55"/>
      <c r="I64" s="66"/>
      <c r="J64" s="25"/>
      <c r="K64" s="31"/>
      <c r="L64" s="28"/>
      <c r="M64" s="82"/>
    </row>
    <row r="65" spans="1:13" s="109" customFormat="1" ht="13.5">
      <c r="A65" s="292"/>
      <c r="B65" s="67"/>
      <c r="C65" s="81" t="s">
        <v>25</v>
      </c>
      <c r="D65" s="54" t="s">
        <v>17</v>
      </c>
      <c r="E65" s="32">
        <v>3.2299999999999998E-3</v>
      </c>
      <c r="F65" s="50">
        <f>E65*F64</f>
        <v>2.5839999999999998E-2</v>
      </c>
      <c r="G65" s="57"/>
      <c r="H65" s="55"/>
      <c r="I65" s="66"/>
      <c r="J65" s="85"/>
      <c r="K65" s="68"/>
      <c r="L65" s="85"/>
      <c r="M65" s="68"/>
    </row>
    <row r="66" spans="1:13" s="109" customFormat="1" ht="13.5">
      <c r="A66" s="292"/>
      <c r="B66" s="67"/>
      <c r="C66" s="81" t="s">
        <v>30</v>
      </c>
      <c r="D66" s="54" t="s">
        <v>27</v>
      </c>
      <c r="E66" s="30">
        <v>3.62E-3</v>
      </c>
      <c r="F66" s="50">
        <f>E66*F64</f>
        <v>2.896E-2</v>
      </c>
      <c r="G66" s="57"/>
      <c r="H66" s="55"/>
      <c r="I66" s="66"/>
      <c r="J66" s="85"/>
      <c r="K66" s="69"/>
      <c r="L66" s="85"/>
      <c r="M66" s="85"/>
    </row>
    <row r="67" spans="1:13" s="109" customFormat="1" ht="13.5">
      <c r="A67" s="292"/>
      <c r="B67" s="67"/>
      <c r="C67" s="81" t="s">
        <v>31</v>
      </c>
      <c r="D67" s="54" t="s">
        <v>19</v>
      </c>
      <c r="E67" s="56">
        <v>1.7999999999999998E-4</v>
      </c>
      <c r="F67" s="13">
        <f>E67*F64</f>
        <v>1.4399999999999999E-3</v>
      </c>
      <c r="G67" s="57"/>
      <c r="H67" s="55"/>
      <c r="I67" s="66"/>
      <c r="J67" s="85"/>
      <c r="K67" s="68"/>
      <c r="L67" s="85"/>
      <c r="M67" s="85"/>
    </row>
    <row r="68" spans="1:13" s="109" customFormat="1" ht="16.5" customHeight="1">
      <c r="A68" s="293"/>
      <c r="B68" s="67" t="s">
        <v>32</v>
      </c>
      <c r="C68" s="81" t="s">
        <v>122</v>
      </c>
      <c r="D68" s="54" t="s">
        <v>21</v>
      </c>
      <c r="E68" s="33"/>
      <c r="F68" s="85">
        <f>F62*1.95</f>
        <v>15.6</v>
      </c>
      <c r="G68" s="57"/>
      <c r="H68" s="55"/>
      <c r="I68" s="66"/>
      <c r="J68" s="85"/>
      <c r="K68" s="34"/>
      <c r="L68" s="82"/>
      <c r="M68" s="82"/>
    </row>
    <row r="69" spans="1:13" s="109" customFormat="1" ht="16.5" customHeight="1">
      <c r="A69" s="162"/>
      <c r="B69" s="67"/>
      <c r="C69" s="136" t="s">
        <v>271</v>
      </c>
      <c r="D69" s="54"/>
      <c r="E69" s="33"/>
      <c r="F69" s="85"/>
      <c r="G69" s="57"/>
      <c r="H69" s="55"/>
      <c r="I69" s="66"/>
      <c r="J69" s="85"/>
      <c r="K69" s="34"/>
      <c r="L69" s="82"/>
      <c r="M69" s="82"/>
    </row>
    <row r="70" spans="1:13" s="109" customFormat="1" ht="16.5" customHeight="1">
      <c r="A70" s="291" t="s">
        <v>24</v>
      </c>
      <c r="B70" s="67" t="s">
        <v>272</v>
      </c>
      <c r="C70" s="81" t="s">
        <v>282</v>
      </c>
      <c r="D70" s="40" t="s">
        <v>20</v>
      </c>
      <c r="E70" s="33"/>
      <c r="F70" s="85">
        <v>24</v>
      </c>
      <c r="G70" s="57"/>
      <c r="H70" s="82"/>
      <c r="I70" s="134"/>
      <c r="J70" s="82"/>
      <c r="K70" s="34"/>
      <c r="L70" s="82"/>
      <c r="M70" s="82"/>
    </row>
    <row r="71" spans="1:13" s="109" customFormat="1" ht="16.5" customHeight="1">
      <c r="A71" s="292"/>
      <c r="B71" s="65"/>
      <c r="C71" s="81" t="s">
        <v>25</v>
      </c>
      <c r="D71" s="54" t="s">
        <v>17</v>
      </c>
      <c r="E71" s="56">
        <v>1.78</v>
      </c>
      <c r="F71" s="85">
        <f>E71*F70</f>
        <v>42.72</v>
      </c>
      <c r="G71" s="57"/>
      <c r="H71" s="55"/>
      <c r="I71" s="66"/>
      <c r="J71" s="85"/>
      <c r="K71" s="85"/>
      <c r="L71" s="85"/>
      <c r="M71" s="68"/>
    </row>
    <row r="72" spans="1:13" s="109" customFormat="1" ht="16.5" customHeight="1">
      <c r="A72" s="293"/>
      <c r="B72" s="67"/>
      <c r="C72" s="81" t="s">
        <v>34</v>
      </c>
      <c r="D72" s="40" t="s">
        <v>20</v>
      </c>
      <c r="E72" s="33">
        <v>1.1000000000000001</v>
      </c>
      <c r="F72" s="85">
        <f>E72*F70</f>
        <v>26.400000000000002</v>
      </c>
      <c r="G72" s="51"/>
      <c r="H72" s="51"/>
      <c r="I72" s="51"/>
      <c r="J72" s="51"/>
      <c r="K72" s="51"/>
      <c r="L72" s="85"/>
      <c r="M72" s="51"/>
    </row>
    <row r="73" spans="1:13" s="109" customFormat="1" ht="31.5" customHeight="1">
      <c r="A73" s="291" t="s">
        <v>33</v>
      </c>
      <c r="B73" s="67" t="s">
        <v>275</v>
      </c>
      <c r="C73" s="81" t="s">
        <v>273</v>
      </c>
      <c r="D73" s="40" t="s">
        <v>23</v>
      </c>
      <c r="E73" s="33"/>
      <c r="F73" s="85">
        <v>89</v>
      </c>
      <c r="G73" s="57"/>
      <c r="H73" s="82"/>
      <c r="I73" s="134"/>
      <c r="J73" s="82"/>
      <c r="K73" s="34"/>
      <c r="L73" s="82"/>
      <c r="M73" s="82"/>
    </row>
    <row r="74" spans="1:13" s="109" customFormat="1" ht="16.5" customHeight="1">
      <c r="A74" s="292"/>
      <c r="B74" s="67"/>
      <c r="C74" s="81" t="s">
        <v>16</v>
      </c>
      <c r="D74" s="54" t="s">
        <v>17</v>
      </c>
      <c r="E74" s="30">
        <v>0.745</v>
      </c>
      <c r="F74" s="50">
        <f>E74*F73</f>
        <v>66.304999999999993</v>
      </c>
      <c r="G74" s="57"/>
      <c r="H74" s="55"/>
      <c r="I74" s="66"/>
      <c r="J74" s="85"/>
      <c r="K74" s="68"/>
      <c r="L74" s="85"/>
      <c r="M74" s="68"/>
    </row>
    <row r="75" spans="1:13" s="109" customFormat="1" ht="16.5" customHeight="1">
      <c r="A75" s="292"/>
      <c r="B75" s="67"/>
      <c r="C75" s="81" t="s">
        <v>274</v>
      </c>
      <c r="D75" s="54" t="s">
        <v>19</v>
      </c>
      <c r="E75" s="171">
        <v>0.38</v>
      </c>
      <c r="F75" s="50">
        <f>E75*F73</f>
        <v>33.82</v>
      </c>
      <c r="G75" s="57"/>
      <c r="H75" s="55"/>
      <c r="I75" s="66"/>
      <c r="J75" s="85"/>
      <c r="K75" s="68"/>
      <c r="L75" s="85"/>
      <c r="M75" s="85"/>
    </row>
    <row r="76" spans="1:13" s="109" customFormat="1" ht="16.5" customHeight="1">
      <c r="A76" s="292"/>
      <c r="B76" s="67"/>
      <c r="C76" s="81" t="s">
        <v>276</v>
      </c>
      <c r="D76" s="54" t="s">
        <v>23</v>
      </c>
      <c r="E76" s="171">
        <v>0.995</v>
      </c>
      <c r="F76" s="50">
        <f>E76*F73</f>
        <v>88.554999999999993</v>
      </c>
      <c r="G76" s="66"/>
      <c r="H76" s="85"/>
      <c r="I76" s="85"/>
      <c r="J76" s="85"/>
      <c r="K76" s="85"/>
      <c r="L76" s="85"/>
      <c r="M76" s="85"/>
    </row>
    <row r="77" spans="1:13" s="109" customFormat="1" ht="16.5" customHeight="1">
      <c r="A77" s="293"/>
      <c r="B77" s="67"/>
      <c r="C77" s="168" t="s">
        <v>220</v>
      </c>
      <c r="D77" s="169" t="s">
        <v>19</v>
      </c>
      <c r="E77" s="171">
        <v>0.184</v>
      </c>
      <c r="F77" s="171">
        <f>E77*F73</f>
        <v>16.376000000000001</v>
      </c>
      <c r="G77" s="170"/>
      <c r="H77" s="85"/>
      <c r="I77" s="170"/>
      <c r="J77" s="170"/>
      <c r="K77" s="170"/>
      <c r="L77" s="85"/>
      <c r="M77" s="170"/>
    </row>
    <row r="78" spans="1:13" s="109" customFormat="1" ht="30.75" customHeight="1">
      <c r="A78" s="291" t="s">
        <v>190</v>
      </c>
      <c r="B78" s="24" t="s">
        <v>170</v>
      </c>
      <c r="C78" s="7" t="s">
        <v>173</v>
      </c>
      <c r="D78" s="40" t="s">
        <v>20</v>
      </c>
      <c r="E78" s="154"/>
      <c r="F78" s="68">
        <v>8.9</v>
      </c>
      <c r="G78" s="111"/>
      <c r="H78" s="31"/>
      <c r="I78" s="68"/>
      <c r="J78" s="31"/>
      <c r="K78" s="31"/>
      <c r="L78" s="31"/>
      <c r="M78" s="31"/>
    </row>
    <row r="79" spans="1:13" s="109" customFormat="1" ht="16.5" customHeight="1">
      <c r="A79" s="292"/>
      <c r="B79" s="24"/>
      <c r="C79" s="8" t="s">
        <v>16</v>
      </c>
      <c r="D79" s="36" t="s">
        <v>17</v>
      </c>
      <c r="E79" s="85">
        <v>6.6</v>
      </c>
      <c r="F79" s="37">
        <f>E79*F78</f>
        <v>58.74</v>
      </c>
      <c r="G79" s="37"/>
      <c r="H79" s="38"/>
      <c r="I79" s="35"/>
      <c r="J79" s="37"/>
      <c r="K79" s="38"/>
      <c r="L79" s="38"/>
      <c r="M79" s="37"/>
    </row>
    <row r="80" spans="1:13" s="109" customFormat="1" ht="16.5" customHeight="1">
      <c r="A80" s="292"/>
      <c r="B80" s="155"/>
      <c r="C80" s="81" t="s">
        <v>129</v>
      </c>
      <c r="D80" s="5" t="s">
        <v>27</v>
      </c>
      <c r="E80" s="50">
        <v>9.6000000000000002E-2</v>
      </c>
      <c r="F80" s="85">
        <f>E80*F78</f>
        <v>0.85440000000000005</v>
      </c>
      <c r="G80" s="78"/>
      <c r="H80" s="85"/>
      <c r="I80" s="55"/>
      <c r="J80" s="44"/>
      <c r="K80" s="68"/>
      <c r="L80" s="85"/>
      <c r="M80" s="68"/>
    </row>
    <row r="81" spans="1:13" s="109" customFormat="1" ht="16.5" customHeight="1">
      <c r="A81" s="292"/>
      <c r="B81" s="155"/>
      <c r="C81" s="8" t="s">
        <v>18</v>
      </c>
      <c r="D81" s="46" t="s">
        <v>19</v>
      </c>
      <c r="E81" s="50">
        <v>0.39900000000000002</v>
      </c>
      <c r="F81" s="48">
        <f>E81*F78</f>
        <v>3.5511000000000004</v>
      </c>
      <c r="G81" s="46"/>
      <c r="H81" s="46"/>
      <c r="I81" s="45"/>
      <c r="J81" s="46"/>
      <c r="K81" s="46"/>
      <c r="L81" s="85"/>
      <c r="M81" s="68"/>
    </row>
    <row r="82" spans="1:13" s="109" customFormat="1" ht="16.5" customHeight="1">
      <c r="A82" s="292"/>
      <c r="B82" s="155"/>
      <c r="C82" s="81" t="s">
        <v>41</v>
      </c>
      <c r="D82" s="3" t="s">
        <v>20</v>
      </c>
      <c r="E82" s="50">
        <v>1.0149999999999999</v>
      </c>
      <c r="F82" s="85">
        <f>E82*F78</f>
        <v>9.0335000000000001</v>
      </c>
      <c r="G82" s="66"/>
      <c r="H82" s="85"/>
      <c r="I82" s="85"/>
      <c r="J82" s="85"/>
      <c r="K82" s="46"/>
      <c r="L82" s="85"/>
      <c r="M82" s="85"/>
    </row>
    <row r="83" spans="1:13" s="109" customFormat="1" ht="16.5" customHeight="1">
      <c r="A83" s="292"/>
      <c r="B83" s="155"/>
      <c r="C83" s="42" t="s">
        <v>37</v>
      </c>
      <c r="D83" s="54" t="s">
        <v>20</v>
      </c>
      <c r="E83" s="13">
        <v>2.47E-2</v>
      </c>
      <c r="F83" s="50">
        <f>E83*F78</f>
        <v>0.21983</v>
      </c>
      <c r="G83" s="83"/>
      <c r="H83" s="85"/>
      <c r="I83" s="83"/>
      <c r="J83" s="83"/>
      <c r="K83" s="83"/>
      <c r="L83" s="83"/>
      <c r="M83" s="85"/>
    </row>
    <row r="84" spans="1:13" s="109" customFormat="1" ht="16.5" customHeight="1">
      <c r="A84" s="292"/>
      <c r="B84" s="155"/>
      <c r="C84" s="81" t="s">
        <v>130</v>
      </c>
      <c r="D84" s="54" t="s">
        <v>39</v>
      </c>
      <c r="E84" s="85">
        <v>0.39</v>
      </c>
      <c r="F84" s="85">
        <f>E84*F78</f>
        <v>3.4710000000000001</v>
      </c>
      <c r="G84" s="78"/>
      <c r="H84" s="85"/>
      <c r="I84" s="55"/>
      <c r="J84" s="44"/>
      <c r="K84" s="55"/>
      <c r="L84" s="55"/>
      <c r="M84" s="85"/>
    </row>
    <row r="85" spans="1:13" s="109" customFormat="1" ht="16.5" customHeight="1">
      <c r="A85" s="292"/>
      <c r="B85" s="155"/>
      <c r="C85" s="81" t="s">
        <v>171</v>
      </c>
      <c r="D85" s="54" t="s">
        <v>131</v>
      </c>
      <c r="E85" s="13">
        <v>4.6800000000000001E-2</v>
      </c>
      <c r="F85" s="50">
        <f>E85*F78</f>
        <v>0.41652</v>
      </c>
      <c r="G85" s="78"/>
      <c r="H85" s="85"/>
      <c r="I85" s="55"/>
      <c r="J85" s="44"/>
      <c r="K85" s="55"/>
      <c r="L85" s="55"/>
      <c r="M85" s="85"/>
    </row>
    <row r="86" spans="1:13" s="109" customFormat="1" ht="16.5" customHeight="1">
      <c r="A86" s="292"/>
      <c r="B86" s="155"/>
      <c r="C86" s="81" t="s">
        <v>172</v>
      </c>
      <c r="D86" s="54" t="s">
        <v>131</v>
      </c>
      <c r="E86" s="13">
        <f>0.0053+0.074</f>
        <v>7.9299999999999995E-2</v>
      </c>
      <c r="F86" s="50">
        <f>E86*F78</f>
        <v>0.70577000000000001</v>
      </c>
      <c r="G86" s="78"/>
      <c r="H86" s="85"/>
      <c r="I86" s="55"/>
      <c r="J86" s="44"/>
      <c r="K86" s="55"/>
      <c r="L86" s="55"/>
      <c r="M86" s="85"/>
    </row>
    <row r="87" spans="1:13" s="109" customFormat="1" ht="16.5" customHeight="1">
      <c r="A87" s="292"/>
      <c r="B87" s="155"/>
      <c r="C87" s="81" t="s">
        <v>132</v>
      </c>
      <c r="D87" s="54" t="s">
        <v>42</v>
      </c>
      <c r="E87" s="85">
        <v>1.93</v>
      </c>
      <c r="F87" s="85">
        <f>E87*F78</f>
        <v>17.177</v>
      </c>
      <c r="G87" s="78"/>
      <c r="H87" s="85"/>
      <c r="I87" s="55"/>
      <c r="J87" s="44"/>
      <c r="K87" s="55"/>
      <c r="L87" s="55"/>
      <c r="M87" s="85"/>
    </row>
    <row r="88" spans="1:13" s="109" customFormat="1" ht="16.5" customHeight="1">
      <c r="A88" s="293"/>
      <c r="B88" s="155"/>
      <c r="C88" s="81" t="s">
        <v>35</v>
      </c>
      <c r="D88" s="54" t="s">
        <v>19</v>
      </c>
      <c r="E88" s="85">
        <v>1.56</v>
      </c>
      <c r="F88" s="85">
        <f>E88*F78</f>
        <v>13.884</v>
      </c>
      <c r="G88" s="78"/>
      <c r="H88" s="85"/>
      <c r="I88" s="55"/>
      <c r="J88" s="44"/>
      <c r="K88" s="55"/>
      <c r="L88" s="55"/>
      <c r="M88" s="85"/>
    </row>
    <row r="89" spans="1:13" s="109" customFormat="1" ht="16.5" customHeight="1">
      <c r="A89" s="276" t="s">
        <v>193</v>
      </c>
      <c r="B89" s="84" t="s">
        <v>38</v>
      </c>
      <c r="C89" s="81" t="s">
        <v>123</v>
      </c>
      <c r="D89" s="54" t="s">
        <v>39</v>
      </c>
      <c r="E89" s="83"/>
      <c r="F89" s="66">
        <v>98.2</v>
      </c>
      <c r="G89" s="83"/>
      <c r="H89" s="82"/>
      <c r="I89" s="41"/>
      <c r="J89" s="82"/>
      <c r="K89" s="41"/>
      <c r="L89" s="82"/>
      <c r="M89" s="82"/>
    </row>
    <row r="90" spans="1:13" s="109" customFormat="1" ht="16.5" customHeight="1">
      <c r="A90" s="277"/>
      <c r="B90" s="131"/>
      <c r="C90" s="8" t="s">
        <v>16</v>
      </c>
      <c r="D90" s="36" t="s">
        <v>17</v>
      </c>
      <c r="E90" s="50">
        <v>0.56399999999999995</v>
      </c>
      <c r="F90" s="47">
        <f>E90*F89</f>
        <v>55.384799999999998</v>
      </c>
      <c r="G90" s="37"/>
      <c r="H90" s="38"/>
      <c r="I90" s="35"/>
      <c r="J90" s="85"/>
      <c r="K90" s="85"/>
      <c r="L90" s="57"/>
      <c r="M90" s="85"/>
    </row>
    <row r="91" spans="1:13" s="109" customFormat="1" ht="16.5" customHeight="1">
      <c r="A91" s="277"/>
      <c r="B91" s="131"/>
      <c r="C91" s="8" t="s">
        <v>18</v>
      </c>
      <c r="D91" s="46" t="s">
        <v>19</v>
      </c>
      <c r="E91" s="50">
        <v>4.0899999999999999E-2</v>
      </c>
      <c r="F91" s="48">
        <f>E91*F90</f>
        <v>2.2652383199999999</v>
      </c>
      <c r="G91" s="46"/>
      <c r="H91" s="46"/>
      <c r="I91" s="45"/>
      <c r="J91" s="46"/>
      <c r="K91" s="46"/>
      <c r="L91" s="85"/>
      <c r="M91" s="68"/>
    </row>
    <row r="92" spans="1:13" s="109" customFormat="1" ht="16.5" customHeight="1">
      <c r="A92" s="277"/>
      <c r="B92" s="84"/>
      <c r="C92" s="42" t="s">
        <v>36</v>
      </c>
      <c r="D92" s="83" t="s">
        <v>21</v>
      </c>
      <c r="E92" s="50">
        <v>4.4999999999999997E-3</v>
      </c>
      <c r="F92" s="83">
        <f>E92*F89</f>
        <v>0.44189999999999996</v>
      </c>
      <c r="G92" s="83"/>
      <c r="H92" s="85"/>
      <c r="I92" s="83"/>
      <c r="J92" s="83"/>
      <c r="K92" s="83"/>
      <c r="L92" s="83"/>
      <c r="M92" s="85"/>
    </row>
    <row r="93" spans="1:13" s="109" customFormat="1" ht="16.5" customHeight="1">
      <c r="A93" s="277"/>
      <c r="B93" s="84"/>
      <c r="C93" s="42" t="s">
        <v>37</v>
      </c>
      <c r="D93" s="54" t="s">
        <v>20</v>
      </c>
      <c r="E93" s="50">
        <v>7.4999999999999997E-3</v>
      </c>
      <c r="F93" s="83">
        <f>E93*F89</f>
        <v>0.73650000000000004</v>
      </c>
      <c r="G93" s="83"/>
      <c r="H93" s="85"/>
      <c r="I93" s="83"/>
      <c r="J93" s="83"/>
      <c r="K93" s="83"/>
      <c r="L93" s="83"/>
      <c r="M93" s="85"/>
    </row>
    <row r="94" spans="1:13" s="109" customFormat="1" ht="16.5" customHeight="1">
      <c r="A94" s="278"/>
      <c r="B94" s="84"/>
      <c r="C94" s="81" t="s">
        <v>35</v>
      </c>
      <c r="D94" s="54" t="s">
        <v>19</v>
      </c>
      <c r="E94" s="50">
        <v>0.26500000000000001</v>
      </c>
      <c r="F94" s="85">
        <f>E94*F89</f>
        <v>26.023000000000003</v>
      </c>
      <c r="G94" s="78"/>
      <c r="H94" s="85"/>
      <c r="I94" s="55"/>
      <c r="J94" s="44"/>
      <c r="K94" s="55"/>
      <c r="L94" s="55"/>
      <c r="M94" s="85"/>
    </row>
    <row r="95" spans="1:13" s="58" customFormat="1" ht="40.5" customHeight="1">
      <c r="A95" s="163" t="s">
        <v>194</v>
      </c>
      <c r="B95" s="24"/>
      <c r="C95" s="112" t="s">
        <v>177</v>
      </c>
      <c r="D95" s="36"/>
      <c r="E95" s="50"/>
      <c r="F95" s="37"/>
      <c r="G95" s="37"/>
      <c r="H95" s="148"/>
      <c r="I95" s="35"/>
      <c r="J95" s="37"/>
      <c r="K95" s="38"/>
      <c r="L95" s="38"/>
      <c r="M95" s="121"/>
    </row>
    <row r="96" spans="1:13" s="58" customFormat="1" ht="45.75" customHeight="1">
      <c r="A96" s="282" t="s">
        <v>283</v>
      </c>
      <c r="B96" s="24" t="s">
        <v>43</v>
      </c>
      <c r="C96" s="112" t="s">
        <v>178</v>
      </c>
      <c r="D96" s="36" t="s">
        <v>20</v>
      </c>
      <c r="E96" s="50"/>
      <c r="F96" s="68">
        <v>37.4</v>
      </c>
      <c r="G96" s="37"/>
      <c r="H96" s="148"/>
      <c r="I96" s="35"/>
      <c r="J96" s="82"/>
      <c r="K96" s="41"/>
      <c r="L96" s="82"/>
      <c r="M96" s="82"/>
    </row>
    <row r="97" spans="1:13" s="58" customFormat="1" ht="13.5" customHeight="1">
      <c r="A97" s="283"/>
      <c r="B97" s="24"/>
      <c r="C97" s="8" t="s">
        <v>25</v>
      </c>
      <c r="D97" s="36" t="s">
        <v>17</v>
      </c>
      <c r="E97" s="50">
        <v>1.0199999999999999E-2</v>
      </c>
      <c r="F97" s="37">
        <f>E97*F96</f>
        <v>0.38147999999999993</v>
      </c>
      <c r="G97" s="37"/>
      <c r="H97" s="148"/>
      <c r="I97" s="35"/>
      <c r="J97" s="37"/>
      <c r="K97" s="38"/>
      <c r="L97" s="38"/>
      <c r="M97" s="121"/>
    </row>
    <row r="98" spans="1:13" s="58" customFormat="1" ht="13.5" customHeight="1">
      <c r="A98" s="283"/>
      <c r="B98" s="24"/>
      <c r="C98" s="8" t="s">
        <v>26</v>
      </c>
      <c r="D98" s="36" t="s">
        <v>27</v>
      </c>
      <c r="E98" s="50">
        <v>2.2800000000000001E-2</v>
      </c>
      <c r="F98" s="37">
        <f>E98*F96</f>
        <v>0.85272000000000003</v>
      </c>
      <c r="G98" s="37"/>
      <c r="H98" s="148"/>
      <c r="I98" s="35"/>
      <c r="J98" s="37"/>
      <c r="K98" s="38"/>
      <c r="L98" s="85"/>
      <c r="M98" s="121"/>
    </row>
    <row r="99" spans="1:13" s="58" customFormat="1" ht="13.5" customHeight="1">
      <c r="A99" s="284"/>
      <c r="B99" s="24"/>
      <c r="C99" s="8" t="s">
        <v>18</v>
      </c>
      <c r="D99" s="36" t="s">
        <v>19</v>
      </c>
      <c r="E99" s="50">
        <v>2.0899999999999998E-3</v>
      </c>
      <c r="F99" s="37">
        <f>E99*F96</f>
        <v>7.8165999999999985E-2</v>
      </c>
      <c r="G99" s="37"/>
      <c r="H99" s="148"/>
      <c r="I99" s="35"/>
      <c r="J99" s="37"/>
      <c r="K99" s="38"/>
      <c r="L99" s="85"/>
      <c r="M99" s="121"/>
    </row>
    <row r="100" spans="1:13" s="58" customFormat="1" ht="13.5" customHeight="1">
      <c r="A100" s="282" t="s">
        <v>284</v>
      </c>
      <c r="B100" s="24" t="s">
        <v>28</v>
      </c>
      <c r="C100" s="8" t="s">
        <v>29</v>
      </c>
      <c r="D100" s="36" t="s">
        <v>20</v>
      </c>
      <c r="E100" s="50"/>
      <c r="F100" s="37">
        <f>F96</f>
        <v>37.4</v>
      </c>
      <c r="G100" s="37"/>
      <c r="H100" s="148"/>
      <c r="I100" s="35"/>
      <c r="J100" s="82"/>
      <c r="K100" s="41"/>
      <c r="L100" s="82"/>
      <c r="M100" s="82"/>
    </row>
    <row r="101" spans="1:13" s="58" customFormat="1" ht="13.5" customHeight="1">
      <c r="A101" s="283"/>
      <c r="B101" s="24"/>
      <c r="C101" s="8" t="s">
        <v>25</v>
      </c>
      <c r="D101" s="36" t="s">
        <v>17</v>
      </c>
      <c r="E101" s="50">
        <v>3.2299999999999998E-3</v>
      </c>
      <c r="F101" s="37">
        <f>E101*F100</f>
        <v>0.12080199999999999</v>
      </c>
      <c r="G101" s="37"/>
      <c r="H101" s="148"/>
      <c r="I101" s="35"/>
      <c r="J101" s="37"/>
      <c r="K101" s="38"/>
      <c r="L101" s="85"/>
      <c r="M101" s="121"/>
    </row>
    <row r="102" spans="1:13" s="58" customFormat="1" ht="13.5" customHeight="1">
      <c r="A102" s="283"/>
      <c r="B102" s="24"/>
      <c r="C102" s="8" t="s">
        <v>30</v>
      </c>
      <c r="D102" s="36" t="s">
        <v>27</v>
      </c>
      <c r="E102" s="50">
        <v>3.62E-3</v>
      </c>
      <c r="F102" s="37">
        <f>E102*F100</f>
        <v>0.13538799999999998</v>
      </c>
      <c r="G102" s="37"/>
      <c r="H102" s="148"/>
      <c r="I102" s="35"/>
      <c r="J102" s="37"/>
      <c r="K102" s="38"/>
      <c r="L102" s="85"/>
      <c r="M102" s="121"/>
    </row>
    <row r="103" spans="1:13" s="58" customFormat="1" ht="13.5" customHeight="1">
      <c r="A103" s="284"/>
      <c r="B103" s="24"/>
      <c r="C103" s="8" t="s">
        <v>31</v>
      </c>
      <c r="D103" s="36" t="s">
        <v>19</v>
      </c>
      <c r="E103" s="50">
        <v>1.7999999999999998E-4</v>
      </c>
      <c r="F103" s="37">
        <f>E103*F100</f>
        <v>6.7319999999999993E-3</v>
      </c>
      <c r="G103" s="37"/>
      <c r="H103" s="148"/>
      <c r="I103" s="35"/>
      <c r="J103" s="37"/>
      <c r="K103" s="38"/>
      <c r="L103" s="85"/>
      <c r="M103" s="121"/>
    </row>
    <row r="104" spans="1:13" s="58" customFormat="1" ht="28.5" customHeight="1">
      <c r="A104" s="163" t="s">
        <v>285</v>
      </c>
      <c r="B104" s="24" t="s">
        <v>32</v>
      </c>
      <c r="C104" s="112" t="s">
        <v>179</v>
      </c>
      <c r="D104" s="36" t="s">
        <v>21</v>
      </c>
      <c r="E104" s="50"/>
      <c r="F104" s="37">
        <f>F96*1.95</f>
        <v>72.929999999999993</v>
      </c>
      <c r="G104" s="37"/>
      <c r="H104" s="148"/>
      <c r="I104" s="35"/>
      <c r="J104" s="37"/>
      <c r="K104" s="38"/>
      <c r="L104" s="82"/>
      <c r="M104" s="82"/>
    </row>
    <row r="105" spans="1:13" s="58" customFormat="1" ht="28.5" customHeight="1">
      <c r="A105" s="291" t="s">
        <v>286</v>
      </c>
      <c r="B105" s="24" t="s">
        <v>45</v>
      </c>
      <c r="C105" s="112" t="s">
        <v>181</v>
      </c>
      <c r="D105" s="36" t="s">
        <v>20</v>
      </c>
      <c r="E105" s="50"/>
      <c r="F105" s="37">
        <f>F96</f>
        <v>37.4</v>
      </c>
      <c r="G105" s="37"/>
      <c r="H105" s="148"/>
      <c r="I105" s="35"/>
      <c r="J105" s="82"/>
      <c r="K105" s="41"/>
      <c r="L105" s="82"/>
      <c r="M105" s="82"/>
    </row>
    <row r="106" spans="1:13" s="58" customFormat="1" ht="13.5" customHeight="1">
      <c r="A106" s="292"/>
      <c r="B106" s="24"/>
      <c r="C106" s="8" t="s">
        <v>25</v>
      </c>
      <c r="D106" s="36" t="s">
        <v>17</v>
      </c>
      <c r="E106" s="50">
        <v>0.13400000000000001</v>
      </c>
      <c r="F106" s="37">
        <f>E106*F105</f>
        <v>5.0116000000000005</v>
      </c>
      <c r="G106" s="37"/>
      <c r="H106" s="148"/>
      <c r="I106" s="35"/>
      <c r="J106" s="37"/>
      <c r="K106" s="38"/>
      <c r="L106" s="85"/>
      <c r="M106" s="121"/>
    </row>
    <row r="107" spans="1:13" s="58" customFormat="1" ht="13.5" customHeight="1">
      <c r="A107" s="293"/>
      <c r="B107" s="24"/>
      <c r="C107" s="8" t="s">
        <v>47</v>
      </c>
      <c r="D107" s="36" t="s">
        <v>27</v>
      </c>
      <c r="E107" s="50">
        <v>0.13</v>
      </c>
      <c r="F107" s="37">
        <f>E107*F105</f>
        <v>4.8620000000000001</v>
      </c>
      <c r="G107" s="37"/>
      <c r="H107" s="148"/>
      <c r="I107" s="35"/>
      <c r="J107" s="37"/>
      <c r="K107" s="38"/>
      <c r="L107" s="85"/>
      <c r="M107" s="121"/>
    </row>
    <row r="108" spans="1:13" s="58" customFormat="1" ht="18.75" customHeight="1">
      <c r="A108" s="162"/>
      <c r="B108" s="24"/>
      <c r="C108" s="136" t="s">
        <v>133</v>
      </c>
      <c r="D108" s="54"/>
      <c r="E108" s="50"/>
      <c r="F108" s="85"/>
      <c r="G108" s="78"/>
      <c r="H108" s="85"/>
      <c r="I108" s="55"/>
      <c r="J108" s="44"/>
      <c r="K108" s="55"/>
      <c r="L108" s="55"/>
      <c r="M108" s="85"/>
    </row>
    <row r="109" spans="1:13" s="109" customFormat="1" ht="37.5" customHeight="1">
      <c r="A109" s="288">
        <v>13</v>
      </c>
      <c r="B109" s="67" t="s">
        <v>311</v>
      </c>
      <c r="C109" s="59" t="s">
        <v>319</v>
      </c>
      <c r="D109" s="61" t="s">
        <v>39</v>
      </c>
      <c r="E109" s="62"/>
      <c r="F109" s="215">
        <v>294</v>
      </c>
      <c r="G109" s="118"/>
      <c r="H109" s="116"/>
      <c r="I109" s="116"/>
      <c r="J109" s="116"/>
      <c r="K109" s="116"/>
      <c r="L109" s="116"/>
      <c r="M109" s="116"/>
    </row>
    <row r="110" spans="1:13" s="109" customFormat="1" ht="13.5">
      <c r="A110" s="289"/>
      <c r="B110" s="54"/>
      <c r="C110" s="59" t="s">
        <v>25</v>
      </c>
      <c r="D110" s="61" t="s">
        <v>17</v>
      </c>
      <c r="E110" s="62">
        <v>4.3999999999999997E-2</v>
      </c>
      <c r="F110" s="85">
        <f>E110*F109</f>
        <v>12.936</v>
      </c>
      <c r="G110" s="62"/>
      <c r="H110" s="85"/>
      <c r="I110" s="117"/>
      <c r="J110" s="85"/>
      <c r="K110" s="63"/>
      <c r="L110" s="85"/>
      <c r="M110" s="64"/>
    </row>
    <row r="111" spans="1:13" s="109" customFormat="1" ht="13.5">
      <c r="A111" s="289"/>
      <c r="B111" s="54"/>
      <c r="C111" s="59" t="s">
        <v>103</v>
      </c>
      <c r="D111" s="61" t="s">
        <v>27</v>
      </c>
      <c r="E111" s="62">
        <v>2.5500000000000002E-3</v>
      </c>
      <c r="F111" s="85">
        <f>E111*F109</f>
        <v>0.74970000000000003</v>
      </c>
      <c r="G111" s="62"/>
      <c r="H111" s="85"/>
      <c r="I111" s="63"/>
      <c r="J111" s="85"/>
      <c r="K111" s="63"/>
      <c r="L111" s="85"/>
      <c r="M111" s="64"/>
    </row>
    <row r="112" spans="1:13" s="109" customFormat="1" ht="13.5">
      <c r="A112" s="289"/>
      <c r="B112" s="54"/>
      <c r="C112" s="59" t="s">
        <v>312</v>
      </c>
      <c r="D112" s="61" t="s">
        <v>27</v>
      </c>
      <c r="E112" s="62">
        <v>4.0999999999999999E-4</v>
      </c>
      <c r="F112" s="85">
        <f>E112*F109</f>
        <v>0.12053999999999999</v>
      </c>
      <c r="G112" s="62"/>
      <c r="H112" s="85"/>
      <c r="I112" s="63"/>
      <c r="J112" s="85"/>
      <c r="K112" s="64"/>
      <c r="L112" s="85"/>
      <c r="M112" s="64"/>
    </row>
    <row r="113" spans="1:13" s="109" customFormat="1" ht="13.5">
      <c r="A113" s="289"/>
      <c r="B113" s="54"/>
      <c r="C113" s="59" t="s">
        <v>104</v>
      </c>
      <c r="D113" s="61" t="s">
        <v>27</v>
      </c>
      <c r="E113" s="62">
        <v>7.6E-3</v>
      </c>
      <c r="F113" s="85">
        <f>E113*F109</f>
        <v>2.2343999999999999</v>
      </c>
      <c r="G113" s="62"/>
      <c r="H113" s="85"/>
      <c r="I113" s="63"/>
      <c r="J113" s="85"/>
      <c r="K113" s="64"/>
      <c r="L113" s="85"/>
      <c r="M113" s="64"/>
    </row>
    <row r="114" spans="1:13" s="109" customFormat="1" ht="13.5">
      <c r="A114" s="289"/>
      <c r="B114" s="54"/>
      <c r="C114" s="59" t="s">
        <v>105</v>
      </c>
      <c r="D114" s="61" t="s">
        <v>27</v>
      </c>
      <c r="E114" s="62">
        <v>7.4000000000000003E-3</v>
      </c>
      <c r="F114" s="85">
        <f>E114*F109</f>
        <v>2.1756000000000002</v>
      </c>
      <c r="G114" s="62"/>
      <c r="H114" s="85"/>
      <c r="I114" s="63"/>
      <c r="J114" s="85"/>
      <c r="K114" s="63"/>
      <c r="L114" s="85"/>
      <c r="M114" s="64"/>
    </row>
    <row r="115" spans="1:13" s="109" customFormat="1" ht="13.5">
      <c r="A115" s="289"/>
      <c r="B115" s="54"/>
      <c r="C115" s="59" t="s">
        <v>106</v>
      </c>
      <c r="D115" s="61" t="s">
        <v>27</v>
      </c>
      <c r="E115" s="62">
        <v>1.48E-3</v>
      </c>
      <c r="F115" s="85">
        <f>E115*F109</f>
        <v>0.43512000000000001</v>
      </c>
      <c r="G115" s="62"/>
      <c r="H115" s="85"/>
      <c r="I115" s="63"/>
      <c r="J115" s="85"/>
      <c r="K115" s="63"/>
      <c r="L115" s="85"/>
      <c r="M115" s="64"/>
    </row>
    <row r="116" spans="1:13" s="109" customFormat="1" ht="15.75">
      <c r="A116" s="289"/>
      <c r="B116" s="54"/>
      <c r="C116" s="59" t="s">
        <v>318</v>
      </c>
      <c r="D116" s="61" t="s">
        <v>20</v>
      </c>
      <c r="E116" s="62">
        <f>0.11+0.0105*3</f>
        <v>0.14150000000000001</v>
      </c>
      <c r="F116" s="85">
        <f>E116*F109</f>
        <v>41.601000000000006</v>
      </c>
      <c r="G116" s="62"/>
      <c r="H116" s="85"/>
      <c r="I116" s="63"/>
      <c r="J116" s="85"/>
      <c r="K116" s="64"/>
      <c r="L116" s="85"/>
      <c r="M116" s="64"/>
    </row>
    <row r="117" spans="1:13" s="109" customFormat="1" ht="15.75">
      <c r="A117" s="290"/>
      <c r="B117" s="54"/>
      <c r="C117" s="59" t="s">
        <v>101</v>
      </c>
      <c r="D117" s="61" t="s">
        <v>20</v>
      </c>
      <c r="E117" s="245">
        <v>2.1000000000000001E-2</v>
      </c>
      <c r="F117" s="85">
        <f>E117*F109</f>
        <v>6.1740000000000004</v>
      </c>
      <c r="G117" s="62"/>
      <c r="H117" s="85"/>
      <c r="I117" s="63"/>
      <c r="J117" s="85"/>
      <c r="K117" s="63"/>
      <c r="L117" s="85"/>
      <c r="M117" s="64"/>
    </row>
    <row r="118" spans="1:13" s="58" customFormat="1" ht="13.5">
      <c r="A118" s="24"/>
      <c r="B118" s="166"/>
      <c r="C118" s="74" t="s">
        <v>12</v>
      </c>
      <c r="D118" s="75" t="s">
        <v>19</v>
      </c>
      <c r="E118" s="68"/>
      <c r="F118" s="68"/>
      <c r="G118" s="70"/>
      <c r="H118" s="68"/>
      <c r="I118" s="69"/>
      <c r="J118" s="68"/>
      <c r="K118" s="69"/>
      <c r="L118" s="68"/>
      <c r="M118" s="71"/>
    </row>
    <row r="119" spans="1:13">
      <c r="A119" s="24"/>
      <c r="B119" s="166"/>
      <c r="C119" s="74" t="s">
        <v>48</v>
      </c>
      <c r="D119" s="75" t="s">
        <v>49</v>
      </c>
      <c r="E119" s="68"/>
      <c r="F119" s="68"/>
      <c r="G119" s="70"/>
      <c r="H119" s="68"/>
      <c r="I119" s="69"/>
      <c r="J119" s="68"/>
      <c r="K119" s="69"/>
      <c r="L119" s="68"/>
      <c r="M119" s="71"/>
    </row>
    <row r="120" spans="1:13">
      <c r="A120" s="72"/>
      <c r="B120" s="166"/>
      <c r="C120" s="74" t="s">
        <v>12</v>
      </c>
      <c r="D120" s="75" t="s">
        <v>19</v>
      </c>
      <c r="E120" s="68"/>
      <c r="F120" s="68"/>
      <c r="G120" s="70"/>
      <c r="H120" s="68"/>
      <c r="I120" s="69"/>
      <c r="J120" s="68"/>
      <c r="K120" s="69"/>
      <c r="L120" s="68"/>
      <c r="M120" s="71"/>
    </row>
    <row r="121" spans="1:13">
      <c r="A121" s="72"/>
      <c r="B121" s="166"/>
      <c r="C121" s="74" t="s">
        <v>50</v>
      </c>
      <c r="D121" s="75" t="s">
        <v>49</v>
      </c>
      <c r="E121" s="68"/>
      <c r="F121" s="68"/>
      <c r="G121" s="70"/>
      <c r="H121" s="68"/>
      <c r="I121" s="69"/>
      <c r="J121" s="68"/>
      <c r="K121" s="69"/>
      <c r="L121" s="68"/>
      <c r="M121" s="71"/>
    </row>
    <row r="122" spans="1:13">
      <c r="A122" s="72"/>
      <c r="B122" s="166"/>
      <c r="C122" s="74" t="s">
        <v>12</v>
      </c>
      <c r="D122" s="75" t="s">
        <v>19</v>
      </c>
      <c r="E122" s="68"/>
      <c r="F122" s="68"/>
      <c r="G122" s="70"/>
      <c r="H122" s="68"/>
      <c r="I122" s="69"/>
      <c r="J122" s="68"/>
      <c r="K122" s="69"/>
      <c r="L122" s="68"/>
      <c r="M122" s="71"/>
    </row>
    <row r="123" spans="1:13">
      <c r="B123" s="167"/>
    </row>
    <row r="124" spans="1:13">
      <c r="B124" s="167"/>
    </row>
    <row r="125" spans="1:13" s="58" customFormat="1" ht="13.5">
      <c r="A125" s="4"/>
      <c r="B125" s="4"/>
      <c r="C125" s="2"/>
      <c r="D125" s="4"/>
      <c r="E125" s="4"/>
      <c r="F125" s="76"/>
      <c r="G125" s="76"/>
      <c r="H125" s="76"/>
      <c r="I125" s="76"/>
      <c r="J125" s="76"/>
      <c r="K125" s="76"/>
      <c r="L125" s="76"/>
      <c r="M125" s="76"/>
    </row>
    <row r="126" spans="1:13" s="58" customFormat="1" ht="13.5">
      <c r="A126" s="4"/>
      <c r="B126" s="4"/>
      <c r="C126" s="2"/>
      <c r="D126" s="4"/>
      <c r="E126" s="4"/>
      <c r="F126" s="76"/>
      <c r="G126" s="76"/>
      <c r="H126" s="76"/>
      <c r="I126" s="76"/>
      <c r="J126" s="76"/>
      <c r="K126" s="76"/>
      <c r="L126" s="76"/>
      <c r="M126" s="76"/>
    </row>
    <row r="127" spans="1:13" s="58" customFormat="1" ht="13.5">
      <c r="A127" s="4"/>
      <c r="B127" s="4"/>
      <c r="C127" s="2"/>
      <c r="D127" s="4"/>
      <c r="E127" s="4"/>
      <c r="F127" s="76"/>
      <c r="G127" s="76"/>
      <c r="H127" s="76"/>
      <c r="I127" s="76"/>
      <c r="J127" s="76"/>
      <c r="K127" s="76"/>
      <c r="L127" s="76"/>
      <c r="M127" s="76"/>
    </row>
    <row r="128" spans="1:13" s="58" customFormat="1" ht="13.5">
      <c r="A128" s="4"/>
      <c r="B128" s="4"/>
      <c r="C128" s="2"/>
      <c r="D128" s="4"/>
      <c r="E128" s="4"/>
      <c r="F128" s="76"/>
      <c r="G128" s="76"/>
      <c r="H128" s="76"/>
      <c r="I128" s="76"/>
      <c r="J128" s="76"/>
      <c r="K128" s="76"/>
      <c r="L128" s="76"/>
      <c r="M128" s="76"/>
    </row>
    <row r="129" spans="1:13" s="58" customFormat="1" ht="13.5">
      <c r="A129" s="4"/>
      <c r="B129" s="4"/>
      <c r="C129" s="2"/>
      <c r="D129" s="4"/>
      <c r="E129" s="4"/>
      <c r="F129" s="76"/>
      <c r="G129" s="76"/>
      <c r="H129" s="76"/>
      <c r="I129" s="76"/>
      <c r="J129" s="76"/>
      <c r="K129" s="76"/>
      <c r="L129" s="76"/>
      <c r="M129" s="76"/>
    </row>
    <row r="130" spans="1:13" s="58" customFormat="1" ht="13.5">
      <c r="A130" s="4"/>
      <c r="B130" s="4"/>
      <c r="C130" s="2"/>
      <c r="D130" s="4"/>
      <c r="E130" s="4"/>
      <c r="F130" s="76"/>
      <c r="G130" s="76"/>
      <c r="H130" s="76"/>
      <c r="I130" s="76"/>
      <c r="J130" s="76"/>
      <c r="K130" s="76"/>
      <c r="L130" s="76"/>
      <c r="M130" s="76"/>
    </row>
    <row r="131" spans="1:13" s="58" customFormat="1" ht="13.5">
      <c r="A131" s="4"/>
      <c r="B131" s="4"/>
      <c r="C131" s="2"/>
      <c r="D131" s="4"/>
      <c r="E131" s="4"/>
      <c r="F131" s="76"/>
      <c r="G131" s="76"/>
      <c r="H131" s="76"/>
      <c r="I131" s="76"/>
      <c r="J131" s="76"/>
      <c r="K131" s="76"/>
      <c r="L131" s="76"/>
      <c r="M131" s="76"/>
    </row>
    <row r="132" spans="1:13" s="58" customFormat="1" ht="13.5">
      <c r="A132" s="4"/>
      <c r="B132" s="4"/>
      <c r="C132" s="2"/>
      <c r="D132" s="4"/>
      <c r="E132" s="4"/>
      <c r="F132" s="76"/>
      <c r="G132" s="76"/>
      <c r="H132" s="76"/>
      <c r="I132" s="76"/>
      <c r="J132" s="76"/>
      <c r="K132" s="76"/>
      <c r="L132" s="76"/>
      <c r="M132" s="76"/>
    </row>
    <row r="133" spans="1:13" s="58" customFormat="1" ht="13.5">
      <c r="A133" s="4"/>
      <c r="B133" s="4"/>
      <c r="C133" s="2"/>
      <c r="D133" s="4"/>
      <c r="E133" s="4"/>
      <c r="F133" s="76"/>
      <c r="G133" s="76"/>
      <c r="H133" s="76"/>
      <c r="I133" s="76"/>
      <c r="J133" s="76"/>
      <c r="K133" s="76"/>
      <c r="L133" s="76"/>
      <c r="M133" s="76"/>
    </row>
    <row r="134" spans="1:13" s="58" customFormat="1" ht="13.5">
      <c r="A134" s="4"/>
      <c r="B134" s="4"/>
      <c r="C134" s="2"/>
      <c r="D134" s="4"/>
      <c r="E134" s="4"/>
      <c r="F134" s="76"/>
      <c r="G134" s="76"/>
      <c r="H134" s="76"/>
      <c r="I134" s="76"/>
      <c r="J134" s="76"/>
      <c r="K134" s="76"/>
      <c r="L134" s="76"/>
      <c r="M134" s="76"/>
    </row>
    <row r="135" spans="1:13" s="58" customFormat="1" ht="13.5">
      <c r="A135" s="4"/>
      <c r="B135" s="4"/>
      <c r="C135" s="2"/>
      <c r="D135" s="4"/>
      <c r="E135" s="4"/>
      <c r="F135" s="76"/>
      <c r="G135" s="76"/>
      <c r="H135" s="76"/>
      <c r="I135" s="76"/>
      <c r="J135" s="76"/>
      <c r="K135" s="76"/>
      <c r="L135" s="76"/>
      <c r="M135" s="76"/>
    </row>
    <row r="136" spans="1:13" s="58" customFormat="1" ht="13.5">
      <c r="A136" s="4"/>
      <c r="B136" s="4"/>
      <c r="C136" s="2"/>
      <c r="D136" s="4"/>
      <c r="E136" s="4"/>
      <c r="F136" s="76"/>
      <c r="G136" s="76"/>
      <c r="H136" s="76"/>
      <c r="I136" s="76"/>
      <c r="J136" s="76"/>
      <c r="K136" s="76"/>
      <c r="L136" s="76"/>
      <c r="M136" s="76"/>
    </row>
    <row r="137" spans="1:13" s="58" customFormat="1" ht="13.5">
      <c r="A137" s="4"/>
      <c r="B137" s="4"/>
      <c r="C137" s="2"/>
      <c r="D137" s="4"/>
      <c r="E137" s="4"/>
      <c r="F137" s="76"/>
      <c r="G137" s="76"/>
      <c r="H137" s="76"/>
      <c r="I137" s="76"/>
      <c r="J137" s="76"/>
      <c r="K137" s="76"/>
      <c r="L137" s="76"/>
      <c r="M137" s="76"/>
    </row>
    <row r="138" spans="1:13" s="58" customFormat="1" ht="13.5">
      <c r="A138" s="4"/>
      <c r="B138" s="4"/>
      <c r="C138" s="2"/>
      <c r="D138" s="4"/>
      <c r="E138" s="4"/>
      <c r="F138" s="76"/>
      <c r="G138" s="76"/>
      <c r="H138" s="76"/>
      <c r="I138" s="76"/>
      <c r="J138" s="76"/>
      <c r="K138" s="76"/>
      <c r="L138" s="76"/>
      <c r="M138" s="76"/>
    </row>
    <row r="139" spans="1:13" s="58" customFormat="1" ht="13.5">
      <c r="A139" s="4"/>
      <c r="B139" s="4"/>
      <c r="C139" s="2"/>
      <c r="D139" s="4"/>
      <c r="E139" s="4"/>
      <c r="F139" s="76"/>
      <c r="G139" s="76"/>
      <c r="H139" s="76"/>
      <c r="I139" s="76"/>
      <c r="J139" s="76"/>
      <c r="K139" s="76"/>
      <c r="L139" s="76"/>
      <c r="M139" s="76"/>
    </row>
    <row r="140" spans="1:13" s="58" customFormat="1" ht="13.5">
      <c r="A140" s="4"/>
      <c r="B140" s="4"/>
      <c r="C140" s="2"/>
      <c r="D140" s="4"/>
      <c r="E140" s="4"/>
      <c r="F140" s="76"/>
      <c r="G140" s="76"/>
      <c r="H140" s="76"/>
      <c r="I140" s="76"/>
      <c r="J140" s="76"/>
      <c r="K140" s="76"/>
      <c r="L140" s="76"/>
      <c r="M140" s="76"/>
    </row>
    <row r="141" spans="1:13" s="58" customFormat="1" ht="13.5">
      <c r="A141" s="4"/>
      <c r="B141" s="4"/>
      <c r="C141" s="2"/>
      <c r="D141" s="4"/>
      <c r="E141" s="4"/>
      <c r="F141" s="76"/>
      <c r="G141" s="76"/>
      <c r="H141" s="76"/>
      <c r="I141" s="76"/>
      <c r="J141" s="76"/>
      <c r="K141" s="76"/>
      <c r="L141" s="76"/>
      <c r="M141" s="76"/>
    </row>
    <row r="142" spans="1:13" s="58" customFormat="1" ht="13.5">
      <c r="A142" s="4"/>
      <c r="B142" s="4"/>
      <c r="C142" s="2"/>
      <c r="D142" s="4"/>
      <c r="E142" s="4"/>
      <c r="F142" s="76"/>
      <c r="G142" s="76"/>
      <c r="H142" s="76"/>
      <c r="I142" s="76"/>
      <c r="J142" s="76"/>
      <c r="K142" s="76"/>
      <c r="L142" s="76"/>
      <c r="M142" s="76"/>
    </row>
    <row r="143" spans="1:13" s="58" customFormat="1" ht="13.5">
      <c r="A143" s="4"/>
      <c r="B143" s="4"/>
      <c r="C143" s="2"/>
      <c r="D143" s="4"/>
      <c r="E143" s="4"/>
      <c r="F143" s="76"/>
      <c r="G143" s="76"/>
      <c r="H143" s="76"/>
      <c r="I143" s="76"/>
      <c r="J143" s="76"/>
      <c r="K143" s="76"/>
      <c r="L143" s="76"/>
      <c r="M143" s="76"/>
    </row>
    <row r="144" spans="1:13" s="58" customFormat="1" ht="13.5">
      <c r="A144" s="4"/>
      <c r="B144" s="4"/>
      <c r="C144" s="2"/>
      <c r="D144" s="4"/>
      <c r="E144" s="4"/>
      <c r="F144" s="76"/>
      <c r="G144" s="76"/>
      <c r="H144" s="76"/>
      <c r="I144" s="76"/>
      <c r="J144" s="76"/>
      <c r="K144" s="76"/>
      <c r="L144" s="76"/>
      <c r="M144" s="76"/>
    </row>
    <row r="145" spans="1:13" s="58" customFormat="1" ht="13.5">
      <c r="A145" s="4"/>
      <c r="B145" s="4"/>
      <c r="C145" s="2"/>
      <c r="D145" s="4"/>
      <c r="E145" s="4"/>
      <c r="F145" s="76"/>
      <c r="G145" s="76"/>
      <c r="H145" s="76"/>
      <c r="I145" s="76"/>
      <c r="J145" s="76"/>
      <c r="K145" s="76"/>
      <c r="L145" s="76"/>
      <c r="M145" s="76"/>
    </row>
    <row r="146" spans="1:13" s="58" customFormat="1" ht="13.5">
      <c r="A146" s="4"/>
      <c r="B146" s="4"/>
      <c r="C146" s="2"/>
      <c r="D146" s="4"/>
      <c r="E146" s="4"/>
      <c r="F146" s="76"/>
      <c r="G146" s="76"/>
      <c r="H146" s="76"/>
      <c r="I146" s="76"/>
      <c r="J146" s="76"/>
      <c r="K146" s="76"/>
      <c r="L146" s="76"/>
      <c r="M146" s="76"/>
    </row>
    <row r="147" spans="1:13" s="58" customFormat="1" ht="13.5">
      <c r="A147" s="4"/>
      <c r="B147" s="4"/>
      <c r="C147" s="2"/>
      <c r="D147" s="4"/>
      <c r="E147" s="4"/>
      <c r="F147" s="76"/>
      <c r="G147" s="76"/>
      <c r="H147" s="76"/>
      <c r="I147" s="76"/>
      <c r="J147" s="76"/>
      <c r="K147" s="76"/>
      <c r="L147" s="76"/>
      <c r="M147" s="76"/>
    </row>
    <row r="148" spans="1:13" s="58" customFormat="1" ht="13.5">
      <c r="A148" s="4"/>
      <c r="B148" s="4"/>
      <c r="C148" s="2"/>
      <c r="D148" s="4"/>
      <c r="E148" s="4"/>
      <c r="F148" s="76"/>
      <c r="G148" s="76"/>
      <c r="H148" s="76"/>
      <c r="I148" s="76"/>
      <c r="J148" s="76"/>
      <c r="K148" s="76"/>
      <c r="L148" s="76"/>
      <c r="M148" s="76"/>
    </row>
    <row r="149" spans="1:13" s="58" customFormat="1" ht="13.5">
      <c r="A149" s="4"/>
      <c r="B149" s="4"/>
      <c r="C149" s="2"/>
      <c r="D149" s="4"/>
      <c r="E149" s="4"/>
      <c r="F149" s="76"/>
      <c r="G149" s="76"/>
      <c r="H149" s="76"/>
      <c r="I149" s="76"/>
      <c r="J149" s="76"/>
      <c r="K149" s="76"/>
      <c r="L149" s="76"/>
      <c r="M149" s="76"/>
    </row>
    <row r="150" spans="1:13" s="58" customFormat="1" ht="13.5">
      <c r="A150" s="4"/>
      <c r="B150" s="4"/>
      <c r="C150" s="2"/>
      <c r="D150" s="4"/>
      <c r="E150" s="4"/>
      <c r="F150" s="76"/>
      <c r="G150" s="76"/>
      <c r="H150" s="76"/>
      <c r="I150" s="76"/>
      <c r="J150" s="76"/>
      <c r="K150" s="76"/>
      <c r="L150" s="76"/>
      <c r="M150" s="76"/>
    </row>
    <row r="151" spans="1:13" s="58" customFormat="1" ht="13.5">
      <c r="A151" s="4"/>
      <c r="B151" s="4"/>
      <c r="C151" s="2"/>
      <c r="D151" s="4"/>
      <c r="E151" s="4"/>
      <c r="F151" s="76"/>
      <c r="G151" s="76"/>
      <c r="H151" s="76"/>
      <c r="I151" s="76"/>
      <c r="J151" s="76"/>
      <c r="K151" s="76"/>
      <c r="L151" s="76"/>
      <c r="M151" s="76"/>
    </row>
    <row r="152" spans="1:13" s="58" customFormat="1" ht="13.5">
      <c r="A152" s="4"/>
      <c r="B152" s="4"/>
      <c r="C152" s="2"/>
      <c r="D152" s="4"/>
      <c r="E152" s="4"/>
      <c r="F152" s="76"/>
      <c r="G152" s="76"/>
      <c r="H152" s="76"/>
      <c r="I152" s="76"/>
      <c r="J152" s="76"/>
      <c r="K152" s="76"/>
      <c r="L152" s="76"/>
      <c r="M152" s="76"/>
    </row>
    <row r="153" spans="1:13" s="58" customFormat="1" ht="13.5">
      <c r="A153" s="4"/>
      <c r="B153" s="4"/>
      <c r="C153" s="2"/>
      <c r="D153" s="4"/>
      <c r="E153" s="4"/>
      <c r="F153" s="76"/>
      <c r="G153" s="76"/>
      <c r="H153" s="76"/>
      <c r="I153" s="76"/>
      <c r="J153" s="76"/>
      <c r="K153" s="76"/>
      <c r="L153" s="76"/>
      <c r="M153" s="76"/>
    </row>
    <row r="154" spans="1:13" s="58" customFormat="1" ht="13.5">
      <c r="A154" s="4"/>
      <c r="B154" s="4"/>
      <c r="C154" s="2"/>
      <c r="D154" s="4"/>
      <c r="E154" s="4"/>
      <c r="F154" s="76"/>
      <c r="G154" s="76"/>
      <c r="H154" s="76"/>
      <c r="I154" s="76"/>
      <c r="J154" s="76"/>
      <c r="K154" s="76"/>
      <c r="L154" s="76"/>
      <c r="M154" s="76"/>
    </row>
    <row r="155" spans="1:13" s="58" customFormat="1" ht="13.5">
      <c r="A155" s="4"/>
      <c r="B155" s="4"/>
      <c r="C155" s="2"/>
      <c r="D155" s="4"/>
      <c r="E155" s="4"/>
      <c r="F155" s="76"/>
      <c r="G155" s="76"/>
      <c r="H155" s="76"/>
      <c r="I155" s="76"/>
      <c r="J155" s="76"/>
      <c r="K155" s="76"/>
      <c r="L155" s="76"/>
      <c r="M155" s="76"/>
    </row>
    <row r="156" spans="1:13" s="58" customFormat="1" ht="13.5">
      <c r="A156" s="4"/>
      <c r="B156" s="4"/>
      <c r="C156" s="2"/>
      <c r="D156" s="4"/>
      <c r="E156" s="4"/>
      <c r="F156" s="76"/>
      <c r="G156" s="76"/>
      <c r="H156" s="76"/>
      <c r="I156" s="76"/>
      <c r="J156" s="76"/>
      <c r="K156" s="76"/>
      <c r="L156" s="76"/>
      <c r="M156" s="76"/>
    </row>
    <row r="157" spans="1:13" s="58" customFormat="1" ht="13.5">
      <c r="A157" s="4"/>
      <c r="B157" s="4"/>
      <c r="C157" s="2"/>
      <c r="D157" s="4"/>
      <c r="E157" s="4"/>
      <c r="F157" s="76"/>
      <c r="G157" s="76"/>
      <c r="H157" s="76"/>
      <c r="I157" s="76"/>
      <c r="J157" s="76"/>
      <c r="K157" s="76"/>
      <c r="L157" s="76"/>
      <c r="M157" s="76"/>
    </row>
    <row r="158" spans="1:13" s="58" customFormat="1" ht="13.5">
      <c r="A158" s="4"/>
      <c r="B158" s="4"/>
      <c r="C158" s="2"/>
      <c r="D158" s="4"/>
      <c r="E158" s="4"/>
      <c r="F158" s="76"/>
      <c r="G158" s="76"/>
      <c r="H158" s="76"/>
      <c r="I158" s="76"/>
      <c r="J158" s="76"/>
      <c r="K158" s="76"/>
      <c r="L158" s="76"/>
      <c r="M158" s="76"/>
    </row>
    <row r="159" spans="1:13" s="58" customFormat="1" ht="13.5">
      <c r="A159" s="4"/>
      <c r="B159" s="4"/>
      <c r="C159" s="2"/>
      <c r="D159" s="4"/>
      <c r="E159" s="4"/>
      <c r="F159" s="76"/>
      <c r="G159" s="76"/>
      <c r="H159" s="76"/>
      <c r="I159" s="76"/>
      <c r="J159" s="76"/>
      <c r="K159" s="76"/>
      <c r="L159" s="76"/>
      <c r="M159" s="76"/>
    </row>
    <row r="160" spans="1:13" s="58" customFormat="1" ht="13.5">
      <c r="A160" s="4"/>
      <c r="B160" s="4"/>
      <c r="C160" s="2"/>
      <c r="D160" s="4"/>
      <c r="E160" s="4"/>
      <c r="F160" s="76"/>
      <c r="G160" s="76"/>
      <c r="H160" s="76"/>
      <c r="I160" s="76"/>
      <c r="J160" s="76"/>
      <c r="K160" s="76"/>
      <c r="L160" s="76"/>
      <c r="M160" s="76"/>
    </row>
    <row r="161" spans="1:13" s="58" customFormat="1" ht="13.5">
      <c r="A161" s="4"/>
      <c r="B161" s="4"/>
      <c r="C161" s="2"/>
      <c r="D161" s="4"/>
      <c r="E161" s="4"/>
      <c r="F161" s="76"/>
      <c r="G161" s="76"/>
      <c r="H161" s="76"/>
      <c r="I161" s="76"/>
      <c r="J161" s="76"/>
      <c r="K161" s="76"/>
      <c r="L161" s="76"/>
      <c r="M161" s="76"/>
    </row>
    <row r="162" spans="1:13" s="58" customFormat="1" ht="13.5">
      <c r="A162" s="4"/>
      <c r="B162" s="4"/>
      <c r="C162" s="2"/>
      <c r="D162" s="4"/>
      <c r="E162" s="4"/>
      <c r="F162" s="76"/>
      <c r="G162" s="76"/>
      <c r="H162" s="76"/>
      <c r="I162" s="76"/>
      <c r="J162" s="76"/>
      <c r="K162" s="76"/>
      <c r="L162" s="76"/>
      <c r="M162" s="76"/>
    </row>
    <row r="163" spans="1:13" s="58" customFormat="1" ht="13.5">
      <c r="A163" s="4"/>
      <c r="B163" s="4"/>
      <c r="C163" s="2"/>
      <c r="D163" s="4"/>
      <c r="E163" s="4"/>
      <c r="F163" s="76"/>
      <c r="G163" s="76"/>
      <c r="H163" s="76"/>
      <c r="I163" s="76"/>
      <c r="J163" s="76"/>
      <c r="K163" s="76"/>
      <c r="L163" s="76"/>
      <c r="M163" s="76"/>
    </row>
    <row r="164" spans="1:13" s="58" customFormat="1" ht="13.5">
      <c r="A164" s="4"/>
      <c r="B164" s="4"/>
      <c r="C164" s="2"/>
      <c r="D164" s="4"/>
      <c r="E164" s="4"/>
      <c r="F164" s="76"/>
      <c r="G164" s="76"/>
      <c r="H164" s="76"/>
      <c r="I164" s="76"/>
      <c r="J164" s="76"/>
      <c r="K164" s="76"/>
      <c r="L164" s="76"/>
      <c r="M164" s="76"/>
    </row>
    <row r="165" spans="1:13" s="58" customFormat="1" ht="13.5">
      <c r="A165" s="4"/>
      <c r="B165" s="4"/>
      <c r="C165" s="2"/>
      <c r="D165" s="4"/>
      <c r="E165" s="4"/>
      <c r="F165" s="76"/>
      <c r="G165" s="76"/>
      <c r="H165" s="76"/>
      <c r="I165" s="76"/>
      <c r="J165" s="76"/>
      <c r="K165" s="76"/>
      <c r="L165" s="76"/>
      <c r="M165" s="76"/>
    </row>
    <row r="166" spans="1:13" s="58" customFormat="1" ht="13.5">
      <c r="A166" s="4"/>
      <c r="B166" s="4"/>
      <c r="C166" s="2"/>
      <c r="D166" s="4"/>
      <c r="E166" s="4"/>
    </row>
    <row r="167" spans="1:13" s="58" customFormat="1" ht="13.5">
      <c r="C167" s="1"/>
    </row>
    <row r="168" spans="1:13" s="58" customFormat="1" ht="13.5">
      <c r="C168" s="1"/>
    </row>
    <row r="169" spans="1:13" s="58" customFormat="1" ht="13.5">
      <c r="C169" s="1"/>
    </row>
    <row r="170" spans="1:13" s="58" customFormat="1" ht="13.5">
      <c r="C170" s="1"/>
    </row>
    <row r="171" spans="1:13" s="58" customFormat="1" ht="13.5">
      <c r="C171" s="1"/>
    </row>
    <row r="172" spans="1:13" s="58" customFormat="1" ht="13.5">
      <c r="C172" s="1"/>
    </row>
    <row r="173" spans="1:13" s="58" customFormat="1" ht="13.5">
      <c r="C173" s="1"/>
    </row>
    <row r="174" spans="1:13" s="58" customFormat="1" ht="13.5">
      <c r="C174" s="1"/>
    </row>
    <row r="175" spans="1:13" s="58" customFormat="1" ht="13.5">
      <c r="C175" s="1"/>
    </row>
    <row r="176" spans="1:13" s="58" customFormat="1" ht="13.5">
      <c r="C176" s="1"/>
    </row>
    <row r="177" spans="3:3" s="58" customFormat="1" ht="13.5">
      <c r="C177" s="1"/>
    </row>
    <row r="178" spans="3:3" s="58" customFormat="1" ht="13.5">
      <c r="C178" s="1"/>
    </row>
    <row r="179" spans="3:3" s="58" customFormat="1" ht="13.5">
      <c r="C179" s="1"/>
    </row>
    <row r="180" spans="3:3" s="58" customFormat="1" ht="13.5">
      <c r="C180" s="1"/>
    </row>
    <row r="181" spans="3:3" s="58" customFormat="1" ht="13.5">
      <c r="C181" s="1"/>
    </row>
    <row r="182" spans="3:3" s="58" customFormat="1" ht="13.5">
      <c r="C182" s="1"/>
    </row>
    <row r="183" spans="3:3" s="58" customFormat="1" ht="13.5">
      <c r="C183" s="1"/>
    </row>
    <row r="184" spans="3:3" s="58" customFormat="1" ht="13.5">
      <c r="C184" s="1"/>
    </row>
    <row r="185" spans="3:3" s="58" customFormat="1" ht="13.5">
      <c r="C185" s="1"/>
    </row>
    <row r="186" spans="3:3" s="58" customFormat="1" ht="13.5">
      <c r="C186" s="1"/>
    </row>
    <row r="187" spans="3:3" s="58" customFormat="1" ht="13.5">
      <c r="C187" s="1"/>
    </row>
    <row r="188" spans="3:3" s="58" customFormat="1" ht="13.5">
      <c r="C188" s="1"/>
    </row>
    <row r="189" spans="3:3" s="58" customFormat="1" ht="13.5">
      <c r="C189" s="1"/>
    </row>
    <row r="190" spans="3:3" s="58" customFormat="1" ht="13.5">
      <c r="C190" s="1"/>
    </row>
    <row r="191" spans="3:3" s="58" customFormat="1" ht="13.5">
      <c r="C191" s="1"/>
    </row>
    <row r="192" spans="3:3" s="58" customFormat="1" ht="13.5">
      <c r="C192" s="1"/>
    </row>
    <row r="193" spans="3:3" s="58" customFormat="1" ht="13.5">
      <c r="C193" s="1"/>
    </row>
    <row r="194" spans="3:3" s="109" customFormat="1" ht="13.5"/>
    <row r="195" spans="3:3" s="109" customFormat="1" ht="13.5"/>
    <row r="196" spans="3:3" s="109" customFormat="1" ht="13.5"/>
    <row r="197" spans="3:3" s="109" customFormat="1" ht="13.5"/>
    <row r="198" spans="3:3" s="109" customFormat="1" ht="13.5"/>
    <row r="199" spans="3:3" s="109" customFormat="1" ht="13.5"/>
    <row r="200" spans="3:3" s="109" customFormat="1" ht="13.5"/>
    <row r="201" spans="3:3" s="109" customFormat="1" ht="13.5"/>
  </sheetData>
  <mergeCells count="33">
    <mergeCell ref="A109:A117"/>
    <mergeCell ref="A42:A46"/>
    <mergeCell ref="A47:A50"/>
    <mergeCell ref="A6:G6"/>
    <mergeCell ref="A1:M1"/>
    <mergeCell ref="A2:M2"/>
    <mergeCell ref="A3:M3"/>
    <mergeCell ref="A4:G4"/>
    <mergeCell ref="C5:K5"/>
    <mergeCell ref="A53:A61"/>
    <mergeCell ref="I7:J7"/>
    <mergeCell ref="K7:L7"/>
    <mergeCell ref="M7:M8"/>
    <mergeCell ref="A7:A8"/>
    <mergeCell ref="B7:B8"/>
    <mergeCell ref="C7:C8"/>
    <mergeCell ref="D7:D8"/>
    <mergeCell ref="E7:F7"/>
    <mergeCell ref="G7:H7"/>
    <mergeCell ref="A11:A14"/>
    <mergeCell ref="A15:A18"/>
    <mergeCell ref="A20:A24"/>
    <mergeCell ref="A25:A29"/>
    <mergeCell ref="A30:A34"/>
    <mergeCell ref="A37:A41"/>
    <mergeCell ref="A100:A103"/>
    <mergeCell ref="A105:A107"/>
    <mergeCell ref="A62:A68"/>
    <mergeCell ref="A70:A72"/>
    <mergeCell ref="A73:A77"/>
    <mergeCell ref="A78:A88"/>
    <mergeCell ref="A89:A94"/>
    <mergeCell ref="A96:A99"/>
  </mergeCells>
  <pageMargins left="0.15748031496062992" right="0.19685039370078741" top="0.39370078740157483" bottom="0.39370078740157483" header="0.31496062992125984" footer="0.31496062992125984"/>
  <pageSetup paperSize="9" scale="9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kreps.</vt:lpstr>
      <vt:lpstr>mosam</vt:lpstr>
      <vt:lpstr>miwa</vt:lpstr>
      <vt:lpstr>mili d-1,0m</vt:lpstr>
      <vt:lpstr>mili d-1,5m (2)</vt:lpstr>
      <vt:lpstr>anakr..Rari.</vt:lpstr>
      <vt:lpstr>samosi</vt:lpstr>
      <vt:lpstr>mierT.</vt:lpstr>
      <vt:lpstr>ezoSi Sesasv.</vt:lpstr>
      <vt:lpstr>Semofargvla</vt:lpstr>
      <vt:lpstr>moniSvna</vt:lpstr>
      <vt:lpstr>anakr..Rari.!Print_Area</vt:lpstr>
      <vt:lpstr>'ezoSi Sesasv.'!Print_Area</vt:lpstr>
      <vt:lpstr>kreps.!Print_Area</vt:lpstr>
      <vt:lpstr>mierT.!Print_Area</vt:lpstr>
      <vt:lpstr>'mili d-1,0m'!Print_Area</vt:lpstr>
      <vt:lpstr>'mili d-1,5m (2)'!Print_Area</vt:lpstr>
      <vt:lpstr>miwa!Print_Area</vt:lpstr>
      <vt:lpstr>moniSvna!Print_Area</vt:lpstr>
      <vt:lpstr>mosam!Print_Area</vt:lpstr>
      <vt:lpstr>samosi!Print_Area</vt:lpstr>
      <vt:lpstr>Semofargvla!Print_Area</vt:lpstr>
      <vt:lpstr>anakr..Rari.!Print_Titles</vt:lpstr>
      <vt:lpstr>'ezoSi Sesasv.'!Print_Titles</vt:lpstr>
      <vt:lpstr>kreps.!Print_Titles</vt:lpstr>
      <vt:lpstr>mierT.!Print_Titles</vt:lpstr>
      <vt:lpstr>'mili d-1,0m'!Print_Titles</vt:lpstr>
      <vt:lpstr>'mili d-1,5m (2)'!Print_Titles</vt:lpstr>
      <vt:lpstr>miwa!Print_Titles</vt:lpstr>
      <vt:lpstr>moniSvna!Print_Titles</vt:lpstr>
      <vt:lpstr>mosam!Print_Titles</vt:lpstr>
      <vt:lpstr>samosi!Print_Titles</vt:lpstr>
      <vt:lpstr>Semofargvla!Print_Titles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Jambo</dc:creator>
  <cp:lastModifiedBy>Aleksi Shavelashvili</cp:lastModifiedBy>
  <cp:lastPrinted>2019-06-15T08:58:32Z</cp:lastPrinted>
  <dcterms:created xsi:type="dcterms:W3CDTF">2018-03-30T10:59:51Z</dcterms:created>
  <dcterms:modified xsi:type="dcterms:W3CDTF">2020-02-11T14:42:56Z</dcterms:modified>
</cp:coreProperties>
</file>