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40" windowHeight="11760"/>
  </bookViews>
  <sheets>
    <sheet name="კრებ.ხარჯ." sheetId="2" r:id="rId1"/>
    <sheet name="ლოკ.ხარჯ#2" sheetId="7" r:id="rId2"/>
    <sheet name="სამუშ.მოც.უწყისი" sheetId="3" r:id="rId3"/>
  </sheets>
  <calcPr calcId="162913"/>
</workbook>
</file>

<file path=xl/calcChain.xml><?xml version="1.0" encoding="utf-8"?>
<calcChain xmlns="http://schemas.openxmlformats.org/spreadsheetml/2006/main">
  <c r="F177" i="7" l="1"/>
  <c r="F176" i="7"/>
  <c r="E138" i="7" l="1"/>
  <c r="F139" i="7"/>
  <c r="F149" i="7" l="1"/>
  <c r="F151" i="7"/>
  <c r="F143" i="7"/>
  <c r="F147" i="7"/>
  <c r="F142" i="7"/>
  <c r="F135" i="7"/>
  <c r="F138" i="7"/>
  <c r="F134" i="7"/>
  <c r="F137" i="7"/>
  <c r="F140" i="7"/>
  <c r="F136" i="7"/>
  <c r="F146" i="7" l="1"/>
  <c r="F155" i="7"/>
  <c r="F156" i="7"/>
  <c r="F157" i="7"/>
  <c r="F153" i="7"/>
  <c r="F154" i="7"/>
  <c r="F126" i="7" l="1"/>
  <c r="F125" i="7"/>
  <c r="F123" i="7" l="1"/>
  <c r="F122" i="7"/>
  <c r="F121" i="7"/>
  <c r="F120" i="7"/>
  <c r="F92" i="7" l="1"/>
  <c r="F91" i="7"/>
  <c r="F90" i="7"/>
  <c r="F88" i="7"/>
  <c r="F84" i="7"/>
  <c r="F83" i="7"/>
  <c r="F82" i="7"/>
  <c r="F80" i="7"/>
  <c r="F79" i="7"/>
  <c r="F78" i="7"/>
  <c r="F77" i="7"/>
  <c r="F76" i="7"/>
  <c r="F75" i="7"/>
  <c r="F73" i="7"/>
  <c r="F128" i="7"/>
  <c r="F50" i="7" l="1"/>
  <c r="F44" i="7"/>
  <c r="F43" i="7"/>
  <c r="F41" i="7"/>
  <c r="F40" i="7"/>
  <c r="F39" i="7"/>
  <c r="F38" i="7"/>
  <c r="F37" i="7"/>
  <c r="F36" i="7"/>
  <c r="F35" i="7"/>
  <c r="F34" i="7"/>
  <c r="F33" i="7"/>
  <c r="F47" i="7" l="1"/>
  <c r="F52" i="7"/>
  <c r="F49" i="7"/>
  <c r="F48" i="7"/>
  <c r="F51" i="7"/>
  <c r="F46" i="7"/>
  <c r="F165" i="7" l="1"/>
  <c r="F168" i="7"/>
  <c r="F169" i="7"/>
  <c r="F199" i="7" l="1"/>
  <c r="F198" i="7"/>
  <c r="F197" i="7"/>
  <c r="F195" i="7"/>
  <c r="F194" i="7"/>
  <c r="F193" i="7"/>
  <c r="F192" i="7"/>
  <c r="F189" i="7"/>
  <c r="F188" i="7"/>
  <c r="F185" i="7"/>
  <c r="F184" i="7"/>
  <c r="F181" i="7"/>
  <c r="F180" i="7"/>
  <c r="F179" i="7"/>
  <c r="F174" i="7"/>
  <c r="F173" i="7"/>
  <c r="F172" i="7"/>
  <c r="F171" i="7"/>
  <c r="F118" i="7"/>
  <c r="F117" i="7"/>
  <c r="F116" i="7"/>
  <c r="F115" i="7"/>
  <c r="F113" i="7"/>
  <c r="F112" i="7"/>
  <c r="F111" i="7"/>
  <c r="F108" i="7"/>
  <c r="F107" i="7"/>
  <c r="F106" i="7"/>
  <c r="F102" i="7"/>
  <c r="F101" i="7"/>
  <c r="F100" i="7"/>
  <c r="F99" i="7"/>
  <c r="F97" i="7"/>
  <c r="F96" i="7"/>
  <c r="F95" i="7"/>
  <c r="F94" i="7"/>
  <c r="F71" i="7"/>
  <c r="F70" i="7"/>
  <c r="F69" i="7"/>
  <c r="F67" i="7"/>
  <c r="F65" i="7"/>
  <c r="F64" i="7"/>
  <c r="F63" i="7"/>
  <c r="F61" i="7"/>
  <c r="F60" i="7"/>
  <c r="F59" i="7"/>
  <c r="F58" i="7"/>
  <c r="F57" i="7"/>
  <c r="F56" i="7"/>
  <c r="F54" i="7"/>
  <c r="F31" i="7"/>
  <c r="F30" i="7"/>
  <c r="F26" i="7"/>
  <c r="F25" i="7"/>
  <c r="F24" i="7"/>
  <c r="F22" i="7"/>
  <c r="F21" i="7"/>
  <c r="F19" i="7"/>
  <c r="F18" i="7"/>
  <c r="F17" i="7"/>
  <c r="F16" i="7"/>
  <c r="F14" i="7"/>
  <c r="F13" i="7"/>
  <c r="D5" i="7" l="1"/>
  <c r="D7" i="2" l="1"/>
</calcChain>
</file>

<file path=xl/sharedStrings.xml><?xml version="1.0" encoding="utf-8"?>
<sst xmlns="http://schemas.openxmlformats.org/spreadsheetml/2006/main" count="628" uniqueCount="288">
  <si>
    <t>#</t>
  </si>
  <si>
    <t>Sifri</t>
  </si>
  <si>
    <t xml:space="preserve"> raodenoba </t>
  </si>
  <si>
    <t>saxarjTaRricxvo Rirebuleba (lari)</t>
  </si>
  <si>
    <t>sul</t>
  </si>
  <si>
    <t>m2</t>
  </si>
  <si>
    <t>k/sT</t>
  </si>
  <si>
    <t>m3</t>
  </si>
  <si>
    <t>grZ.m</t>
  </si>
  <si>
    <t xml:space="preserve">      saxarjTaRrixvo Rirebuleba</t>
  </si>
  <si>
    <t>ლარი</t>
  </si>
  <si>
    <t>xarjTaRricxvebis da angariSebis nomeri</t>
  </si>
  <si>
    <t>karebis (Tavebis) obieqtebis, samuSaoebisa da xarjebis dasaxeleba</t>
  </si>
  <si>
    <t>saxarjTaRicxvo Rirebuleba</t>
  </si>
  <si>
    <t>saerTo saxarjTaRricxvo Rirebuleba aTasi lari</t>
  </si>
  <si>
    <t>samSeneblo samuSaoebis</t>
  </si>
  <si>
    <t>samontaJo samuSaoebis</t>
  </si>
  <si>
    <t>sxvadasxva xarjebis</t>
  </si>
  <si>
    <t>dRg 18%</t>
  </si>
  <si>
    <t xml:space="preserve"> ganzomilebis erTeulze</t>
  </si>
  <si>
    <t>saproeqto monacemebi</t>
  </si>
  <si>
    <t xml:space="preserve"> ganzomilebis erTeuli</t>
  </si>
  <si>
    <t>raodenoba</t>
  </si>
  <si>
    <t xml:space="preserve">სახარჯთაღრიცხვო ღირებულება </t>
  </si>
  <si>
    <t>maT.Soris xelfasebi</t>
  </si>
  <si>
    <t>lari</t>
  </si>
  <si>
    <t>ჯამი Tavi 2</t>
  </si>
  <si>
    <t>Tavi 2 ZiriTadi obieqtebi</t>
  </si>
  <si>
    <t>mowyobiloba aveji da inventari</t>
  </si>
  <si>
    <t>sayalibe fari</t>
  </si>
  <si>
    <t>sxva masalebi</t>
  </si>
  <si>
    <t>samuSaos da xarjebis dasaxeleba</t>
  </si>
  <si>
    <t>m/sT</t>
  </si>
  <si>
    <t>cali</t>
  </si>
  <si>
    <t>xemasala daxerxili</t>
  </si>
  <si>
    <t>Sromis danaxarji</t>
  </si>
  <si>
    <t>tn</t>
  </si>
  <si>
    <t xml:space="preserve">ჯამი </t>
  </si>
  <si>
    <t>sab.fasi</t>
  </si>
  <si>
    <t>eqskavatori 1 kub.m</t>
  </si>
  <si>
    <t>.1-22</t>
  </si>
  <si>
    <t>.6-1</t>
  </si>
  <si>
    <t xml:space="preserve">manqanebi </t>
  </si>
  <si>
    <t>.7-21</t>
  </si>
  <si>
    <t>olifa</t>
  </si>
  <si>
    <t>zeTovani saRebaviT</t>
  </si>
  <si>
    <t>kg</t>
  </si>
  <si>
    <t xml:space="preserve">15-164  </t>
  </si>
  <si>
    <t>T.4.2 #16</t>
  </si>
  <si>
    <t>avtogreideri saSualo tipis 79kvt (108 cx.Z)</t>
  </si>
  <si>
    <t xml:space="preserve">satkepni sagzao TviTmavali pnevmosvlaze 18tn </t>
  </si>
  <si>
    <t>wyali</t>
  </si>
  <si>
    <t xml:space="preserve"> m3</t>
  </si>
  <si>
    <t>შრომის დანახარჯი</t>
  </si>
  <si>
    <t>კაც/სთ</t>
  </si>
  <si>
    <t>მანქ/სთ</t>
  </si>
  <si>
    <t>8-3-1</t>
  </si>
  <si>
    <t>qviSis qveda fenis mowyoba sisqiT 10sm</t>
  </si>
  <si>
    <t>manqana</t>
  </si>
  <si>
    <t>ქვიშა</t>
  </si>
  <si>
    <r>
      <t xml:space="preserve"> m</t>
    </r>
    <r>
      <rPr>
        <vertAlign val="superscript"/>
        <sz val="10"/>
        <rFont val="AcadNusx"/>
      </rPr>
      <t>3</t>
    </r>
  </si>
  <si>
    <t>სხვა მანქანები</t>
  </si>
  <si>
    <t>სხვა მასალები</t>
  </si>
  <si>
    <t>SromiTi danaxarji</t>
  </si>
  <si>
    <t>1000m3</t>
  </si>
  <si>
    <t>moednis irgvliv Robis rkinabetonis fundamentisa da zeZirkvlis mowyoba</t>
  </si>
  <si>
    <t>proeqtiT</t>
  </si>
  <si>
    <t>ამწე 10ტნ</t>
  </si>
  <si>
    <t>მ3</t>
  </si>
  <si>
    <t>T.1.4.#47</t>
  </si>
  <si>
    <t>ბეტონი მ-250</t>
  </si>
  <si>
    <t>ავტომობილი ბორტიანი 5 ტ-მდე</t>
  </si>
  <si>
    <t>მ2</t>
  </si>
  <si>
    <t>liTonis WiSkaris SeReba zeTovani saRebaviT</t>
  </si>
  <si>
    <t>eleqtrodi</t>
  </si>
  <si>
    <t>ლითონის ჭიშკარი</t>
  </si>
  <si>
    <t>.7-22-9</t>
  </si>
  <si>
    <t>mosarwyav-mosarecxi manqana 6000l</t>
  </si>
  <si>
    <t>T.1.10.#15</t>
  </si>
  <si>
    <t>T.1.9.#65</t>
  </si>
  <si>
    <t>1.samSeneblo samuSaoebi</t>
  </si>
  <si>
    <t>jami 1</t>
  </si>
  <si>
    <t>jami 2</t>
  </si>
  <si>
    <t>Е2-1-54/2-1-в ЕНиР</t>
  </si>
  <si>
    <t>შრომითი დანახარჯები</t>
  </si>
  <si>
    <t>მ</t>
  </si>
  <si>
    <t>08-418-3</t>
  </si>
  <si>
    <t>100მ</t>
  </si>
  <si>
    <t>08-572-1</t>
  </si>
  <si>
    <t>ელექტრო გამანაწილებელი კოლოფის მონტაჟი და მომზადება ჩართვისთვის</t>
  </si>
  <si>
    <t>ც</t>
  </si>
  <si>
    <t>ელექტრო გამანაწილებელი კოლოფი K238x238x68</t>
  </si>
  <si>
    <t>08-574-18</t>
  </si>
  <si>
    <t>ავტომატური ამომრთველის მონტაჟი</t>
  </si>
  <si>
    <t>ავტომატური ამომრთველი MCB 63 A 3P</t>
  </si>
  <si>
    <t>08-574-58</t>
  </si>
  <si>
    <t>ფოტორელე</t>
  </si>
  <si>
    <t>GO-9244</t>
  </si>
  <si>
    <t>08-609-1</t>
  </si>
  <si>
    <t>08-409-3</t>
  </si>
  <si>
    <t>სპილენძის კაბელი Ø3x4 მმ</t>
  </si>
  <si>
    <t xml:space="preserve">გრუნტის დამუშავება ხელით კაბელების მოსაწყობად, დატვირთვა ავტოთვითმცლელზე </t>
  </si>
  <si>
    <t>8-14-349</t>
  </si>
  <si>
    <t>8-14-058</t>
  </si>
  <si>
    <t>8-3-062</t>
  </si>
  <si>
    <t>ჯამი</t>
  </si>
  <si>
    <t>გეგმიური დაგროვება 8%</t>
  </si>
  <si>
    <t>Seadgina:</t>
  </si>
  <si>
    <t>liTonis milkvadratebiT ganaTebis boZebis mowyoba</t>
  </si>
  <si>
    <t>avtomobili bortiani 12tn</t>
  </si>
  <si>
    <t>c</t>
  </si>
  <si>
    <t xml:space="preserve">33_204-1     </t>
  </si>
  <si>
    <t>1_80_7</t>
  </si>
  <si>
    <t>gruntis damuSaveba xeliT ganaTebis boZebisaTvis fundamentis mosawyobad</t>
  </si>
  <si>
    <t xml:space="preserve">Sr. danaxarji </t>
  </si>
  <si>
    <t>6_1_2</t>
  </si>
  <si>
    <t>manqanebi</t>
  </si>
  <si>
    <t>T2.2.#88</t>
  </si>
  <si>
    <t>milkvadrati 80X80 ganaTebis boZi sisqiT 5mm</t>
  </si>
  <si>
    <t xml:space="preserve">ganaTebis boZebisaTvis fundamentis mowyoba </t>
  </si>
  <si>
    <t>სატკეპნის საგზაო თვითმავალი გლუვი 10 ტ-ანი</t>
  </si>
  <si>
    <t>T.13.#129</t>
  </si>
  <si>
    <t>T.1.1#26</t>
  </si>
  <si>
    <t>T.4.1 #349</t>
  </si>
  <si>
    <t>T.5.1.#144</t>
  </si>
  <si>
    <t>T.5.1.#8</t>
  </si>
  <si>
    <t>T.13.#44</t>
  </si>
  <si>
    <r>
      <t>betoni მ</t>
    </r>
    <r>
      <rPr>
        <sz val="10"/>
        <rFont val="Arial"/>
        <family val="2"/>
        <charset val="204"/>
      </rPr>
      <t>-250</t>
    </r>
  </si>
  <si>
    <t>თ5,1პ144</t>
  </si>
  <si>
    <t>თ5,1პ8</t>
  </si>
  <si>
    <t>amwe saavtomobilo svlaze 12,5ტნ</t>
  </si>
  <si>
    <t>T.13.#45</t>
  </si>
  <si>
    <t>T.13.#344</t>
  </si>
  <si>
    <t>T.4.2 #30</t>
  </si>
  <si>
    <t>T.13 #200</t>
  </si>
  <si>
    <t>T.13 #222</t>
  </si>
  <si>
    <t>T.13 #218</t>
  </si>
  <si>
    <t>T.13 #219</t>
  </si>
  <si>
    <t>T.13 #229</t>
  </si>
  <si>
    <t>T.2.2#75</t>
  </si>
  <si>
    <t>teritoriis mozvinva RorRiT sisqiT 10sm</t>
  </si>
  <si>
    <t>buldozeri 79kvt</t>
  </si>
  <si>
    <t>satkepni sagzao TviTmavali 5tn</t>
  </si>
  <si>
    <t>satkepni sagzao TviTmavali 10tn</t>
  </si>
  <si>
    <t>RorRi fraqciuli (20-40)mm</t>
  </si>
  <si>
    <t>.27-7-4</t>
  </si>
  <si>
    <t>T.13 #142</t>
  </si>
  <si>
    <t xml:space="preserve">liTonis milkvdrati 60X80X3mm </t>
  </si>
  <si>
    <t>27-63-1</t>
  </si>
  <si>
    <t>საფუძვლის ზედა ფენაზე თხევადი ბიტუმის  მოსხმა 1მ2-ზე 600 გრ.</t>
  </si>
  <si>
    <t>ტ</t>
  </si>
  <si>
    <t>13-1-198</t>
  </si>
  <si>
    <t>ავტოგუდრონატორი 3500 ლ-ანი</t>
  </si>
  <si>
    <t>4-1-529</t>
  </si>
  <si>
    <t>ბიტუმის ემულსია</t>
  </si>
  <si>
    <t>პროექტი</t>
  </si>
  <si>
    <t>27-39-1; -2                         27-40-1; -2</t>
  </si>
  <si>
    <t>1000 მ2</t>
  </si>
  <si>
    <t xml:space="preserve">შრომითი დანახარჯები </t>
  </si>
  <si>
    <t>13-1-218</t>
  </si>
  <si>
    <t>სატკეპნის საგზაო თვითმავალი გლუვი 5 ტ-ანი</t>
  </si>
  <si>
    <t>13-1-219</t>
  </si>
  <si>
    <t>13-1-232</t>
  </si>
  <si>
    <t>ასფალტობეტონის დამგები</t>
  </si>
  <si>
    <t xml:space="preserve">სხვა მანქანები  </t>
  </si>
  <si>
    <t xml:space="preserve">სხვა მასალები  </t>
  </si>
  <si>
    <t>4-1-514</t>
  </si>
  <si>
    <t>ასფალტობეტონი წვრილმარცვლოვანი</t>
  </si>
  <si>
    <t>ГЭСН 07-01-055-02</t>
  </si>
  <si>
    <t>ცალი</t>
  </si>
  <si>
    <t>საბ.ფასი</t>
  </si>
  <si>
    <t>ზედნადები ხარჯები 10%</t>
  </si>
  <si>
    <t xml:space="preserve">jami </t>
  </si>
  <si>
    <t>lok.xarj#2</t>
  </si>
  <si>
    <t>samuSaoTa moculobebis krebsiTi uwyisi</t>
  </si>
  <si>
    <t>მათ შორის ხელფასი</t>
  </si>
  <si>
    <t>dagroviTi pensiis gadasaxadi 2%</t>
  </si>
  <si>
    <t>6-1-1</t>
  </si>
  <si>
    <t>ტრიბუნის ქვეშ ბეტონის ფენის მოწყობა სისქით 10სმ</t>
  </si>
  <si>
    <t>betoni m-250</t>
  </si>
  <si>
    <t>sxva masala</t>
  </si>
  <si>
    <t>ГЭСНм 38-01-003</t>
  </si>
  <si>
    <t>მოედნის დასაჯდომი ადგილების მოწყობა ლითონის კონსტრუქციებით</t>
  </si>
  <si>
    <t>T13p342</t>
  </si>
  <si>
    <t>avtomobili bortiani 8t-mde</t>
  </si>
  <si>
    <t>T13p255</t>
  </si>
  <si>
    <t>SemduRebeli agregati xeliT el. SeduRebisaTvis</t>
  </si>
  <si>
    <t>T1.10p15</t>
  </si>
  <si>
    <t xml:space="preserve">eleqtrodi </t>
  </si>
  <si>
    <t>T2,2p61</t>
  </si>
  <si>
    <t>liTonis milkvadrati 50X50X3</t>
  </si>
  <si>
    <t>ელექტროდი შედუღების</t>
  </si>
  <si>
    <t>კგ</t>
  </si>
  <si>
    <t>1-1-030</t>
  </si>
  <si>
    <t>მავთული შესაკრავი Ø3.0-5.0 მმ</t>
  </si>
  <si>
    <t>100 მ2</t>
  </si>
  <si>
    <t>ცემენტის ხსნარი</t>
  </si>
  <si>
    <t xml:space="preserve">საფარის ზედა ფენის მოწყობა მწვრილმარცვლოვანი ა/ბეტონის ცხელი ნარევით სისქით 5 სმ </t>
  </si>
  <si>
    <t>lokalur-resursuli xarjTaRricxva #2</t>
  </si>
  <si>
    <t>ლითონის ჭიშკარის მოწყობა   3cali</t>
  </si>
  <si>
    <t xml:space="preserve"> LED პროჟექტორი 6500K სიმძლავრით 100W</t>
  </si>
  <si>
    <t>LED პროჟექტორი 6500K სიმძლავრით 100 W</t>
  </si>
  <si>
    <t>8-16-227</t>
  </si>
  <si>
    <t>plasmasis skamebi</t>
  </si>
  <si>
    <t>ფეხბურთის კარები badiT</t>
  </si>
  <si>
    <t>კალათბურთის ფარი badiT</t>
  </si>
  <si>
    <t>ფეხბურთის კარების , კალათბურთის ფარის და ფრენბურთის ბადის მონტაჟი</t>
  </si>
  <si>
    <t>ფრენბურთის ბადე</t>
  </si>
  <si>
    <t>T2.1.#35</t>
  </si>
  <si>
    <t>T2.1.#40</t>
  </si>
  <si>
    <t xml:space="preserve">liTonis bade მოთუთუებული d=3,0mm, 50X50mm </t>
  </si>
  <si>
    <t>T.1.9.#17</t>
  </si>
  <si>
    <t>gruntis damuSaveba xeliT ფრენბურთის და კალათბურთის boZebisaTvis fundamentis mosawyobad</t>
  </si>
  <si>
    <t>liTonis  boZebis mowyoba ფრენბურთის ბადისთვის და კალათბურთის ფარისთვის</t>
  </si>
  <si>
    <t>mili დ=80მმ  sisqiT 4mm (ფრენბურთი)</t>
  </si>
  <si>
    <t>მილი გარსაცმი დ=90მმ სისქით 4მმ(ფრენბურთი)</t>
  </si>
  <si>
    <t xml:space="preserve">ფრენბურთის და კალათბურთის boZebisaTvis fundamentis mowyoba </t>
  </si>
  <si>
    <t>liTonis ბოძების  SeReba zeTovani saRebaviT</t>
  </si>
  <si>
    <t xml:space="preserve"> krebsiTi saxarjTaRricxvo angariSi </t>
  </si>
  <si>
    <t>arsebul teritoriaze ბეტონიs filis mowyoba sisqiT 10sm</t>
  </si>
  <si>
    <t>27-44-1</t>
  </si>
  <si>
    <t>ბეტონის ფერადი ფილების მოწყობა სისქით 4სმ</t>
  </si>
  <si>
    <t>4-1-091</t>
  </si>
  <si>
    <t>ბეტონის ფილა 4 სმ</t>
  </si>
  <si>
    <t>ГЭСНм 37-01-001-01</t>
  </si>
  <si>
    <t>sabaRe skamebis mowyoba</t>
  </si>
  <si>
    <t>sabaRe skami</t>
  </si>
  <si>
    <r>
      <t xml:space="preserve">moednis SemoRobva liTonis boZebze liTonis მოთუთუებული badiT </t>
    </r>
    <r>
      <rPr>
        <b/>
        <sz val="10"/>
        <rFont val="Arial"/>
        <family val="2"/>
        <charset val="204"/>
      </rPr>
      <t>H=4,0მ</t>
    </r>
  </si>
  <si>
    <t>2.ელექტრო-სამონტაჟო სამუშაოები</t>
  </si>
  <si>
    <t>სულ 1+2</t>
  </si>
  <si>
    <t>SemoRobvis da boZebis mosawyobad gruntis damuSaveba  erTcicxviani eqskavatoriT pnevmoTvlian svlaze 1kub.m avtoTviTmclelebze datvirTviT</t>
  </si>
  <si>
    <t>8-14-351</t>
  </si>
  <si>
    <t>გოფრირებული მილი Ø20 მმ</t>
  </si>
  <si>
    <t>კაბელების მონტაჟი  გოფრირებული Ø20 მმ მილებში გატარებით</t>
  </si>
  <si>
    <t xml:space="preserve"> ganaTebis boZebis SeReba zeTovani saRebaviT</t>
  </si>
  <si>
    <t>09-08-001-01 ГЭСН</t>
  </si>
  <si>
    <t>ლითონის მილკვადრატების მოწყობა (გრუნტის დამუშავება ხელით და ჩაბეტონება)</t>
  </si>
  <si>
    <t>100 ც</t>
  </si>
  <si>
    <t>ავტობეტონმრევი</t>
  </si>
  <si>
    <t>ამწე საავტომობილო სვლაზე საბურღი მოწყობილობით</t>
  </si>
  <si>
    <t>2-3-055</t>
  </si>
  <si>
    <t>ლითონის მილკვადრატიი 40x80x4 მმ</t>
  </si>
  <si>
    <t>ბეტონი მ-200</t>
  </si>
  <si>
    <t>ხის ლარტყა წიწვის 50x50 მმ</t>
  </si>
  <si>
    <t>9-17-5</t>
  </si>
  <si>
    <t>ბადეების დასამონტაჟებლად დგარების ზედა ზედაპირზე ლითონის ელემენტების დამატება</t>
  </si>
  <si>
    <t>გამზადებულ კარკასზე ბადის დამონტაჟება</t>
  </si>
  <si>
    <t>1 მ2</t>
  </si>
  <si>
    <t>15-164-8</t>
  </si>
  <si>
    <t>ლითონის კარკასის შეღებვა ზეთოვანი საღებავით</t>
  </si>
  <si>
    <t>ზეთოვანი საღებავი</t>
  </si>
  <si>
    <t>4-2-016</t>
  </si>
  <si>
    <t>ოლიფა</t>
  </si>
  <si>
    <t>ГЭСНр        68-25-1</t>
  </si>
  <si>
    <t xml:space="preserve">  2.კარების უკან დამცავი ბადეების მოწყობის სამუშაოები</t>
  </si>
  <si>
    <t>ლითონის მილკვადრატიი 60x80x4 მმ</t>
  </si>
  <si>
    <t>kuTxovana 50X50X5 (1,45X2,84)</t>
  </si>
  <si>
    <t>T.1.4.#48</t>
  </si>
  <si>
    <t xml:space="preserve">kuTxovana 50X50X5 </t>
  </si>
  <si>
    <r>
      <t xml:space="preserve">armatura 8mm </t>
    </r>
    <r>
      <rPr>
        <sz val="10"/>
        <rFont val="Arial"/>
        <family val="2"/>
        <charset val="204"/>
      </rPr>
      <t xml:space="preserve">AIII </t>
    </r>
    <r>
      <rPr>
        <sz val="10"/>
        <rFont val="AcadNusx"/>
      </rPr>
      <t>klasis (proeqtis mixedviT)</t>
    </r>
  </si>
  <si>
    <t>Coxatauris municipalitetშi  sportuli moednebis mowyoba</t>
  </si>
  <si>
    <t>2.Coxatauris municipalitetSi jalaRanias quCaze sportuli moednis mowyoba</t>
  </si>
  <si>
    <t>gauTvaliswinebeli xarjebi 3%</t>
  </si>
  <si>
    <r>
      <t xml:space="preserve">moednis SemoRobva liTonis boZebze liTonis მოთუთუებული badiT </t>
    </r>
    <r>
      <rPr>
        <sz val="10"/>
        <rFont val="Arial"/>
        <family val="2"/>
        <charset val="204"/>
      </rPr>
      <t>H=4,0მ</t>
    </r>
  </si>
  <si>
    <t>T2.1.#62</t>
  </si>
  <si>
    <t>mili დ=152მმ  sisqiT 5mm (კალათბურთი)</t>
  </si>
  <si>
    <t>qviSis qveda fenis mowyoba sisqiT 20sm</t>
  </si>
  <si>
    <t>1-31-6.</t>
  </si>
  <si>
    <t>1000მ3</t>
  </si>
  <si>
    <t>13-143.</t>
  </si>
  <si>
    <t>ბალასტი</t>
  </si>
  <si>
    <t>4-1-236.</t>
  </si>
  <si>
    <t>ტრანშეს შევსება balastiT</t>
  </si>
  <si>
    <t>ბuლდოზერი 96კვტ (130ცხ.ძ)</t>
  </si>
  <si>
    <t>თ4,1პ338</t>
  </si>
  <si>
    <t>4.1-233</t>
  </si>
  <si>
    <t>4-2-30.</t>
  </si>
  <si>
    <t>1-10-015</t>
  </si>
  <si>
    <t>13-1-293</t>
  </si>
  <si>
    <t>13-1-300</t>
  </si>
  <si>
    <t>13-1-340</t>
  </si>
  <si>
    <t>4-1-337</t>
  </si>
  <si>
    <t>5-1-161</t>
  </si>
  <si>
    <t>4.1-367</t>
  </si>
  <si>
    <t>T4,1p338</t>
  </si>
  <si>
    <t>ზედნადები ხარჯები   სამშენებლო სამუშაოებზე 10%(პ27-პ30)</t>
  </si>
  <si>
    <t>ზედნადები ხარჯები (პ31-პ35) ხელფასის  75%</t>
  </si>
  <si>
    <t>Sedgenilia srf 2019wlis II kvartlis fasebis doneze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</si>
</sst>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"/>
    <numFmt numFmtId="166" formatCode="0.00000"/>
    <numFmt numFmtId="167" formatCode="0.0000"/>
    <numFmt numFmtId="168" formatCode="#,##0.000"/>
    <numFmt numFmtId="169" formatCode="#,##0.0"/>
    <numFmt numFmtId="170" formatCode="0;\-0;;@"/>
    <numFmt numFmtId="171" formatCode="0.00;\-0.00;;@"/>
  </numFmts>
  <fonts count="5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1"/>
      <color indexed="8"/>
      <name val="AcadMtavr"/>
    </font>
    <font>
      <sz val="11"/>
      <color indexed="8"/>
      <name val="AcadNusx"/>
    </font>
    <font>
      <b/>
      <sz val="12"/>
      <color indexed="8"/>
      <name val="AcadNusx"/>
    </font>
    <font>
      <sz val="11"/>
      <name val="AcadNusx"/>
    </font>
    <font>
      <b/>
      <sz val="11"/>
      <color indexed="8"/>
      <name val="AcadNusx"/>
    </font>
    <font>
      <sz val="10"/>
      <name val="Arial"/>
      <family val="2"/>
      <charset val="204"/>
    </font>
    <font>
      <b/>
      <sz val="11"/>
      <color theme="1"/>
      <name val="AcadNusx"/>
    </font>
    <font>
      <sz val="11"/>
      <color theme="1"/>
      <name val="AcadNusx"/>
    </font>
    <font>
      <sz val="10"/>
      <name val="AcadNusx"/>
    </font>
    <font>
      <i/>
      <sz val="12"/>
      <name val="AcadNusx"/>
    </font>
    <font>
      <b/>
      <sz val="14"/>
      <name val="AcadNusx"/>
    </font>
    <font>
      <b/>
      <sz val="12"/>
      <name val="AcadNusx"/>
    </font>
    <font>
      <b/>
      <u/>
      <sz val="11"/>
      <name val="AcadNusx"/>
    </font>
    <font>
      <sz val="10"/>
      <color indexed="8"/>
      <name val="AcadNusx"/>
    </font>
    <font>
      <sz val="9"/>
      <color indexed="8"/>
      <name val="AcadNusx"/>
    </font>
    <font>
      <sz val="9"/>
      <name val="AcadNusx"/>
    </font>
    <font>
      <b/>
      <sz val="9"/>
      <color indexed="8"/>
      <name val="AcadNusx"/>
    </font>
    <font>
      <b/>
      <sz val="10"/>
      <color indexed="8"/>
      <name val="AcadNusx"/>
    </font>
    <font>
      <b/>
      <sz val="10"/>
      <color theme="1"/>
      <name val="AcadNusx"/>
    </font>
    <font>
      <b/>
      <sz val="10"/>
      <name val="AcadNusx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cadNusx"/>
    </font>
    <font>
      <sz val="9"/>
      <name val="AcadMtavr"/>
    </font>
    <font>
      <b/>
      <sz val="9"/>
      <name val="AcadNusx"/>
    </font>
    <font>
      <sz val="12"/>
      <name val="Sylfaen"/>
      <family val="1"/>
      <charset val="204"/>
    </font>
    <font>
      <sz val="9"/>
      <color theme="1"/>
      <name val="AcadNusx"/>
    </font>
    <font>
      <sz val="11"/>
      <color theme="1"/>
      <name val="Calibri"/>
      <family val="2"/>
      <scheme val="minor"/>
    </font>
    <font>
      <sz val="10"/>
      <name val="Arial Cyr"/>
      <charset val="1"/>
    </font>
    <font>
      <vertAlign val="superscript"/>
      <sz val="10"/>
      <name val="AcadNusx"/>
    </font>
    <font>
      <b/>
      <sz val="9"/>
      <color theme="1"/>
      <name val="AcadNusx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0"/>
      <name val="AcadNusx"/>
    </font>
    <font>
      <i/>
      <sz val="10"/>
      <name val="AcadNusx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</font>
    <font>
      <b/>
      <sz val="11"/>
      <name val="AcadNusx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9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8" fillId="0" borderId="0"/>
    <xf numFmtId="0" fontId="8" fillId="0" borderId="0"/>
    <xf numFmtId="0" fontId="28" fillId="0" borderId="0"/>
    <xf numFmtId="0" fontId="30" fillId="0" borderId="0"/>
    <xf numFmtId="0" fontId="31" fillId="0" borderId="0"/>
    <xf numFmtId="0" fontId="34" fillId="0" borderId="0"/>
    <xf numFmtId="0" fontId="8" fillId="0" borderId="0"/>
    <xf numFmtId="165" fontId="39" fillId="0" borderId="0" applyFont="0" applyFill="0" applyBorder="0" applyAlignment="0" applyProtection="0"/>
    <xf numFmtId="0" fontId="30" fillId="0" borderId="0"/>
    <xf numFmtId="0" fontId="48" fillId="0" borderId="0"/>
    <xf numFmtId="0" fontId="50" fillId="0" borderId="0" applyFont="0" applyFill="0" applyBorder="0" applyAlignment="0" applyProtection="0"/>
    <xf numFmtId="0" fontId="49" fillId="0" borderId="0"/>
  </cellStyleXfs>
  <cellXfs count="63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6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15" fillId="0" borderId="4" xfId="0" applyFont="1" applyBorder="1" applyAlignment="1">
      <alignment horizontal="center"/>
    </xf>
    <xf numFmtId="0" fontId="0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right"/>
    </xf>
    <xf numFmtId="0" fontId="17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Alignment="1"/>
    <xf numFmtId="0" fontId="2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19" fillId="0" borderId="0" xfId="0" applyFont="1" applyAlignment="1"/>
    <xf numFmtId="0" fontId="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8" fillId="3" borderId="4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2" fontId="11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/>
    <xf numFmtId="0" fontId="1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1" fillId="0" borderId="4" xfId="1" applyFont="1" applyFill="1" applyBorder="1" applyAlignment="1">
      <alignment horizontal="center" wrapText="1"/>
    </xf>
    <xf numFmtId="0" fontId="11" fillId="0" borderId="5" xfId="1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Fill="1" applyBorder="1" applyAlignment="1">
      <alignment vertical="center" wrapText="1"/>
    </xf>
    <xf numFmtId="0" fontId="11" fillId="0" borderId="20" xfId="1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7" xfId="0" applyFont="1" applyBorder="1"/>
    <xf numFmtId="0" fontId="11" fillId="0" borderId="19" xfId="0" applyFont="1" applyBorder="1" applyAlignment="1">
      <alignment horizontal="center"/>
    </xf>
    <xf numFmtId="0" fontId="11" fillId="0" borderId="4" xfId="0" applyFont="1" applyBorder="1"/>
    <xf numFmtId="0" fontId="16" fillId="3" borderId="5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16" fontId="11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6" fontId="11" fillId="0" borderId="20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0" fontId="11" fillId="0" borderId="15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19" xfId="0" applyFont="1" applyBorder="1"/>
    <xf numFmtId="0" fontId="16" fillId="0" borderId="2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15" xfId="1" applyFont="1" applyFill="1" applyBorder="1" applyAlignment="1">
      <alignment horizontal="center" wrapText="1"/>
    </xf>
    <xf numFmtId="164" fontId="16" fillId="0" borderId="12" xfId="0" applyNumberFormat="1" applyFont="1" applyBorder="1" applyAlignment="1">
      <alignment horizontal="center" vertical="center"/>
    </xf>
    <xf numFmtId="164" fontId="16" fillId="3" borderId="4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16" fontId="11" fillId="0" borderId="4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17" fillId="3" borderId="4" xfId="0" applyNumberFormat="1" applyFont="1" applyFill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164" fontId="16" fillId="0" borderId="2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164" fontId="11" fillId="0" borderId="10" xfId="1" applyNumberFormat="1" applyFont="1" applyFill="1" applyBorder="1" applyAlignment="1">
      <alignment horizontal="center" wrapText="1"/>
    </xf>
    <xf numFmtId="164" fontId="11" fillId="0" borderId="21" xfId="1" applyNumberFormat="1" applyFont="1" applyFill="1" applyBorder="1" applyAlignment="1">
      <alignment horizontal="center" wrapText="1"/>
    </xf>
    <xf numFmtId="165" fontId="16" fillId="3" borderId="19" xfId="0" applyNumberFormat="1" applyFont="1" applyFill="1" applyBorder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1" fillId="0" borderId="4" xfId="1" applyNumberFormat="1" applyFont="1" applyFill="1" applyBorder="1" applyAlignment="1">
      <alignment horizontal="center"/>
    </xf>
    <xf numFmtId="2" fontId="16" fillId="3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2" xfId="0" applyFont="1" applyBorder="1" applyAlignment="1">
      <alignment vertical="center" textRotation="90" wrapText="1"/>
    </xf>
    <xf numFmtId="0" fontId="18" fillId="2" borderId="5" xfId="0" applyFont="1" applyFill="1" applyBorder="1" applyAlignment="1">
      <alignment vertical="center" textRotation="90" wrapText="1"/>
    </xf>
    <xf numFmtId="0" fontId="26" fillId="2" borderId="4" xfId="0" applyFont="1" applyFill="1" applyBorder="1" applyAlignment="1">
      <alignment horizontal="center" vertical="center" textRotation="90"/>
    </xf>
    <xf numFmtId="0" fontId="0" fillId="0" borderId="0" xfId="0" applyBorder="1"/>
    <xf numFmtId="0" fontId="0" fillId="0" borderId="4" xfId="0" applyBorder="1"/>
    <xf numFmtId="0" fontId="11" fillId="0" borderId="4" xfId="0" applyFont="1" applyBorder="1" applyAlignment="1">
      <alignment horizontal="center"/>
    </xf>
    <xf numFmtId="0" fontId="11" fillId="0" borderId="9" xfId="0" applyFont="1" applyBorder="1"/>
    <xf numFmtId="166" fontId="11" fillId="0" borderId="10" xfId="0" applyNumberFormat="1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 wrapText="1"/>
    </xf>
    <xf numFmtId="0" fontId="11" fillId="0" borderId="24" xfId="0" applyFont="1" applyBorder="1"/>
    <xf numFmtId="0" fontId="11" fillId="0" borderId="25" xfId="0" applyFont="1" applyBorder="1"/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vertical="top" wrapText="1"/>
    </xf>
    <xf numFmtId="0" fontId="11" fillId="0" borderId="9" xfId="0" applyFont="1" applyBorder="1" applyAlignment="1">
      <alignment vertical="center" wrapText="1"/>
    </xf>
    <xf numFmtId="167" fontId="11" fillId="0" borderId="10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7" fontId="11" fillId="0" borderId="14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vertical="top" wrapText="1"/>
    </xf>
    <xf numFmtId="166" fontId="11" fillId="0" borderId="10" xfId="0" applyNumberFormat="1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7" fontId="11" fillId="0" borderId="4" xfId="0" applyNumberFormat="1" applyFont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2" fontId="27" fillId="3" borderId="5" xfId="0" applyNumberFormat="1" applyFont="1" applyFill="1" applyBorder="1" applyAlignment="1">
      <alignment horizontal="center" vertical="center" wrapText="1"/>
    </xf>
    <xf numFmtId="2" fontId="18" fillId="3" borderId="4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/>
    </xf>
    <xf numFmtId="0" fontId="27" fillId="3" borderId="5" xfId="4" applyNumberFormat="1" applyFont="1" applyFill="1" applyBorder="1" applyAlignment="1">
      <alignment horizontal="justify"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justify" vertical="center"/>
    </xf>
    <xf numFmtId="0" fontId="11" fillId="3" borderId="4" xfId="0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4" fontId="16" fillId="3" borderId="27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/>
    </xf>
    <xf numFmtId="0" fontId="25" fillId="3" borderId="2" xfId="5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168" fontId="17" fillId="3" borderId="4" xfId="0" applyNumberFormat="1" applyFont="1" applyFill="1" applyBorder="1" applyAlignment="1">
      <alignment horizontal="center" vertical="center"/>
    </xf>
    <xf numFmtId="4" fontId="17" fillId="3" borderId="4" xfId="0" applyNumberFormat="1" applyFont="1" applyFill="1" applyBorder="1" applyAlignment="1">
      <alignment horizontal="center" vertical="center"/>
    </xf>
    <xf numFmtId="0" fontId="18" fillId="3" borderId="19" xfId="0" applyNumberFormat="1" applyFont="1" applyFill="1" applyBorder="1" applyAlignment="1">
      <alignment horizontal="justify" vertical="center"/>
    </xf>
    <xf numFmtId="4" fontId="17" fillId="3" borderId="19" xfId="0" applyNumberFormat="1" applyFont="1" applyFill="1" applyBorder="1" applyAlignment="1">
      <alignment horizontal="center" vertical="center"/>
    </xf>
    <xf numFmtId="168" fontId="17" fillId="3" borderId="19" xfId="0" applyNumberFormat="1" applyFont="1" applyFill="1" applyBorder="1" applyAlignment="1">
      <alignment horizontal="center" vertical="center"/>
    </xf>
    <xf numFmtId="2" fontId="18" fillId="3" borderId="19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/>
    </xf>
    <xf numFmtId="0" fontId="22" fillId="0" borderId="5" xfId="0" applyFont="1" applyBorder="1" applyAlignment="1">
      <alignment vertical="top" wrapText="1"/>
    </xf>
    <xf numFmtId="0" fontId="22" fillId="0" borderId="23" xfId="0" applyFont="1" applyBorder="1" applyAlignment="1">
      <alignment vertical="center" wrapText="1"/>
    </xf>
    <xf numFmtId="165" fontId="11" fillId="0" borderId="4" xfId="0" applyNumberFormat="1" applyFont="1" applyBorder="1" applyAlignment="1">
      <alignment horizontal="center"/>
    </xf>
    <xf numFmtId="16" fontId="11" fillId="0" borderId="2" xfId="0" applyNumberFormat="1" applyFont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5" fontId="16" fillId="3" borderId="4" xfId="0" applyNumberFormat="1" applyFont="1" applyFill="1" applyBorder="1" applyAlignment="1">
      <alignment horizontal="center"/>
    </xf>
    <xf numFmtId="165" fontId="16" fillId="3" borderId="15" xfId="0" applyNumberFormat="1" applyFont="1" applyFill="1" applyBorder="1" applyAlignment="1">
      <alignment horizontal="center"/>
    </xf>
    <xf numFmtId="2" fontId="16" fillId="3" borderId="15" xfId="0" applyNumberFormat="1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16" fillId="0" borderId="8" xfId="0" applyFont="1" applyBorder="1" applyAlignment="1"/>
    <xf numFmtId="2" fontId="16" fillId="0" borderId="21" xfId="0" applyNumberFormat="1" applyFont="1" applyBorder="1" applyAlignment="1">
      <alignment horizontal="center"/>
    </xf>
    <xf numFmtId="0" fontId="36" fillId="3" borderId="1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25" fillId="3" borderId="5" xfId="5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2" fontId="18" fillId="3" borderId="5" xfId="0" applyNumberFormat="1" applyFont="1" applyFill="1" applyBorder="1" applyAlignment="1">
      <alignment horizontal="center" vertical="center" wrapText="1"/>
    </xf>
    <xf numFmtId="4" fontId="17" fillId="3" borderId="28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/>
    </xf>
    <xf numFmtId="2" fontId="11" fillId="3" borderId="19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/>
    </xf>
    <xf numFmtId="0" fontId="22" fillId="0" borderId="14" xfId="0" applyFont="1" applyBorder="1" applyAlignment="1">
      <alignment vertical="top" wrapText="1"/>
    </xf>
    <xf numFmtId="164" fontId="22" fillId="0" borderId="26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14" xfId="0" applyFont="1" applyBorder="1" applyAlignment="1">
      <alignment vertical="center" wrapText="1"/>
    </xf>
    <xf numFmtId="165" fontId="11" fillId="0" borderId="2" xfId="0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/>
    </xf>
    <xf numFmtId="4" fontId="16" fillId="3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 wrapText="1"/>
    </xf>
    <xf numFmtId="4" fontId="16" fillId="3" borderId="19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/>
    </xf>
    <xf numFmtId="2" fontId="11" fillId="3" borderId="2" xfId="2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1" fillId="0" borderId="4" xfId="0" applyFont="1" applyBorder="1" applyAlignment="1">
      <alignment vertical="center" wrapText="1"/>
    </xf>
    <xf numFmtId="0" fontId="20" fillId="0" borderId="5" xfId="0" applyFont="1" applyBorder="1" applyAlignment="1">
      <alignment horizontal="center"/>
    </xf>
    <xf numFmtId="166" fontId="22" fillId="0" borderId="15" xfId="0" applyNumberFormat="1" applyFont="1" applyBorder="1" applyAlignment="1">
      <alignment horizontal="center"/>
    </xf>
    <xf numFmtId="165" fontId="20" fillId="3" borderId="15" xfId="0" applyNumberFormat="1" applyFont="1" applyFill="1" applyBorder="1" applyAlignment="1">
      <alignment horizontal="center"/>
    </xf>
    <xf numFmtId="2" fontId="22" fillId="0" borderId="26" xfId="0" applyNumberFormat="1" applyFont="1" applyBorder="1" applyAlignment="1">
      <alignment horizontal="center" vertical="center" wrapText="1"/>
    </xf>
    <xf numFmtId="0" fontId="11" fillId="3" borderId="15" xfId="1" applyFont="1" applyFill="1" applyBorder="1" applyAlignment="1"/>
    <xf numFmtId="4" fontId="17" fillId="3" borderId="15" xfId="0" applyNumberFormat="1" applyFont="1" applyFill="1" applyBorder="1" applyAlignment="1">
      <alignment horizontal="center" vertical="center"/>
    </xf>
    <xf numFmtId="168" fontId="17" fillId="3" borderId="15" xfId="0" applyNumberFormat="1" applyFont="1" applyFill="1" applyBorder="1" applyAlignment="1">
      <alignment horizontal="center" vertical="center"/>
    </xf>
    <xf numFmtId="2" fontId="18" fillId="3" borderId="15" xfId="0" applyNumberFormat="1" applyFont="1" applyFill="1" applyBorder="1" applyAlignment="1">
      <alignment horizontal="center" vertical="center" wrapText="1"/>
    </xf>
    <xf numFmtId="2" fontId="22" fillId="3" borderId="21" xfId="0" applyNumberFormat="1" applyFont="1" applyFill="1" applyBorder="1" applyAlignment="1">
      <alignment horizontal="center" vertical="center" wrapText="1"/>
    </xf>
    <xf numFmtId="2" fontId="22" fillId="3" borderId="4" xfId="0" applyNumberFormat="1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quotePrefix="1" applyFont="1" applyFill="1" applyBorder="1" applyAlignment="1">
      <alignment horizontal="center" vertical="center"/>
    </xf>
    <xf numFmtId="49" fontId="3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quotePrefix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vertical="center"/>
    </xf>
    <xf numFmtId="49" fontId="35" fillId="3" borderId="5" xfId="0" applyNumberFormat="1" applyFont="1" applyFill="1" applyBorder="1" applyAlignment="1">
      <alignment horizontal="center" vertical="center" wrapText="1"/>
    </xf>
    <xf numFmtId="0" fontId="35" fillId="3" borderId="5" xfId="0" applyNumberFormat="1" applyFont="1" applyFill="1" applyBorder="1" applyAlignment="1">
      <alignment horizontal="justify" vertical="center"/>
    </xf>
    <xf numFmtId="4" fontId="35" fillId="3" borderId="5" xfId="0" applyNumberFormat="1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2" fontId="22" fillId="3" borderId="5" xfId="0" applyNumberFormat="1" applyFont="1" applyFill="1" applyBorder="1" applyAlignment="1">
      <alignment horizontal="center" vertical="center" wrapText="1"/>
    </xf>
    <xf numFmtId="0" fontId="11" fillId="3" borderId="19" xfId="1" applyFont="1" applyFill="1" applyBorder="1" applyAlignment="1"/>
    <xf numFmtId="0" fontId="37" fillId="3" borderId="5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left" vertical="center" wrapText="1"/>
    </xf>
    <xf numFmtId="0" fontId="35" fillId="3" borderId="5" xfId="0" applyNumberFormat="1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/>
    </xf>
    <xf numFmtId="0" fontId="35" fillId="3" borderId="5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vertical="center"/>
    </xf>
    <xf numFmtId="0" fontId="8" fillId="3" borderId="19" xfId="0" applyNumberFormat="1" applyFont="1" applyFill="1" applyBorder="1" applyAlignment="1">
      <alignment vertical="center"/>
    </xf>
    <xf numFmtId="0" fontId="35" fillId="3" borderId="20" xfId="0" quotePrefix="1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left" vertical="center" wrapText="1"/>
    </xf>
    <xf numFmtId="4" fontId="35" fillId="3" borderId="20" xfId="0" applyNumberFormat="1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 wrapText="1"/>
    </xf>
    <xf numFmtId="0" fontId="11" fillId="3" borderId="19" xfId="5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 wrapText="1"/>
    </xf>
    <xf numFmtId="0" fontId="25" fillId="3" borderId="19" xfId="5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4" fontId="23" fillId="3" borderId="4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" fontId="23" fillId="3" borderId="4" xfId="8" applyNumberFormat="1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4" fontId="23" fillId="3" borderId="19" xfId="0" applyNumberFormat="1" applyFont="1" applyFill="1" applyBorder="1" applyAlignment="1">
      <alignment horizontal="center" vertical="center"/>
    </xf>
    <xf numFmtId="4" fontId="41" fillId="3" borderId="5" xfId="0" applyNumberFormat="1" applyFont="1" applyFill="1" applyBorder="1" applyAlignment="1">
      <alignment horizontal="center" vertical="center"/>
    </xf>
    <xf numFmtId="4" fontId="40" fillId="3" borderId="5" xfId="0" applyNumberFormat="1" applyFont="1" applyFill="1" applyBorder="1" applyAlignment="1">
      <alignment horizontal="center" vertical="center"/>
    </xf>
    <xf numFmtId="4" fontId="41" fillId="3" borderId="4" xfId="0" applyNumberFormat="1" applyFont="1" applyFill="1" applyBorder="1" applyAlignment="1">
      <alignment horizontal="center" vertical="center"/>
    </xf>
    <xf numFmtId="0" fontId="40" fillId="3" borderId="20" xfId="0" applyFont="1" applyFill="1" applyBorder="1" applyAlignment="1">
      <alignment horizontal="center" vertical="center"/>
    </xf>
    <xf numFmtId="4" fontId="40" fillId="3" borderId="20" xfId="0" applyNumberFormat="1" applyFont="1" applyFill="1" applyBorder="1" applyAlignment="1">
      <alignment horizontal="center" vertical="center"/>
    </xf>
    <xf numFmtId="4" fontId="41" fillId="3" borderId="19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/>
    </xf>
    <xf numFmtId="4" fontId="16" fillId="3" borderId="29" xfId="0" applyNumberFormat="1" applyFont="1" applyFill="1" applyBorder="1" applyAlignment="1">
      <alignment horizontal="center"/>
    </xf>
    <xf numFmtId="4" fontId="16" fillId="3" borderId="19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0" fillId="0" borderId="0" xfId="0" applyFont="1"/>
    <xf numFmtId="2" fontId="16" fillId="3" borderId="5" xfId="0" applyNumberFormat="1" applyFont="1" applyFill="1" applyBorder="1" applyAlignment="1">
      <alignment horizontal="center"/>
    </xf>
    <xf numFmtId="4" fontId="16" fillId="0" borderId="4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 vertical="center"/>
    </xf>
    <xf numFmtId="2" fontId="16" fillId="3" borderId="10" xfId="0" applyNumberFormat="1" applyFont="1" applyFill="1" applyBorder="1" applyAlignment="1">
      <alignment horizontal="center"/>
    </xf>
    <xf numFmtId="0" fontId="24" fillId="0" borderId="4" xfId="0" applyFont="1" applyBorder="1"/>
    <xf numFmtId="0" fontId="25" fillId="0" borderId="4" xfId="0" applyFont="1" applyBorder="1" applyAlignment="1">
      <alignment horizontal="center"/>
    </xf>
    <xf numFmtId="0" fontId="11" fillId="0" borderId="4" xfId="1" applyFont="1" applyBorder="1" applyAlignment="1">
      <alignment horizontal="center" wrapText="1"/>
    </xf>
    <xf numFmtId="0" fontId="11" fillId="0" borderId="5" xfId="0" applyFont="1" applyBorder="1"/>
    <xf numFmtId="0" fontId="11" fillId="0" borderId="7" xfId="0" applyFont="1" applyBorder="1" applyAlignment="1">
      <alignment horizontal="center"/>
    </xf>
    <xf numFmtId="164" fontId="16" fillId="0" borderId="4" xfId="0" applyNumberFormat="1" applyFont="1" applyBorder="1" applyAlignment="1">
      <alignment horizontal="center" wrapText="1"/>
    </xf>
    <xf numFmtId="2" fontId="16" fillId="3" borderId="19" xfId="0" applyNumberFormat="1" applyFont="1" applyFill="1" applyBorder="1" applyAlignment="1">
      <alignment horizontal="center"/>
    </xf>
    <xf numFmtId="16" fontId="11" fillId="0" borderId="1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/>
    <xf numFmtId="16" fontId="11" fillId="0" borderId="12" xfId="0" applyNumberFormat="1" applyFont="1" applyBorder="1" applyAlignment="1">
      <alignment vertical="center" wrapText="1"/>
    </xf>
    <xf numFmtId="0" fontId="16" fillId="0" borderId="19" xfId="0" applyFont="1" applyBorder="1" applyAlignment="1"/>
    <xf numFmtId="0" fontId="16" fillId="3" borderId="19" xfId="0" applyFont="1" applyFill="1" applyBorder="1" applyAlignment="1">
      <alignment horizontal="center" wrapText="1"/>
    </xf>
    <xf numFmtId="164" fontId="16" fillId="0" borderId="19" xfId="0" applyNumberFormat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/>
    <xf numFmtId="0" fontId="20" fillId="0" borderId="5" xfId="0" applyFont="1" applyBorder="1" applyAlignment="1"/>
    <xf numFmtId="0" fontId="42" fillId="0" borderId="0" xfId="0" applyFont="1" applyBorder="1"/>
    <xf numFmtId="0" fontId="42" fillId="0" borderId="15" xfId="0" applyFont="1" applyBorder="1" applyAlignment="1">
      <alignment horizontal="center"/>
    </xf>
    <xf numFmtId="2" fontId="42" fillId="0" borderId="15" xfId="0" applyNumberFormat="1" applyFont="1" applyBorder="1" applyAlignment="1">
      <alignment horizontal="center"/>
    </xf>
    <xf numFmtId="164" fontId="42" fillId="0" borderId="21" xfId="0" applyNumberFormat="1" applyFont="1" applyBorder="1" applyAlignment="1">
      <alignment horizontal="center" vertical="center" wrapText="1"/>
    </xf>
    <xf numFmtId="168" fontId="19" fillId="3" borderId="4" xfId="0" applyNumberFormat="1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wrapText="1"/>
    </xf>
    <xf numFmtId="0" fontId="43" fillId="0" borderId="4" xfId="0" applyFont="1" applyBorder="1"/>
    <xf numFmtId="0" fontId="11" fillId="3" borderId="4" xfId="0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 wrapText="1"/>
    </xf>
    <xf numFmtId="0" fontId="18" fillId="3" borderId="4" xfId="4" applyNumberFormat="1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/>
    </xf>
    <xf numFmtId="0" fontId="11" fillId="3" borderId="9" xfId="0" applyFont="1" applyFill="1" applyBorder="1" applyAlignment="1">
      <alignment vertical="top" wrapText="1"/>
    </xf>
    <xf numFmtId="16" fontId="16" fillId="3" borderId="14" xfId="0" applyNumberFormat="1" applyFont="1" applyFill="1" applyBorder="1" applyAlignment="1">
      <alignment horizontal="center"/>
    </xf>
    <xf numFmtId="0" fontId="22" fillId="3" borderId="23" xfId="0" applyFont="1" applyFill="1" applyBorder="1" applyAlignment="1">
      <alignment wrapText="1"/>
    </xf>
    <xf numFmtId="0" fontId="22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wrapText="1"/>
    </xf>
    <xf numFmtId="164" fontId="20" fillId="3" borderId="5" xfId="0" applyNumberFormat="1" applyFont="1" applyFill="1" applyBorder="1" applyAlignment="1">
      <alignment horizontal="center" wrapText="1"/>
    </xf>
    <xf numFmtId="0" fontId="16" fillId="3" borderId="5" xfId="0" applyFont="1" applyFill="1" applyBorder="1" applyAlignment="1">
      <alignment wrapText="1"/>
    </xf>
    <xf numFmtId="16" fontId="11" fillId="3" borderId="4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/>
    <xf numFmtId="0" fontId="11" fillId="3" borderId="10" xfId="0" applyFont="1" applyFill="1" applyBorder="1" applyAlignment="1">
      <alignment horizontal="center"/>
    </xf>
    <xf numFmtId="167" fontId="11" fillId="3" borderId="10" xfId="0" applyNumberFormat="1" applyFont="1" applyFill="1" applyBorder="1" applyAlignment="1">
      <alignment horizontal="center"/>
    </xf>
    <xf numFmtId="165" fontId="11" fillId="3" borderId="4" xfId="2" applyNumberFormat="1" applyFont="1" applyFill="1" applyBorder="1" applyAlignment="1">
      <alignment horizontal="center" wrapText="1"/>
    </xf>
    <xf numFmtId="164" fontId="11" fillId="3" borderId="4" xfId="2" applyNumberFormat="1" applyFont="1" applyFill="1" applyBorder="1" applyAlignment="1">
      <alignment horizontal="center" wrapText="1"/>
    </xf>
    <xf numFmtId="2" fontId="11" fillId="3" borderId="4" xfId="1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wrapText="1"/>
    </xf>
    <xf numFmtId="166" fontId="11" fillId="3" borderId="10" xfId="0" applyNumberFormat="1" applyFont="1" applyFill="1" applyBorder="1" applyAlignment="1">
      <alignment horizontal="center" vertical="center"/>
    </xf>
    <xf numFmtId="165" fontId="11" fillId="3" borderId="2" xfId="2" applyNumberFormat="1" applyFont="1" applyFill="1" applyBorder="1" applyAlignment="1">
      <alignment horizontal="center" wrapText="1"/>
    </xf>
    <xf numFmtId="0" fontId="11" fillId="3" borderId="2" xfId="1" applyFont="1" applyFill="1" applyBorder="1" applyAlignment="1">
      <alignment horizontal="center"/>
    </xf>
    <xf numFmtId="166" fontId="11" fillId="3" borderId="9" xfId="0" applyNumberFormat="1" applyFont="1" applyFill="1" applyBorder="1" applyAlignment="1">
      <alignment horizontal="center" vertical="center"/>
    </xf>
    <xf numFmtId="167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 wrapText="1"/>
    </xf>
    <xf numFmtId="16" fontId="11" fillId="3" borderId="4" xfId="0" applyNumberFormat="1" applyFont="1" applyFill="1" applyBorder="1" applyAlignment="1">
      <alignment vertical="center" wrapText="1"/>
    </xf>
    <xf numFmtId="16" fontId="11" fillId="3" borderId="5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167" fontId="11" fillId="3" borderId="9" xfId="0" applyNumberFormat="1" applyFont="1" applyFill="1" applyBorder="1" applyAlignment="1">
      <alignment horizontal="center"/>
    </xf>
    <xf numFmtId="0" fontId="11" fillId="3" borderId="25" xfId="0" applyFont="1" applyFill="1" applyBorder="1"/>
    <xf numFmtId="0" fontId="11" fillId="3" borderId="2" xfId="0" applyFont="1" applyFill="1" applyBorder="1" applyAlignment="1">
      <alignment horizontal="center"/>
    </xf>
    <xf numFmtId="2" fontId="11" fillId="3" borderId="25" xfId="0" applyNumberFormat="1" applyFont="1" applyFill="1" applyBorder="1" applyAlignment="1">
      <alignment horizontal="center"/>
    </xf>
    <xf numFmtId="164" fontId="11" fillId="3" borderId="2" xfId="2" applyNumberFormat="1" applyFont="1" applyFill="1" applyBorder="1" applyAlignment="1">
      <alignment horizontal="center" wrapText="1"/>
    </xf>
    <xf numFmtId="16" fontId="11" fillId="3" borderId="19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/>
    <xf numFmtId="0" fontId="11" fillId="3" borderId="19" xfId="0" applyFont="1" applyFill="1" applyBorder="1" applyAlignment="1">
      <alignment horizontal="center"/>
    </xf>
    <xf numFmtId="165" fontId="11" fillId="3" borderId="24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0" fillId="3" borderId="4" xfId="3" applyFont="1" applyFill="1" applyBorder="1" applyAlignment="1">
      <alignment horizontal="center" vertical="center"/>
    </xf>
    <xf numFmtId="49" fontId="44" fillId="3" borderId="4" xfId="0" applyNumberFormat="1" applyFont="1" applyFill="1" applyBorder="1" applyAlignment="1">
      <alignment horizontal="left" vertical="center" wrapText="1"/>
    </xf>
    <xf numFmtId="4" fontId="45" fillId="3" borderId="4" xfId="0" applyNumberFormat="1" applyFont="1" applyFill="1" applyBorder="1" applyAlignment="1">
      <alignment horizontal="center" vertical="center"/>
    </xf>
    <xf numFmtId="168" fontId="46" fillId="3" borderId="4" xfId="0" applyNumberFormat="1" applyFont="1" applyFill="1" applyBorder="1" applyAlignment="1">
      <alignment horizontal="center" vertical="center"/>
    </xf>
    <xf numFmtId="2" fontId="17" fillId="3" borderId="15" xfId="0" applyNumberFormat="1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49" fontId="45" fillId="3" borderId="4" xfId="0" applyNumberFormat="1" applyFont="1" applyFill="1" applyBorder="1" applyAlignment="1">
      <alignment horizontal="center" vertical="center"/>
    </xf>
    <xf numFmtId="49" fontId="45" fillId="3" borderId="4" xfId="0" applyNumberFormat="1" applyFont="1" applyFill="1" applyBorder="1" applyAlignment="1">
      <alignment horizontal="left" vertical="center"/>
    </xf>
    <xf numFmtId="49" fontId="45" fillId="3" borderId="19" xfId="0" applyNumberFormat="1" applyFont="1" applyFill="1" applyBorder="1" applyAlignment="1">
      <alignment horizontal="center" vertical="center"/>
    </xf>
    <xf numFmtId="49" fontId="45" fillId="3" borderId="19" xfId="0" applyNumberFormat="1" applyFont="1" applyFill="1" applyBorder="1" applyAlignment="1">
      <alignment horizontal="left" vertical="center"/>
    </xf>
    <xf numFmtId="0" fontId="23" fillId="3" borderId="19" xfId="3" applyFont="1" applyFill="1" applyBorder="1" applyAlignment="1">
      <alignment horizontal="center" vertical="center"/>
    </xf>
    <xf numFmtId="4" fontId="45" fillId="3" borderId="19" xfId="0" applyNumberFormat="1" applyFont="1" applyFill="1" applyBorder="1" applyAlignment="1">
      <alignment horizontal="center" vertical="center"/>
    </xf>
    <xf numFmtId="168" fontId="45" fillId="3" borderId="19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/>
    </xf>
    <xf numFmtId="0" fontId="40" fillId="3" borderId="5" xfId="3" applyFont="1" applyFill="1" applyBorder="1" applyAlignment="1">
      <alignment horizontal="center" vertical="center" wrapText="1"/>
    </xf>
    <xf numFmtId="49" fontId="44" fillId="3" borderId="5" xfId="0" applyNumberFormat="1" applyFont="1" applyFill="1" applyBorder="1" applyAlignment="1">
      <alignment horizontal="left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23" fillId="3" borderId="4" xfId="9" applyFont="1" applyFill="1" applyBorder="1" applyAlignment="1">
      <alignment vertical="center"/>
    </xf>
    <xf numFmtId="0" fontId="23" fillId="3" borderId="4" xfId="9" applyFont="1" applyFill="1" applyBorder="1" applyAlignment="1">
      <alignment horizontal="center" vertical="center"/>
    </xf>
    <xf numFmtId="0" fontId="23" fillId="3" borderId="4" xfId="6" applyFont="1" applyFill="1" applyBorder="1" applyAlignment="1">
      <alignment horizontal="center" vertical="center"/>
    </xf>
    <xf numFmtId="0" fontId="23" fillId="3" borderId="4" xfId="3" applyFont="1" applyFill="1" applyBorder="1" applyAlignment="1">
      <alignment horizontal="left" vertical="center"/>
    </xf>
    <xf numFmtId="4" fontId="23" fillId="3" borderId="4" xfId="9" applyNumberFormat="1" applyFont="1" applyFill="1" applyBorder="1" applyAlignment="1">
      <alignment horizontal="center" vertical="center"/>
    </xf>
    <xf numFmtId="0" fontId="23" fillId="3" borderId="4" xfId="5" applyFont="1" applyFill="1" applyBorder="1" applyAlignment="1">
      <alignment vertical="center"/>
    </xf>
    <xf numFmtId="4" fontId="40" fillId="3" borderId="4" xfId="9" applyNumberFormat="1" applyFont="1" applyFill="1" applyBorder="1" applyAlignment="1">
      <alignment horizontal="center" vertical="center"/>
    </xf>
    <xf numFmtId="49" fontId="45" fillId="3" borderId="4" xfId="0" applyNumberFormat="1" applyFont="1" applyFill="1" applyBorder="1" applyAlignment="1">
      <alignment horizontal="center" vertical="center" wrapText="1"/>
    </xf>
    <xf numFmtId="49" fontId="45" fillId="3" borderId="4" xfId="0" applyNumberFormat="1" applyFont="1" applyFill="1" applyBorder="1" applyAlignment="1">
      <alignment horizontal="left" vertical="center" wrapText="1"/>
    </xf>
    <xf numFmtId="0" fontId="23" fillId="3" borderId="19" xfId="5" applyFont="1" applyFill="1" applyBorder="1" applyAlignment="1">
      <alignment vertical="center"/>
    </xf>
    <xf numFmtId="4" fontId="23" fillId="3" borderId="19" xfId="9" applyNumberFormat="1" applyFont="1" applyFill="1" applyBorder="1" applyAlignment="1">
      <alignment horizontal="center" vertical="center"/>
    </xf>
    <xf numFmtId="0" fontId="18" fillId="3" borderId="25" xfId="0" applyFont="1" applyFill="1" applyBorder="1"/>
    <xf numFmtId="167" fontId="18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16" fontId="18" fillId="3" borderId="4" xfId="0" applyNumberFormat="1" applyFont="1" applyFill="1" applyBorder="1" applyAlignment="1">
      <alignment horizontal="center" vertical="center" wrapText="1"/>
    </xf>
    <xf numFmtId="169" fontId="17" fillId="3" borderId="2" xfId="0" applyNumberFormat="1" applyFont="1" applyFill="1" applyBorder="1" applyAlignment="1">
      <alignment horizontal="center"/>
    </xf>
    <xf numFmtId="164" fontId="17" fillId="3" borderId="2" xfId="0" applyNumberFormat="1" applyFont="1" applyFill="1" applyBorder="1" applyAlignment="1">
      <alignment horizontal="center"/>
    </xf>
    <xf numFmtId="4" fontId="20" fillId="3" borderId="0" xfId="0" applyNumberFormat="1" applyFont="1" applyFill="1" applyBorder="1" applyAlignment="1">
      <alignment horizontal="center" vertical="center"/>
    </xf>
    <xf numFmtId="4" fontId="20" fillId="3" borderId="4" xfId="0" applyNumberFormat="1" applyFont="1" applyFill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29" fillId="3" borderId="4" xfId="0" applyFont="1" applyFill="1" applyBorder="1" applyAlignment="1">
      <alignment horizontal="center" vertical="center"/>
    </xf>
    <xf numFmtId="0" fontId="27" fillId="0" borderId="0" xfId="0" applyFont="1" applyBorder="1"/>
    <xf numFmtId="0" fontId="22" fillId="0" borderId="15" xfId="0" applyFont="1" applyBorder="1" applyAlignment="1">
      <alignment horizontal="center"/>
    </xf>
    <xf numFmtId="0" fontId="18" fillId="3" borderId="17" xfId="0" applyFont="1" applyFill="1" applyBorder="1"/>
    <xf numFmtId="0" fontId="45" fillId="0" borderId="19" xfId="0" applyFont="1" applyFill="1" applyBorder="1" applyAlignment="1">
      <alignment horizontal="center" vertical="center"/>
    </xf>
    <xf numFmtId="167" fontId="18" fillId="3" borderId="19" xfId="0" applyNumberFormat="1" applyFont="1" applyFill="1" applyBorder="1" applyAlignment="1">
      <alignment horizontal="center"/>
    </xf>
    <xf numFmtId="169" fontId="17" fillId="3" borderId="19" xfId="0" applyNumberFormat="1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11" fillId="3" borderId="2" xfId="1" applyNumberFormat="1" applyFont="1" applyFill="1" applyBorder="1" applyAlignment="1">
      <alignment horizontal="center"/>
    </xf>
    <xf numFmtId="0" fontId="47" fillId="0" borderId="4" xfId="0" applyFont="1" applyBorder="1" applyAlignment="1">
      <alignment horizontal="left" vertical="top" wrapText="1"/>
    </xf>
    <xf numFmtId="0" fontId="22" fillId="0" borderId="4" xfId="2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0" fillId="0" borderId="12" xfId="0" applyBorder="1"/>
    <xf numFmtId="0" fontId="16" fillId="3" borderId="5" xfId="0" applyNumberFormat="1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vertical="center" wrapText="1"/>
    </xf>
    <xf numFmtId="166" fontId="22" fillId="0" borderId="2" xfId="0" applyNumberFormat="1" applyFont="1" applyBorder="1" applyAlignment="1">
      <alignment horizontal="center" vertical="center"/>
    </xf>
    <xf numFmtId="165" fontId="20" fillId="3" borderId="2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/>
    <xf numFmtId="166" fontId="11" fillId="0" borderId="24" xfId="0" applyNumberFormat="1" applyFont="1" applyBorder="1" applyAlignment="1">
      <alignment horizontal="center" vertical="center"/>
    </xf>
    <xf numFmtId="4" fontId="16" fillId="3" borderId="33" xfId="0" applyNumberFormat="1" applyFont="1" applyFill="1" applyBorder="1" applyAlignment="1">
      <alignment horizontal="center" vertical="center"/>
    </xf>
    <xf numFmtId="0" fontId="18" fillId="3" borderId="4" xfId="6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/>
    </xf>
    <xf numFmtId="165" fontId="20" fillId="3" borderId="15" xfId="0" applyNumberFormat="1" applyFont="1" applyFill="1" applyBorder="1" applyAlignment="1">
      <alignment horizontal="center" vertical="center"/>
    </xf>
    <xf numFmtId="0" fontId="27" fillId="0" borderId="25" xfId="0" applyFont="1" applyBorder="1" applyAlignment="1">
      <alignment wrapText="1"/>
    </xf>
    <xf numFmtId="0" fontId="22" fillId="0" borderId="2" xfId="0" applyFont="1" applyBorder="1" applyAlignment="1">
      <alignment horizontal="center" vertical="center"/>
    </xf>
    <xf numFmtId="0" fontId="20" fillId="0" borderId="0" xfId="10" applyFont="1" applyBorder="1" applyAlignment="1">
      <alignment horizontal="center"/>
    </xf>
    <xf numFmtId="2" fontId="20" fillId="0" borderId="0" xfId="10" applyNumberFormat="1" applyFont="1" applyBorder="1" applyAlignment="1">
      <alignment horizontal="center"/>
    </xf>
    <xf numFmtId="0" fontId="16" fillId="0" borderId="0" xfId="10" applyFont="1" applyBorder="1" applyAlignment="1">
      <alignment horizontal="center"/>
    </xf>
    <xf numFmtId="2" fontId="16" fillId="0" borderId="0" xfId="10" applyNumberFormat="1" applyFont="1" applyBorder="1" applyAlignment="1">
      <alignment horizontal="center"/>
    </xf>
    <xf numFmtId="2" fontId="16" fillId="0" borderId="0" xfId="10" applyNumberFormat="1" applyFont="1" applyBorder="1"/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2" fontId="16" fillId="3" borderId="10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/>
    <xf numFmtId="2" fontId="0" fillId="0" borderId="4" xfId="0" applyNumberForma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" fontId="36" fillId="3" borderId="4" xfId="0" applyNumberFormat="1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left" vertical="center"/>
    </xf>
    <xf numFmtId="0" fontId="42" fillId="0" borderId="0" xfId="0" applyFont="1" applyBorder="1" applyAlignment="1">
      <alignment wrapText="1"/>
    </xf>
    <xf numFmtId="0" fontId="0" fillId="0" borderId="15" xfId="0" applyBorder="1"/>
    <xf numFmtId="0" fontId="20" fillId="3" borderId="15" xfId="0" applyFont="1" applyFill="1" applyBorder="1" applyAlignment="1"/>
    <xf numFmtId="4" fontId="1" fillId="0" borderId="15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20" fillId="3" borderId="4" xfId="0" applyFont="1" applyFill="1" applyBorder="1" applyAlignment="1"/>
    <xf numFmtId="4" fontId="37" fillId="3" borderId="5" xfId="0" applyNumberFormat="1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left" vertical="center"/>
    </xf>
    <xf numFmtId="4" fontId="36" fillId="3" borderId="19" xfId="0" applyNumberFormat="1" applyFont="1" applyFill="1" applyBorder="1" applyAlignment="1">
      <alignment horizontal="center" vertical="center"/>
    </xf>
    <xf numFmtId="164" fontId="16" fillId="3" borderId="19" xfId="0" applyNumberFormat="1" applyFont="1" applyFill="1" applyBorder="1" applyAlignment="1">
      <alignment horizontal="center"/>
    </xf>
    <xf numFmtId="0" fontId="1" fillId="0" borderId="2" xfId="0" applyFont="1" applyBorder="1"/>
    <xf numFmtId="0" fontId="11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51" fillId="0" borderId="34" xfId="0" applyFont="1" applyBorder="1" applyAlignment="1">
      <alignment wrapText="1"/>
    </xf>
    <xf numFmtId="0" fontId="44" fillId="0" borderId="20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>
      <alignment horizontal="center" vertical="center"/>
    </xf>
    <xf numFmtId="4" fontId="44" fillId="0" borderId="20" xfId="0" applyNumberFormat="1" applyFont="1" applyFill="1" applyBorder="1" applyAlignment="1">
      <alignment horizontal="center" vertical="center"/>
    </xf>
    <xf numFmtId="169" fontId="44" fillId="0" borderId="20" xfId="0" applyNumberFormat="1" applyFont="1" applyFill="1" applyBorder="1" applyAlignment="1">
      <alignment horizontal="center" vertical="center"/>
    </xf>
    <xf numFmtId="4" fontId="45" fillId="0" borderId="20" xfId="0" applyNumberFormat="1" applyFont="1" applyFill="1" applyBorder="1" applyAlignment="1">
      <alignment horizontal="center" vertical="center"/>
    </xf>
    <xf numFmtId="2" fontId="17" fillId="3" borderId="14" xfId="0" applyNumberFormat="1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8" fillId="3" borderId="8" xfId="0" applyFont="1" applyFill="1" applyBorder="1"/>
    <xf numFmtId="0" fontId="45" fillId="0" borderId="4" xfId="0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/>
    </xf>
    <xf numFmtId="169" fontId="17" fillId="3" borderId="4" xfId="0" applyNumberFormat="1" applyFont="1" applyFill="1" applyBorder="1" applyAlignment="1">
      <alignment horizontal="center"/>
    </xf>
    <xf numFmtId="16" fontId="18" fillId="3" borderId="19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/>
    <xf numFmtId="0" fontId="22" fillId="3" borderId="23" xfId="0" applyFont="1" applyFill="1" applyBorder="1" applyAlignment="1">
      <alignment vertical="center" wrapText="1"/>
    </xf>
    <xf numFmtId="2" fontId="16" fillId="0" borderId="4" xfId="0" applyNumberFormat="1" applyFont="1" applyBorder="1" applyAlignment="1">
      <alignment horizontal="center" vertical="center"/>
    </xf>
    <xf numFmtId="49" fontId="21" fillId="3" borderId="5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 vertical="center"/>
    </xf>
    <xf numFmtId="168" fontId="21" fillId="3" borderId="4" xfId="0" applyNumberFormat="1" applyFont="1" applyFill="1" applyBorder="1" applyAlignment="1">
      <alignment horizontal="center" vertical="center"/>
    </xf>
    <xf numFmtId="4" fontId="25" fillId="3" borderId="4" xfId="0" applyNumberFormat="1" applyFont="1" applyFill="1" applyBorder="1"/>
    <xf numFmtId="0" fontId="29" fillId="0" borderId="15" xfId="0" applyFont="1" applyBorder="1" applyAlignment="1">
      <alignment horizontal="center"/>
    </xf>
    <xf numFmtId="170" fontId="25" fillId="3" borderId="4" xfId="0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25" fillId="3" borderId="4" xfId="0" applyFont="1" applyFill="1" applyBorder="1" applyAlignment="1">
      <alignment horizontal="center" vertical="center"/>
    </xf>
    <xf numFmtId="4" fontId="25" fillId="3" borderId="4" xfId="0" applyNumberFormat="1" applyFont="1" applyFill="1" applyBorder="1" applyAlignment="1">
      <alignment horizontal="center" vertical="center"/>
    </xf>
    <xf numFmtId="2" fontId="29" fillId="0" borderId="4" xfId="0" applyNumberFormat="1" applyFont="1" applyBorder="1" applyAlignment="1">
      <alignment horizontal="center"/>
    </xf>
    <xf numFmtId="0" fontId="25" fillId="3" borderId="4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center"/>
    </xf>
    <xf numFmtId="0" fontId="29" fillId="0" borderId="4" xfId="0" applyFont="1" applyBorder="1"/>
    <xf numFmtId="0" fontId="16" fillId="0" borderId="4" xfId="0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170" fontId="25" fillId="3" borderId="19" xfId="0" applyNumberFormat="1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vertical="center" wrapText="1"/>
    </xf>
    <xf numFmtId="0" fontId="25" fillId="3" borderId="19" xfId="0" applyFont="1" applyFill="1" applyBorder="1" applyAlignment="1">
      <alignment horizontal="center" vertical="center"/>
    </xf>
    <xf numFmtId="4" fontId="25" fillId="3" borderId="19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25" fillId="3" borderId="15" xfId="0" applyFont="1" applyFill="1" applyBorder="1" applyAlignment="1">
      <alignment horizontal="center" vertical="center"/>
    </xf>
    <xf numFmtId="4" fontId="25" fillId="3" borderId="15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wrapText="1"/>
    </xf>
    <xf numFmtId="0" fontId="21" fillId="3" borderId="15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vertical="center" wrapText="1"/>
    </xf>
    <xf numFmtId="0" fontId="40" fillId="3" borderId="4" xfId="0" applyFont="1" applyFill="1" applyBorder="1" applyAlignment="1">
      <alignment horizontal="center" vertical="center"/>
    </xf>
    <xf numFmtId="4" fontId="40" fillId="3" borderId="4" xfId="0" applyNumberFormat="1" applyFont="1" applyFill="1" applyBorder="1" applyAlignment="1">
      <alignment horizontal="center" vertical="center"/>
    </xf>
    <xf numFmtId="168" fontId="40" fillId="3" borderId="4" xfId="0" applyNumberFormat="1" applyFont="1" applyFill="1" applyBorder="1" applyAlignment="1">
      <alignment horizontal="center" vertical="center"/>
    </xf>
    <xf numFmtId="2" fontId="22" fillId="0" borderId="16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/>
    <xf numFmtId="0" fontId="21" fillId="3" borderId="15" xfId="0" applyFont="1" applyFill="1" applyBorder="1" applyAlignment="1">
      <alignment horizontal="center" vertical="center"/>
    </xf>
    <xf numFmtId="4" fontId="21" fillId="3" borderId="15" xfId="0" applyNumberFormat="1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/>
    </xf>
    <xf numFmtId="4" fontId="37" fillId="3" borderId="4" xfId="0" applyNumberFormat="1" applyFont="1" applyFill="1" applyBorder="1" applyAlignment="1">
      <alignment horizontal="center" vertical="center"/>
    </xf>
    <xf numFmtId="168" fontId="37" fillId="3" borderId="4" xfId="0" applyNumberFormat="1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left" vertical="center" wrapText="1"/>
    </xf>
    <xf numFmtId="4" fontId="36" fillId="0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left" vertical="center" wrapText="1"/>
    </xf>
    <xf numFmtId="4" fontId="36" fillId="3" borderId="4" xfId="0" applyNumberFormat="1" applyFont="1" applyFill="1" applyBorder="1" applyAlignment="1">
      <alignment horizontal="center" vertical="center" wrapText="1"/>
    </xf>
    <xf numFmtId="14" fontId="37" fillId="3" borderId="5" xfId="0" applyNumberFormat="1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left" vertical="center" wrapText="1"/>
    </xf>
    <xf numFmtId="168" fontId="37" fillId="3" borderId="5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left" vertical="center" wrapText="1"/>
    </xf>
    <xf numFmtId="4" fontId="36" fillId="3" borderId="19" xfId="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4" fontId="37" fillId="0" borderId="4" xfId="0" applyNumberFormat="1" applyFont="1" applyFill="1" applyBorder="1" applyAlignment="1">
      <alignment horizontal="center" vertical="center"/>
    </xf>
    <xf numFmtId="168" fontId="37" fillId="0" borderId="4" xfId="0" applyNumberFormat="1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left" vertical="center"/>
    </xf>
    <xf numFmtId="0" fontId="35" fillId="3" borderId="5" xfId="0" applyFont="1" applyFill="1" applyBorder="1" applyAlignment="1">
      <alignment horizontal="center" vertical="center"/>
    </xf>
    <xf numFmtId="168" fontId="8" fillId="3" borderId="19" xfId="0" applyNumberFormat="1" applyFont="1" applyFill="1" applyBorder="1" applyAlignment="1">
      <alignment horizontal="center" vertical="center"/>
    </xf>
    <xf numFmtId="17" fontId="35" fillId="3" borderId="5" xfId="0" applyNumberFormat="1" applyFont="1" applyFill="1" applyBorder="1" applyAlignment="1">
      <alignment horizontal="center" vertical="center" wrapText="1"/>
    </xf>
    <xf numFmtId="168" fontId="35" fillId="3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left" vertical="center" wrapText="1"/>
    </xf>
    <xf numFmtId="165" fontId="16" fillId="3" borderId="11" xfId="0" applyNumberFormat="1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4" fontId="20" fillId="3" borderId="36" xfId="0" applyNumberFormat="1" applyFont="1" applyFill="1" applyBorder="1" applyAlignment="1">
      <alignment horizontal="center" vertical="center"/>
    </xf>
    <xf numFmtId="2" fontId="16" fillId="3" borderId="1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166" fontId="16" fillId="0" borderId="4" xfId="0" applyNumberFormat="1" applyFont="1" applyBorder="1" applyAlignment="1">
      <alignment horizontal="center" vertical="center"/>
    </xf>
    <xf numFmtId="0" fontId="43" fillId="0" borderId="4" xfId="0" applyFont="1" applyBorder="1" applyAlignment="1">
      <alignment horizontal="center"/>
    </xf>
    <xf numFmtId="164" fontId="43" fillId="0" borderId="4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164" fontId="16" fillId="3" borderId="4" xfId="0" applyNumberFormat="1" applyFont="1" applyFill="1" applyBorder="1" applyAlignment="1">
      <alignment horizontal="center" wrapText="1"/>
    </xf>
    <xf numFmtId="0" fontId="23" fillId="3" borderId="4" xfId="3" applyFont="1" applyFill="1" applyBorder="1" applyAlignment="1">
      <alignment horizontal="center" vertical="center"/>
    </xf>
    <xf numFmtId="168" fontId="53" fillId="3" borderId="4" xfId="0" applyNumberFormat="1" applyFont="1" applyFill="1" applyBorder="1" applyAlignment="1">
      <alignment horizontal="center" vertical="center"/>
    </xf>
    <xf numFmtId="168" fontId="23" fillId="3" borderId="4" xfId="0" applyNumberFormat="1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left" vertical="center" wrapText="1"/>
    </xf>
    <xf numFmtId="169" fontId="45" fillId="0" borderId="4" xfId="0" applyNumberFormat="1" applyFont="1" applyFill="1" applyBorder="1" applyAlignment="1">
      <alignment horizontal="center" vertical="center"/>
    </xf>
    <xf numFmtId="0" fontId="18" fillId="0" borderId="4" xfId="0" applyFont="1" applyBorder="1"/>
    <xf numFmtId="0" fontId="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justify" vertical="center"/>
    </xf>
    <xf numFmtId="0" fontId="9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vertical="center" wrapText="1"/>
    </xf>
    <xf numFmtId="165" fontId="16" fillId="3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wrapText="1"/>
    </xf>
    <xf numFmtId="168" fontId="25" fillId="3" borderId="4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168" fontId="36" fillId="0" borderId="4" xfId="0" applyNumberFormat="1" applyFont="1" applyFill="1" applyBorder="1" applyAlignment="1">
      <alignment horizontal="center" vertical="center"/>
    </xf>
    <xf numFmtId="168" fontId="36" fillId="3" borderId="4" xfId="0" applyNumberFormat="1" applyFont="1" applyFill="1" applyBorder="1" applyAlignment="1">
      <alignment horizontal="center" vertical="center" wrapText="1"/>
    </xf>
    <xf numFmtId="168" fontId="8" fillId="3" borderId="4" xfId="0" applyNumberFormat="1" applyFont="1" applyFill="1" applyBorder="1" applyAlignment="1">
      <alignment horizontal="center" vertical="center"/>
    </xf>
    <xf numFmtId="168" fontId="36" fillId="3" borderId="4" xfId="0" applyNumberFormat="1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 wrapText="1"/>
    </xf>
    <xf numFmtId="165" fontId="33" fillId="0" borderId="5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top"/>
    </xf>
    <xf numFmtId="2" fontId="29" fillId="0" borderId="4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 wrapText="1"/>
    </xf>
    <xf numFmtId="2" fontId="29" fillId="0" borderId="19" xfId="0" applyNumberFormat="1" applyFont="1" applyBorder="1" applyAlignment="1">
      <alignment horizontal="center" vertical="center"/>
    </xf>
    <xf numFmtId="171" fontId="29" fillId="0" borderId="19" xfId="0" applyNumberFormat="1" applyFont="1" applyBorder="1" applyAlignment="1">
      <alignment horizontal="center" vertical="center"/>
    </xf>
    <xf numFmtId="168" fontId="19" fillId="3" borderId="5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/>
    </xf>
    <xf numFmtId="2" fontId="11" fillId="0" borderId="4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/>
    <xf numFmtId="4" fontId="1" fillId="0" borderId="20" xfId="0" applyNumberFormat="1" applyFon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4" xfId="0" applyNumberFormat="1" applyBorder="1"/>
    <xf numFmtId="2" fontId="10" fillId="3" borderId="0" xfId="0" applyNumberFormat="1" applyFont="1" applyFill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22" xfId="0" applyBorder="1" applyAlignment="1">
      <alignment horizontal="center"/>
    </xf>
    <xf numFmtId="0" fontId="29" fillId="3" borderId="14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right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3">
    <cellStyle name="Comma 6" xfId="11"/>
    <cellStyle name="Normal" xfId="0" builtinId="0"/>
    <cellStyle name="Normal 14 3 2" xfId="7"/>
    <cellStyle name="Normal 2" xfId="10"/>
    <cellStyle name="Normal 3" xfId="12"/>
    <cellStyle name="silfain" xfId="3"/>
    <cellStyle name="Обычный 2" xfId="2"/>
    <cellStyle name="Обычный 2 2" xfId="9"/>
    <cellStyle name="Обычный 3" xfId="4"/>
    <cellStyle name="Обычный_Лист1" xfId="1"/>
    <cellStyle name="Обычный_დემონტაჟი" xfId="6"/>
    <cellStyle name="მძიმე 2" xfId="8"/>
    <cellStyle name="ჩვეულებრივი 2" xf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400300" y="1927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92</xdr:row>
      <xdr:rowOff>0</xdr:rowOff>
    </xdr:from>
    <xdr:to>
      <xdr:col>2</xdr:col>
      <xdr:colOff>1476375</xdr:colOff>
      <xdr:row>92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400300" y="1965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400300" y="18107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400300" y="1771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2400300" y="21440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2552700" y="22469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1476375</xdr:colOff>
      <xdr:row>8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400300" y="2569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400300" y="2201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400300" y="21621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2400300" y="22717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2400300" y="2221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1476375</xdr:colOff>
      <xdr:row>24</xdr:row>
      <xdr:rowOff>28575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562225" y="2009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562225" y="9696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562225" y="930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2562225" y="10401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30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2562225" y="2587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1</xdr:col>
      <xdr:colOff>1476375</xdr:colOff>
      <xdr:row>47</xdr:row>
      <xdr:rowOff>28575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657475" y="25117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60" zoomScaleNormal="100" workbookViewId="0">
      <selection activeCell="E22" sqref="E22"/>
    </sheetView>
  </sheetViews>
  <sheetFormatPr defaultRowHeight="15"/>
  <cols>
    <col min="1" max="1" width="2.42578125" customWidth="1"/>
    <col min="2" max="2" width="21.85546875" customWidth="1"/>
    <col min="3" max="3" width="65" customWidth="1"/>
    <col min="4" max="4" width="14" customWidth="1"/>
    <col min="5" max="5" width="13.85546875" customWidth="1"/>
    <col min="6" max="6" width="13.42578125" customWidth="1"/>
    <col min="7" max="7" width="12.7109375" customWidth="1"/>
    <col min="8" max="8" width="14.5703125" customWidth="1"/>
  </cols>
  <sheetData>
    <row r="1" spans="1:10" ht="18" customHeight="1">
      <c r="A1" s="588"/>
      <c r="B1" s="588"/>
      <c r="C1" s="588"/>
      <c r="D1" s="588"/>
      <c r="E1" s="588"/>
      <c r="F1" s="588"/>
      <c r="G1" s="588"/>
      <c r="H1" s="588"/>
    </row>
    <row r="2" spans="1:10" ht="33.75" customHeight="1">
      <c r="A2" s="588" t="s">
        <v>260</v>
      </c>
      <c r="B2" s="588"/>
      <c r="C2" s="588"/>
      <c r="D2" s="588"/>
      <c r="E2" s="588"/>
      <c r="F2" s="588"/>
      <c r="G2" s="588"/>
      <c r="H2" s="588"/>
    </row>
    <row r="3" spans="1:10" ht="11.25" customHeight="1">
      <c r="A3" s="598"/>
      <c r="B3" s="598"/>
      <c r="C3" s="598"/>
      <c r="D3" s="598"/>
      <c r="E3" s="598"/>
      <c r="F3" s="598"/>
      <c r="G3" s="598"/>
      <c r="H3" s="598"/>
    </row>
    <row r="4" spans="1:10" ht="0.75" customHeight="1">
      <c r="A4" s="4"/>
      <c r="B4" s="4"/>
      <c r="C4" s="5"/>
      <c r="D4" s="4"/>
      <c r="E4" s="4"/>
      <c r="F4" s="4"/>
      <c r="G4" s="4"/>
      <c r="H4" s="4"/>
    </row>
    <row r="5" spans="1:10" ht="21">
      <c r="A5" s="591" t="s">
        <v>218</v>
      </c>
      <c r="B5" s="591"/>
      <c r="C5" s="591"/>
      <c r="D5" s="591"/>
      <c r="E5" s="591"/>
      <c r="F5" s="591"/>
      <c r="G5" s="591"/>
      <c r="H5" s="591"/>
    </row>
    <row r="6" spans="1:10" ht="6" customHeight="1">
      <c r="A6" s="4"/>
      <c r="B6" s="591"/>
      <c r="C6" s="591"/>
      <c r="D6" s="591"/>
      <c r="E6" s="591"/>
      <c r="F6" s="591"/>
      <c r="G6" s="591"/>
      <c r="H6" s="591"/>
    </row>
    <row r="7" spans="1:10" ht="16.5">
      <c r="A7" s="6"/>
      <c r="B7" s="6"/>
      <c r="C7" s="7" t="s">
        <v>9</v>
      </c>
      <c r="D7" s="592" t="e">
        <f>#REF!</f>
        <v>#REF!</v>
      </c>
      <c r="E7" s="593"/>
      <c r="F7" s="6" t="s">
        <v>10</v>
      </c>
      <c r="G7" s="6"/>
      <c r="H7" s="6"/>
    </row>
    <row r="8" spans="1:10">
      <c r="A8" s="4"/>
      <c r="B8" s="4"/>
      <c r="C8" s="4"/>
      <c r="D8" s="4"/>
      <c r="E8" s="4"/>
      <c r="F8" s="4"/>
      <c r="G8" s="4"/>
      <c r="H8" s="4"/>
    </row>
    <row r="9" spans="1:10" ht="15.75">
      <c r="A9" s="594" t="s">
        <v>0</v>
      </c>
      <c r="B9" s="596" t="s">
        <v>11</v>
      </c>
      <c r="C9" s="596" t="s">
        <v>12</v>
      </c>
      <c r="D9" s="597" t="s">
        <v>13</v>
      </c>
      <c r="E9" s="597"/>
      <c r="F9" s="597"/>
      <c r="G9" s="597"/>
      <c r="H9" s="596" t="s">
        <v>14</v>
      </c>
    </row>
    <row r="10" spans="1:10" ht="63">
      <c r="A10" s="595"/>
      <c r="B10" s="596"/>
      <c r="C10" s="596"/>
      <c r="D10" s="8" t="s">
        <v>15</v>
      </c>
      <c r="E10" s="9" t="s">
        <v>16</v>
      </c>
      <c r="F10" s="21" t="s">
        <v>28</v>
      </c>
      <c r="G10" s="9" t="s">
        <v>17</v>
      </c>
      <c r="H10" s="596"/>
    </row>
    <row r="11" spans="1:10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10" ht="15.75">
      <c r="A12" s="11"/>
      <c r="B12" s="3"/>
      <c r="C12" s="12" t="s">
        <v>27</v>
      </c>
      <c r="D12" s="11"/>
      <c r="E12" s="11"/>
      <c r="F12" s="11"/>
      <c r="G12" s="11"/>
      <c r="H12" s="11"/>
    </row>
    <row r="13" spans="1:10" ht="43.5" customHeight="1">
      <c r="A13" s="29">
        <v>1</v>
      </c>
      <c r="B13" s="30" t="s">
        <v>173</v>
      </c>
      <c r="C13" s="208" t="s">
        <v>261</v>
      </c>
      <c r="D13" s="34"/>
      <c r="E13" s="35"/>
      <c r="F13" s="35"/>
      <c r="G13" s="35"/>
      <c r="H13" s="34"/>
      <c r="I13" s="311"/>
      <c r="J13" s="1"/>
    </row>
    <row r="14" spans="1:10" ht="15.75">
      <c r="A14" s="11"/>
      <c r="B14" s="3"/>
      <c r="C14" s="31" t="s">
        <v>26</v>
      </c>
      <c r="D14" s="27"/>
      <c r="E14" s="26"/>
      <c r="F14" s="33"/>
      <c r="G14" s="27"/>
      <c r="H14" s="27"/>
    </row>
    <row r="15" spans="1:10" ht="15.75">
      <c r="A15" s="11"/>
      <c r="B15" s="97"/>
      <c r="C15" s="32" t="s">
        <v>262</v>
      </c>
      <c r="D15" s="27"/>
      <c r="E15" s="26"/>
      <c r="F15" s="33"/>
      <c r="G15" s="27"/>
      <c r="H15" s="27"/>
    </row>
    <row r="16" spans="1:10" ht="15.75">
      <c r="A16" s="11"/>
      <c r="B16" s="97"/>
      <c r="C16" s="31" t="s">
        <v>37</v>
      </c>
      <c r="D16" s="27"/>
      <c r="E16" s="26"/>
      <c r="F16" s="33"/>
      <c r="G16" s="27"/>
      <c r="H16" s="27"/>
    </row>
    <row r="17" spans="1:8" ht="15.75">
      <c r="A17" s="11"/>
      <c r="B17" s="312"/>
      <c r="C17" s="401" t="s">
        <v>176</v>
      </c>
      <c r="D17" s="27"/>
      <c r="E17" s="26"/>
      <c r="F17" s="33"/>
      <c r="G17" s="27"/>
      <c r="H17" s="27"/>
    </row>
    <row r="18" spans="1:8" ht="15.75">
      <c r="A18" s="11"/>
      <c r="B18" s="312"/>
      <c r="C18" s="402" t="s">
        <v>105</v>
      </c>
      <c r="D18" s="27"/>
      <c r="E18" s="26"/>
      <c r="F18" s="33"/>
      <c r="G18" s="27"/>
      <c r="H18" s="27"/>
    </row>
    <row r="19" spans="1:8" ht="15.75">
      <c r="A19" s="11"/>
      <c r="B19" s="97"/>
      <c r="C19" s="32" t="s">
        <v>18</v>
      </c>
      <c r="D19" s="27"/>
      <c r="E19" s="26"/>
      <c r="F19" s="33"/>
      <c r="G19" s="27"/>
      <c r="H19" s="27"/>
    </row>
    <row r="20" spans="1:8" ht="15.75">
      <c r="A20" s="11"/>
      <c r="B20" s="97"/>
      <c r="C20" s="31" t="s">
        <v>37</v>
      </c>
      <c r="D20" s="27"/>
      <c r="E20" s="26"/>
      <c r="F20" s="33"/>
      <c r="G20" s="27"/>
      <c r="H20" s="27"/>
    </row>
    <row r="21" spans="1:8" ht="15.75">
      <c r="A21" s="13"/>
      <c r="B21" s="14"/>
      <c r="C21" s="15"/>
      <c r="D21" s="16"/>
      <c r="E21" s="16"/>
      <c r="F21" s="17"/>
      <c r="G21" s="16"/>
      <c r="H21" s="18"/>
    </row>
    <row r="22" spans="1:8" ht="15.75">
      <c r="A22" s="13"/>
      <c r="B22" s="14"/>
      <c r="C22" s="15"/>
      <c r="D22" s="16"/>
      <c r="E22" s="16"/>
      <c r="F22" s="17"/>
      <c r="G22" s="462"/>
      <c r="H22" s="587"/>
    </row>
    <row r="23" spans="1:8" ht="15.75">
      <c r="C23" s="590" t="s">
        <v>107</v>
      </c>
      <c r="D23" s="590"/>
      <c r="E23" s="590"/>
      <c r="F23" s="590"/>
      <c r="G23" s="590"/>
      <c r="H23" s="590"/>
    </row>
    <row r="28" spans="1:8" ht="15.75">
      <c r="G28" s="462"/>
      <c r="H28" s="587"/>
    </row>
  </sheetData>
  <mergeCells count="12">
    <mergeCell ref="A1:H1"/>
    <mergeCell ref="C23:H23"/>
    <mergeCell ref="A5:H5"/>
    <mergeCell ref="B6:H6"/>
    <mergeCell ref="D7:E7"/>
    <mergeCell ref="A9:A10"/>
    <mergeCell ref="B9:B10"/>
    <mergeCell ref="C9:C10"/>
    <mergeCell ref="D9:G9"/>
    <mergeCell ref="H9:H10"/>
    <mergeCell ref="A3:H3"/>
    <mergeCell ref="A2:H2"/>
  </mergeCells>
  <pageMargins left="0.45" right="0.27" top="0.42" bottom="0.74803149606299213" header="0.22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1"/>
  <sheetViews>
    <sheetView topLeftCell="A172" workbookViewId="0">
      <selection activeCell="J197" sqref="J197:K197"/>
    </sheetView>
  </sheetViews>
  <sheetFormatPr defaultRowHeight="15"/>
  <cols>
    <col min="1" max="1" width="3.85546875" customWidth="1"/>
    <col min="2" max="2" width="12.42578125" customWidth="1"/>
    <col min="3" max="3" width="66.42578125" customWidth="1"/>
    <col min="5" max="5" width="9.7109375" customWidth="1"/>
    <col min="6" max="6" width="9.140625" customWidth="1"/>
    <col min="8" max="8" width="10.140625" customWidth="1"/>
    <col min="9" max="9" width="10" customWidth="1"/>
  </cols>
  <sheetData>
    <row r="2" spans="1:9" ht="16.5">
      <c r="A2" s="588" t="s">
        <v>261</v>
      </c>
      <c r="B2" s="588"/>
      <c r="C2" s="588"/>
      <c r="D2" s="588"/>
      <c r="E2" s="588"/>
      <c r="F2" s="588"/>
      <c r="G2" s="588"/>
      <c r="H2" s="588"/>
      <c r="I2" s="588"/>
    </row>
    <row r="3" spans="1:9" ht="16.5">
      <c r="A3" s="613" t="s">
        <v>198</v>
      </c>
      <c r="B3" s="613"/>
      <c r="C3" s="613"/>
      <c r="D3" s="613"/>
      <c r="E3" s="613"/>
      <c r="F3" s="613"/>
      <c r="G3" s="613"/>
      <c r="H3" s="613"/>
      <c r="I3" s="613"/>
    </row>
    <row r="4" spans="1:9" ht="16.5">
      <c r="A4" s="349"/>
      <c r="B4" s="349"/>
      <c r="C4" s="349"/>
      <c r="D4" s="349"/>
      <c r="E4" s="349"/>
      <c r="F4" s="349"/>
      <c r="G4" s="349"/>
      <c r="H4" s="349"/>
      <c r="I4" s="349"/>
    </row>
    <row r="5" spans="1:9" ht="15.75">
      <c r="A5" s="28" t="s">
        <v>23</v>
      </c>
      <c r="B5" s="28"/>
      <c r="C5" s="28"/>
      <c r="D5" s="614">
        <f>H207</f>
        <v>0</v>
      </c>
      <c r="E5" s="614"/>
      <c r="F5" s="24" t="s">
        <v>10</v>
      </c>
      <c r="G5" s="23"/>
      <c r="H5" s="23"/>
      <c r="I5" s="22"/>
    </row>
    <row r="6" spans="1:9" ht="15.75">
      <c r="A6" s="23"/>
      <c r="B6" s="23"/>
      <c r="C6" s="23"/>
      <c r="D6" s="23"/>
      <c r="E6" s="23"/>
      <c r="F6" s="25"/>
      <c r="G6" s="23"/>
      <c r="H6" s="23"/>
      <c r="I6" s="22"/>
    </row>
    <row r="7" spans="1:9">
      <c r="A7" s="615" t="s">
        <v>287</v>
      </c>
      <c r="B7" s="615"/>
      <c r="C7" s="615"/>
      <c r="D7" s="615"/>
      <c r="E7" s="615"/>
      <c r="F7" s="615"/>
      <c r="G7" s="615"/>
      <c r="H7" s="615"/>
      <c r="I7" s="615"/>
    </row>
    <row r="8" spans="1:9" ht="27.75" customHeight="1">
      <c r="A8" s="616" t="s">
        <v>0</v>
      </c>
      <c r="B8" s="616" t="s">
        <v>1</v>
      </c>
      <c r="C8" s="618" t="s">
        <v>31</v>
      </c>
      <c r="D8" s="620" t="s">
        <v>21</v>
      </c>
      <c r="E8" s="622" t="s">
        <v>2</v>
      </c>
      <c r="F8" s="623"/>
      <c r="G8" s="624" t="s">
        <v>3</v>
      </c>
      <c r="H8" s="624"/>
      <c r="I8" s="624" t="s">
        <v>24</v>
      </c>
    </row>
    <row r="9" spans="1:9" ht="65.25">
      <c r="A9" s="617"/>
      <c r="B9" s="617"/>
      <c r="C9" s="619"/>
      <c r="D9" s="621"/>
      <c r="E9" s="98" t="s">
        <v>19</v>
      </c>
      <c r="F9" s="99" t="s">
        <v>20</v>
      </c>
      <c r="G9" s="98" t="s">
        <v>19</v>
      </c>
      <c r="H9" s="100" t="s">
        <v>4</v>
      </c>
      <c r="I9" s="624"/>
    </row>
    <row r="10" spans="1:9" ht="15.75">
      <c r="A10" s="63">
        <v>1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45">
        <v>8</v>
      </c>
      <c r="I10" s="63">
        <v>9</v>
      </c>
    </row>
    <row r="11" spans="1:9" ht="16.5" thickBot="1">
      <c r="A11" s="204"/>
      <c r="B11" s="205"/>
      <c r="C11" s="207" t="s">
        <v>80</v>
      </c>
      <c r="D11" s="81"/>
      <c r="E11" s="205"/>
      <c r="F11" s="206"/>
      <c r="G11" s="205"/>
      <c r="H11" s="206"/>
      <c r="I11" s="205"/>
    </row>
    <row r="12" spans="1:9" ht="41.25" thickTop="1">
      <c r="A12" s="610">
        <v>1</v>
      </c>
      <c r="B12" s="107" t="s">
        <v>40</v>
      </c>
      <c r="C12" s="161" t="s">
        <v>230</v>
      </c>
      <c r="D12" s="186" t="s">
        <v>64</v>
      </c>
      <c r="E12" s="187"/>
      <c r="F12" s="188">
        <v>3.5000000000000003E-2</v>
      </c>
      <c r="G12" s="70"/>
      <c r="H12" s="71"/>
      <c r="I12" s="72"/>
    </row>
    <row r="13" spans="1:9">
      <c r="A13" s="611"/>
      <c r="B13" s="73"/>
      <c r="C13" s="58" t="s">
        <v>35</v>
      </c>
      <c r="D13" s="54" t="s">
        <v>6</v>
      </c>
      <c r="E13" s="105">
        <v>9.25</v>
      </c>
      <c r="F13" s="88">
        <f>F12*E13</f>
        <v>0.32375000000000004</v>
      </c>
      <c r="G13" s="41"/>
      <c r="H13" s="94"/>
      <c r="I13" s="94"/>
    </row>
    <row r="14" spans="1:9" ht="15.75" thickBot="1">
      <c r="A14" s="612"/>
      <c r="B14" s="85" t="s">
        <v>121</v>
      </c>
      <c r="C14" s="69" t="s">
        <v>39</v>
      </c>
      <c r="D14" s="55" t="s">
        <v>32</v>
      </c>
      <c r="E14" s="106">
        <v>20.7</v>
      </c>
      <c r="F14" s="47">
        <f>F12*E14</f>
        <v>0.72450000000000003</v>
      </c>
      <c r="G14" s="53"/>
      <c r="H14" s="92"/>
      <c r="I14" s="53"/>
    </row>
    <row r="15" spans="1:9" ht="27.75" thickTop="1">
      <c r="A15" s="610">
        <v>2</v>
      </c>
      <c r="B15" s="64" t="s">
        <v>41</v>
      </c>
      <c r="C15" s="162" t="s">
        <v>65</v>
      </c>
      <c r="D15" s="186" t="s">
        <v>7</v>
      </c>
      <c r="E15" s="189"/>
      <c r="F15" s="496">
        <v>49.83</v>
      </c>
      <c r="G15" s="51"/>
      <c r="H15" s="93"/>
      <c r="I15" s="52"/>
    </row>
    <row r="16" spans="1:9">
      <c r="A16" s="611"/>
      <c r="B16" s="66"/>
      <c r="C16" s="58" t="s">
        <v>35</v>
      </c>
      <c r="D16" s="54" t="s">
        <v>6</v>
      </c>
      <c r="E16" s="114">
        <v>3.78</v>
      </c>
      <c r="F16" s="41">
        <f>F15*E16</f>
        <v>188.35739999999998</v>
      </c>
      <c r="G16" s="41"/>
      <c r="H16" s="94"/>
      <c r="I16" s="95"/>
    </row>
    <row r="17" spans="1:9">
      <c r="A17" s="611"/>
      <c r="B17" s="44" t="s">
        <v>123</v>
      </c>
      <c r="C17" s="58" t="s">
        <v>70</v>
      </c>
      <c r="D17" s="30" t="s">
        <v>7</v>
      </c>
      <c r="E17" s="115">
        <v>1.0149999999999999</v>
      </c>
      <c r="F17" s="84">
        <f>F15*E17</f>
        <v>50.577449999999992</v>
      </c>
      <c r="G17" s="65"/>
      <c r="H17" s="94"/>
      <c r="I17" s="49"/>
    </row>
    <row r="18" spans="1:9">
      <c r="A18" s="611"/>
      <c r="B18" s="44" t="s">
        <v>124</v>
      </c>
      <c r="C18" s="112" t="s">
        <v>29</v>
      </c>
      <c r="D18" s="30" t="s">
        <v>5</v>
      </c>
      <c r="E18" s="116">
        <v>0.70299999999999996</v>
      </c>
      <c r="F18" s="576">
        <f>F15*E18</f>
        <v>35.030489999999993</v>
      </c>
      <c r="G18" s="41"/>
      <c r="H18" s="94"/>
      <c r="I18" s="95"/>
    </row>
    <row r="19" spans="1:9">
      <c r="A19" s="611"/>
      <c r="B19" s="44" t="s">
        <v>125</v>
      </c>
      <c r="C19" s="113" t="s">
        <v>34</v>
      </c>
      <c r="D19" s="30" t="s">
        <v>7</v>
      </c>
      <c r="E19" s="117">
        <v>1.14E-2</v>
      </c>
      <c r="F19" s="577">
        <f>F15*E19</f>
        <v>0.56806199999999996</v>
      </c>
      <c r="G19" s="68"/>
      <c r="H19" s="94"/>
      <c r="I19" s="40"/>
    </row>
    <row r="20" spans="1:9">
      <c r="A20" s="611"/>
      <c r="B20" s="44" t="s">
        <v>122</v>
      </c>
      <c r="C20" s="113" t="s">
        <v>259</v>
      </c>
      <c r="D20" s="30" t="s">
        <v>36</v>
      </c>
      <c r="E20" s="118" t="s">
        <v>66</v>
      </c>
      <c r="F20" s="38">
        <v>1.67</v>
      </c>
      <c r="G20" s="41"/>
      <c r="H20" s="94"/>
      <c r="I20" s="40"/>
    </row>
    <row r="21" spans="1:9">
      <c r="A21" s="611"/>
      <c r="B21" s="73"/>
      <c r="C21" s="104" t="s">
        <v>42</v>
      </c>
      <c r="D21" s="103" t="s">
        <v>25</v>
      </c>
      <c r="E21" s="119">
        <v>0.64</v>
      </c>
      <c r="F21" s="89">
        <f>F15*E21</f>
        <v>31.891200000000001</v>
      </c>
      <c r="G21" s="48"/>
      <c r="H21" s="94"/>
      <c r="I21" s="95"/>
    </row>
    <row r="22" spans="1:9" ht="15.75" thickBot="1">
      <c r="A22" s="612"/>
      <c r="B22" s="348"/>
      <c r="C22" s="108" t="s">
        <v>30</v>
      </c>
      <c r="D22" s="121" t="s">
        <v>25</v>
      </c>
      <c r="E22" s="120">
        <v>0.6</v>
      </c>
      <c r="F22" s="90">
        <f>F15*E22</f>
        <v>29.897999999999996</v>
      </c>
      <c r="G22" s="74"/>
      <c r="H22" s="92"/>
      <c r="I22" s="67"/>
    </row>
    <row r="23" spans="1:9" ht="33" customHeight="1" thickTop="1">
      <c r="A23" s="610">
        <v>3</v>
      </c>
      <c r="B23" s="123" t="s">
        <v>43</v>
      </c>
      <c r="C23" s="162" t="s">
        <v>227</v>
      </c>
      <c r="D23" s="186" t="s">
        <v>8</v>
      </c>
      <c r="E23" s="190"/>
      <c r="F23" s="191">
        <v>268</v>
      </c>
      <c r="G23" s="126"/>
      <c r="H23" s="86"/>
      <c r="I23" s="127"/>
    </row>
    <row r="24" spans="1:9">
      <c r="A24" s="611"/>
      <c r="B24" s="44"/>
      <c r="C24" s="58" t="s">
        <v>35</v>
      </c>
      <c r="D24" s="54" t="s">
        <v>6</v>
      </c>
      <c r="E24" s="119">
        <v>3.12</v>
      </c>
      <c r="F24" s="129">
        <f>F23*E24</f>
        <v>836.16000000000008</v>
      </c>
      <c r="G24" s="80"/>
      <c r="H24" s="94"/>
      <c r="I24" s="95"/>
    </row>
    <row r="25" spans="1:9">
      <c r="A25" s="611"/>
      <c r="B25" s="44" t="s">
        <v>123</v>
      </c>
      <c r="C25" s="58" t="s">
        <v>70</v>
      </c>
      <c r="D25" s="54" t="s">
        <v>68</v>
      </c>
      <c r="E25" s="135">
        <v>3.5299999999999998E-2</v>
      </c>
      <c r="F25" s="133">
        <f>F23*E25</f>
        <v>9.4603999999999999</v>
      </c>
      <c r="G25" s="80"/>
      <c r="H25" s="94"/>
      <c r="I25" s="40"/>
    </row>
    <row r="26" spans="1:9">
      <c r="A26" s="611"/>
      <c r="B26" s="44" t="s">
        <v>126</v>
      </c>
      <c r="C26" s="58" t="s">
        <v>67</v>
      </c>
      <c r="D26" s="103" t="s">
        <v>32</v>
      </c>
      <c r="E26" s="163">
        <v>0.40699999999999997</v>
      </c>
      <c r="F26" s="133">
        <f>F23*E26</f>
        <v>109.07599999999999</v>
      </c>
      <c r="G26" s="134"/>
      <c r="H26" s="94"/>
      <c r="I26" s="40"/>
    </row>
    <row r="27" spans="1:9">
      <c r="A27" s="611"/>
      <c r="B27" s="185" t="s">
        <v>139</v>
      </c>
      <c r="C27" s="112" t="s">
        <v>147</v>
      </c>
      <c r="D27" s="77" t="s">
        <v>8</v>
      </c>
      <c r="E27" s="118" t="s">
        <v>66</v>
      </c>
      <c r="F27" s="133">
        <v>664</v>
      </c>
      <c r="G27" s="79"/>
      <c r="H27" s="94"/>
      <c r="I27" s="40"/>
    </row>
    <row r="28" spans="1:9">
      <c r="A28" s="611"/>
      <c r="B28" s="144" t="s">
        <v>211</v>
      </c>
      <c r="C28" s="313" t="s">
        <v>210</v>
      </c>
      <c r="D28" s="30" t="s">
        <v>5</v>
      </c>
      <c r="E28" s="118"/>
      <c r="F28" s="129">
        <v>965</v>
      </c>
      <c r="G28" s="464"/>
      <c r="H28" s="94"/>
      <c r="I28" s="40"/>
    </row>
    <row r="29" spans="1:9">
      <c r="A29" s="611"/>
      <c r="B29" s="491" t="s">
        <v>257</v>
      </c>
      <c r="C29" s="113" t="s">
        <v>258</v>
      </c>
      <c r="D29" s="77" t="s">
        <v>8</v>
      </c>
      <c r="E29" s="118" t="s">
        <v>66</v>
      </c>
      <c r="F29" s="130">
        <v>1892</v>
      </c>
      <c r="G29" s="350"/>
      <c r="H29" s="94"/>
      <c r="I29" s="122"/>
    </row>
    <row r="30" spans="1:9">
      <c r="A30" s="611"/>
      <c r="B30" s="44"/>
      <c r="C30" s="104" t="s">
        <v>42</v>
      </c>
      <c r="D30" s="103" t="s">
        <v>25</v>
      </c>
      <c r="E30" s="119">
        <v>0.09</v>
      </c>
      <c r="F30" s="133">
        <f>F23*E30</f>
        <v>24.119999999999997</v>
      </c>
      <c r="G30" s="132"/>
      <c r="H30" s="94"/>
      <c r="I30" s="38"/>
    </row>
    <row r="31" spans="1:9" ht="15.75" thickBot="1">
      <c r="A31" s="612"/>
      <c r="B31" s="87"/>
      <c r="C31" s="108" t="s">
        <v>30</v>
      </c>
      <c r="D31" s="121" t="s">
        <v>25</v>
      </c>
      <c r="E31" s="120">
        <v>0.05</v>
      </c>
      <c r="F31" s="128">
        <f>F23*E31</f>
        <v>13.4</v>
      </c>
      <c r="G31" s="75"/>
      <c r="H31" s="92"/>
      <c r="I31" s="53"/>
    </row>
    <row r="32" spans="1:9" ht="15.75" thickTop="1">
      <c r="A32" s="610">
        <v>4</v>
      </c>
      <c r="B32" s="314" t="s">
        <v>145</v>
      </c>
      <c r="C32" s="315" t="s">
        <v>140</v>
      </c>
      <c r="D32" s="316" t="s">
        <v>7</v>
      </c>
      <c r="E32" s="317"/>
      <c r="F32" s="318">
        <v>60</v>
      </c>
      <c r="G32" s="319"/>
      <c r="H32" s="96"/>
      <c r="I32" s="59"/>
    </row>
    <row r="33" spans="1:9">
      <c r="A33" s="611"/>
      <c r="B33" s="320"/>
      <c r="C33" s="497" t="s">
        <v>35</v>
      </c>
      <c r="D33" s="322" t="s">
        <v>6</v>
      </c>
      <c r="E33" s="323">
        <v>0.216</v>
      </c>
      <c r="F33" s="324">
        <f>F32*E33</f>
        <v>12.959999999999999</v>
      </c>
      <c r="G33" s="325"/>
      <c r="H33" s="136"/>
      <c r="I33" s="326"/>
    </row>
    <row r="34" spans="1:9">
      <c r="A34" s="611"/>
      <c r="B34" s="39" t="s">
        <v>134</v>
      </c>
      <c r="C34" s="327" t="s">
        <v>49</v>
      </c>
      <c r="D34" s="307" t="s">
        <v>32</v>
      </c>
      <c r="E34" s="328">
        <v>1.24E-2</v>
      </c>
      <c r="F34" s="329">
        <f>F32*E34</f>
        <v>0.74399999999999999</v>
      </c>
      <c r="G34" s="203"/>
      <c r="H34" s="136"/>
      <c r="I34" s="400"/>
    </row>
    <row r="35" spans="1:9">
      <c r="A35" s="611"/>
      <c r="B35" s="320" t="s">
        <v>146</v>
      </c>
      <c r="C35" s="327" t="s">
        <v>141</v>
      </c>
      <c r="D35" s="307" t="s">
        <v>32</v>
      </c>
      <c r="E35" s="331">
        <v>2.58E-2</v>
      </c>
      <c r="F35" s="329">
        <f>F32*E35</f>
        <v>1.548</v>
      </c>
      <c r="G35" s="203"/>
      <c r="H35" s="136"/>
      <c r="I35" s="400"/>
    </row>
    <row r="36" spans="1:9">
      <c r="A36" s="611"/>
      <c r="B36" s="320" t="s">
        <v>135</v>
      </c>
      <c r="C36" s="327" t="s">
        <v>50</v>
      </c>
      <c r="D36" s="307" t="s">
        <v>32</v>
      </c>
      <c r="E36" s="332">
        <v>4.1000000000000003E-3</v>
      </c>
      <c r="F36" s="329">
        <f>F32*E36</f>
        <v>0.24600000000000002</v>
      </c>
      <c r="G36" s="203"/>
      <c r="H36" s="136"/>
      <c r="I36" s="400"/>
    </row>
    <row r="37" spans="1:9">
      <c r="A37" s="611"/>
      <c r="B37" s="320" t="s">
        <v>136</v>
      </c>
      <c r="C37" s="333" t="s">
        <v>142</v>
      </c>
      <c r="D37" s="307" t="s">
        <v>32</v>
      </c>
      <c r="E37" s="332">
        <v>7.5999999999999998E-2</v>
      </c>
      <c r="F37" s="329">
        <f>F32*E37</f>
        <v>4.5599999999999996</v>
      </c>
      <c r="G37" s="203"/>
      <c r="H37" s="136"/>
      <c r="I37" s="400"/>
    </row>
    <row r="38" spans="1:9">
      <c r="A38" s="611"/>
      <c r="B38" s="334" t="s">
        <v>137</v>
      </c>
      <c r="C38" s="333" t="s">
        <v>143</v>
      </c>
      <c r="D38" s="307" t="s">
        <v>32</v>
      </c>
      <c r="E38" s="332">
        <v>0.151</v>
      </c>
      <c r="F38" s="329">
        <f>F32*E38</f>
        <v>9.06</v>
      </c>
      <c r="G38" s="203"/>
      <c r="H38" s="136"/>
      <c r="I38" s="400"/>
    </row>
    <row r="39" spans="1:9">
      <c r="A39" s="611"/>
      <c r="B39" s="335" t="s">
        <v>138</v>
      </c>
      <c r="C39" s="321" t="s">
        <v>77</v>
      </c>
      <c r="D39" s="336" t="s">
        <v>32</v>
      </c>
      <c r="E39" s="337">
        <v>9.7000000000000003E-3</v>
      </c>
      <c r="F39" s="329">
        <f>F32*E39</f>
        <v>0.58200000000000007</v>
      </c>
      <c r="G39" s="203"/>
      <c r="H39" s="136"/>
      <c r="I39" s="400"/>
    </row>
    <row r="40" spans="1:9">
      <c r="A40" s="611"/>
      <c r="B40" s="320" t="s">
        <v>38</v>
      </c>
      <c r="C40" s="338" t="s">
        <v>144</v>
      </c>
      <c r="D40" s="339" t="s">
        <v>7</v>
      </c>
      <c r="E40" s="340">
        <v>1.26</v>
      </c>
      <c r="F40" s="329">
        <f>F32*E40</f>
        <v>75.599999999999994</v>
      </c>
      <c r="G40" s="341"/>
      <c r="H40" s="136"/>
      <c r="I40" s="330"/>
    </row>
    <row r="41" spans="1:9" ht="15.75" thickBot="1">
      <c r="A41" s="612"/>
      <c r="B41" s="342"/>
      <c r="C41" s="343" t="s">
        <v>51</v>
      </c>
      <c r="D41" s="344" t="s">
        <v>7</v>
      </c>
      <c r="E41" s="345">
        <v>7.0000000000000007E-2</v>
      </c>
      <c r="F41" s="91">
        <f>F32*E41</f>
        <v>4.2</v>
      </c>
      <c r="G41" s="60"/>
      <c r="H41" s="283"/>
      <c r="I41" s="60"/>
    </row>
    <row r="42" spans="1:9" ht="15.75" thickTop="1">
      <c r="A42" s="610">
        <v>5</v>
      </c>
      <c r="B42" s="352" t="s">
        <v>148</v>
      </c>
      <c r="C42" s="353" t="s">
        <v>149</v>
      </c>
      <c r="D42" s="352" t="s">
        <v>150</v>
      </c>
      <c r="E42" s="354"/>
      <c r="F42" s="355">
        <v>0.36</v>
      </c>
      <c r="G42" s="354"/>
      <c r="H42" s="356"/>
      <c r="I42" s="357"/>
    </row>
    <row r="43" spans="1:9">
      <c r="A43" s="611"/>
      <c r="B43" s="358" t="s">
        <v>151</v>
      </c>
      <c r="C43" s="359" t="s">
        <v>152</v>
      </c>
      <c r="D43" s="358" t="s">
        <v>55</v>
      </c>
      <c r="E43" s="354">
        <v>0.3</v>
      </c>
      <c r="F43" s="354">
        <f>F42*E43</f>
        <v>0.108</v>
      </c>
      <c r="G43" s="354"/>
      <c r="H43" s="136"/>
      <c r="I43" s="19"/>
    </row>
    <row r="44" spans="1:9" ht="15.75" thickBot="1">
      <c r="A44" s="612"/>
      <c r="B44" s="360" t="s">
        <v>153</v>
      </c>
      <c r="C44" s="361" t="s">
        <v>154</v>
      </c>
      <c r="D44" s="362" t="s">
        <v>150</v>
      </c>
      <c r="E44" s="363" t="s">
        <v>155</v>
      </c>
      <c r="F44" s="364">
        <f>F42*1</f>
        <v>0.36</v>
      </c>
      <c r="G44" s="363"/>
      <c r="H44" s="283"/>
      <c r="I44" s="365"/>
    </row>
    <row r="45" spans="1:9" ht="24.75" thickTop="1">
      <c r="A45" s="611">
        <v>6</v>
      </c>
      <c r="B45" s="366" t="s">
        <v>156</v>
      </c>
      <c r="C45" s="367" t="s">
        <v>197</v>
      </c>
      <c r="D45" s="493" t="s">
        <v>157</v>
      </c>
      <c r="E45" s="494"/>
      <c r="F45" s="495">
        <v>0.6</v>
      </c>
      <c r="G45" s="257"/>
      <c r="H45" s="83"/>
      <c r="I45" s="19"/>
    </row>
    <row r="46" spans="1:9">
      <c r="A46" s="611"/>
      <c r="B46" s="368"/>
      <c r="C46" s="369" t="s">
        <v>158</v>
      </c>
      <c r="D46" s="370" t="s">
        <v>54</v>
      </c>
      <c r="E46" s="257">
        <v>37.64</v>
      </c>
      <c r="F46" s="257">
        <f>F45*E46</f>
        <v>22.584</v>
      </c>
      <c r="G46" s="257"/>
      <c r="H46" s="136"/>
      <c r="I46" s="83"/>
    </row>
    <row r="47" spans="1:9">
      <c r="A47" s="611"/>
      <c r="B47" s="371" t="s">
        <v>159</v>
      </c>
      <c r="C47" s="372" t="s">
        <v>160</v>
      </c>
      <c r="D47" s="370" t="s">
        <v>55</v>
      </c>
      <c r="E47" s="257">
        <v>3.02</v>
      </c>
      <c r="F47" s="257">
        <f>F45*E47</f>
        <v>1.8119999999999998</v>
      </c>
      <c r="G47" s="257"/>
      <c r="H47" s="136"/>
      <c r="I47" s="83"/>
    </row>
    <row r="48" spans="1:9">
      <c r="A48" s="611"/>
      <c r="B48" s="371" t="s">
        <v>161</v>
      </c>
      <c r="C48" s="372" t="s">
        <v>120</v>
      </c>
      <c r="D48" s="370" t="s">
        <v>55</v>
      </c>
      <c r="E48" s="257">
        <v>3.7</v>
      </c>
      <c r="F48" s="257">
        <f>E48*F45</f>
        <v>2.2200000000000002</v>
      </c>
      <c r="G48" s="257"/>
      <c r="H48" s="136"/>
      <c r="I48" s="83"/>
    </row>
    <row r="49" spans="1:9">
      <c r="A49" s="611"/>
      <c r="B49" s="358" t="s">
        <v>162</v>
      </c>
      <c r="C49" s="359" t="s">
        <v>163</v>
      </c>
      <c r="D49" s="370" t="s">
        <v>55</v>
      </c>
      <c r="E49" s="257">
        <v>11.1</v>
      </c>
      <c r="F49" s="373">
        <f>E49*F45</f>
        <v>6.6599999999999993</v>
      </c>
      <c r="G49" s="257"/>
      <c r="H49" s="136"/>
      <c r="I49" s="83"/>
    </row>
    <row r="50" spans="1:9">
      <c r="A50" s="611"/>
      <c r="B50" s="368"/>
      <c r="C50" s="374" t="s">
        <v>164</v>
      </c>
      <c r="D50" s="258" t="s">
        <v>10</v>
      </c>
      <c r="E50" s="257">
        <v>2.2999999999999998</v>
      </c>
      <c r="F50" s="373">
        <f>E50*F45</f>
        <v>1.38</v>
      </c>
      <c r="G50" s="375"/>
      <c r="H50" s="136"/>
      <c r="I50" s="19"/>
    </row>
    <row r="51" spans="1:9">
      <c r="A51" s="611"/>
      <c r="B51" s="376" t="s">
        <v>166</v>
      </c>
      <c r="C51" s="377" t="s">
        <v>167</v>
      </c>
      <c r="D51" s="258" t="s">
        <v>150</v>
      </c>
      <c r="E51" s="257">
        <v>121.6</v>
      </c>
      <c r="F51" s="257">
        <f>E51*F45</f>
        <v>72.959999999999994</v>
      </c>
      <c r="G51" s="354"/>
      <c r="H51" s="136"/>
      <c r="I51" s="19"/>
    </row>
    <row r="52" spans="1:9" ht="15.75" thickBot="1">
      <c r="A52" s="612"/>
      <c r="B52" s="260"/>
      <c r="C52" s="378" t="s">
        <v>165</v>
      </c>
      <c r="D52" s="260" t="s">
        <v>10</v>
      </c>
      <c r="E52" s="261">
        <v>14.9</v>
      </c>
      <c r="F52" s="261">
        <f>E52*F45</f>
        <v>8.94</v>
      </c>
      <c r="G52" s="379"/>
      <c r="H52" s="283"/>
      <c r="I52" s="365"/>
    </row>
    <row r="53" spans="1:9" ht="27.75" thickTop="1">
      <c r="A53" s="607">
        <v>7</v>
      </c>
      <c r="B53" s="64" t="s">
        <v>112</v>
      </c>
      <c r="C53" s="295" t="s">
        <v>113</v>
      </c>
      <c r="D53" s="192" t="s">
        <v>7</v>
      </c>
      <c r="E53" s="171"/>
      <c r="F53" s="171">
        <v>1.6</v>
      </c>
      <c r="G53" s="286"/>
      <c r="H53" s="96"/>
      <c r="I53" s="46"/>
    </row>
    <row r="54" spans="1:9" ht="15.75" thickBot="1">
      <c r="A54" s="609"/>
      <c r="B54" s="287"/>
      <c r="C54" s="288" t="s">
        <v>114</v>
      </c>
      <c r="D54" s="55" t="s">
        <v>6</v>
      </c>
      <c r="E54" s="289">
        <v>3.88</v>
      </c>
      <c r="F54" s="289">
        <f>F53*E54</f>
        <v>6.2080000000000002</v>
      </c>
      <c r="G54" s="290"/>
      <c r="H54" s="283"/>
      <c r="I54" s="92"/>
    </row>
    <row r="55" spans="1:9" ht="15.75" thickTop="1">
      <c r="A55" s="607">
        <v>8</v>
      </c>
      <c r="B55" s="284" t="s">
        <v>115</v>
      </c>
      <c r="C55" s="296" t="s">
        <v>119</v>
      </c>
      <c r="D55" s="192" t="s">
        <v>7</v>
      </c>
      <c r="E55" s="297"/>
      <c r="F55" s="209">
        <v>1.6</v>
      </c>
      <c r="G55" s="286"/>
      <c r="H55" s="96"/>
      <c r="I55" s="46"/>
    </row>
    <row r="56" spans="1:9">
      <c r="A56" s="608"/>
      <c r="B56" s="66"/>
      <c r="C56" s="43" t="s">
        <v>114</v>
      </c>
      <c r="D56" s="54" t="s">
        <v>6</v>
      </c>
      <c r="E56" s="38">
        <v>4.5</v>
      </c>
      <c r="F56" s="38">
        <f>F55*E56</f>
        <v>7.2</v>
      </c>
      <c r="G56" s="41"/>
      <c r="H56" s="276"/>
      <c r="I56" s="94"/>
    </row>
    <row r="57" spans="1:9">
      <c r="A57" s="608"/>
      <c r="B57" s="291" t="s">
        <v>274</v>
      </c>
      <c r="C57" s="292" t="s">
        <v>127</v>
      </c>
      <c r="D57" s="293" t="s">
        <v>7</v>
      </c>
      <c r="E57" s="38">
        <v>1.02</v>
      </c>
      <c r="F57" s="38">
        <f>F55*E57</f>
        <v>1.6320000000000001</v>
      </c>
      <c r="G57" s="41"/>
      <c r="H57" s="276"/>
      <c r="I57" s="38"/>
    </row>
    <row r="58" spans="1:9">
      <c r="A58" s="608"/>
      <c r="B58" s="291" t="s">
        <v>128</v>
      </c>
      <c r="C58" s="292" t="s">
        <v>29</v>
      </c>
      <c r="D58" s="293" t="s">
        <v>5</v>
      </c>
      <c r="E58" s="38">
        <v>1.61</v>
      </c>
      <c r="F58" s="38">
        <f>F55*E58</f>
        <v>2.5760000000000005</v>
      </c>
      <c r="G58" s="41"/>
      <c r="H58" s="276"/>
      <c r="I58" s="38"/>
    </row>
    <row r="59" spans="1:9">
      <c r="A59" s="608"/>
      <c r="B59" s="291" t="s">
        <v>129</v>
      </c>
      <c r="C59" s="292" t="s">
        <v>34</v>
      </c>
      <c r="D59" s="293" t="s">
        <v>7</v>
      </c>
      <c r="E59" s="38">
        <v>1.72E-2</v>
      </c>
      <c r="F59" s="38">
        <f>F55*E59</f>
        <v>2.7520000000000003E-2</v>
      </c>
      <c r="G59" s="38"/>
      <c r="H59" s="276"/>
      <c r="I59" s="38"/>
    </row>
    <row r="60" spans="1:9">
      <c r="A60" s="608"/>
      <c r="B60" s="66"/>
      <c r="C60" s="292" t="s">
        <v>116</v>
      </c>
      <c r="D60" s="293" t="s">
        <v>25</v>
      </c>
      <c r="E60" s="38">
        <v>0.37</v>
      </c>
      <c r="F60" s="38">
        <f>F55*E60</f>
        <v>0.59199999999999997</v>
      </c>
      <c r="G60" s="38"/>
      <c r="H60" s="276"/>
      <c r="I60" s="38"/>
    </row>
    <row r="61" spans="1:9" ht="15.75" thickBot="1">
      <c r="A61" s="609"/>
      <c r="B61" s="294"/>
      <c r="C61" s="56" t="s">
        <v>30</v>
      </c>
      <c r="D61" s="57" t="s">
        <v>25</v>
      </c>
      <c r="E61" s="47">
        <v>0.28000000000000003</v>
      </c>
      <c r="F61" s="47">
        <f>F55*E61</f>
        <v>0.44800000000000006</v>
      </c>
      <c r="G61" s="47"/>
      <c r="H61" s="283"/>
      <c r="I61" s="47"/>
    </row>
    <row r="62" spans="1:9" ht="15.75" thickTop="1">
      <c r="A62" s="610">
        <v>9</v>
      </c>
      <c r="B62" s="62" t="s">
        <v>111</v>
      </c>
      <c r="C62" s="298" t="s">
        <v>108</v>
      </c>
      <c r="D62" s="299" t="s">
        <v>110</v>
      </c>
      <c r="E62" s="300"/>
      <c r="F62" s="301">
        <v>10</v>
      </c>
      <c r="G62" s="275"/>
      <c r="H62" s="174"/>
      <c r="I62" s="122"/>
    </row>
    <row r="63" spans="1:9">
      <c r="A63" s="611"/>
      <c r="B63" s="78"/>
      <c r="C63" s="58" t="s">
        <v>35</v>
      </c>
      <c r="D63" s="54" t="s">
        <v>6</v>
      </c>
      <c r="E63" s="39">
        <v>12.7</v>
      </c>
      <c r="F63" s="39">
        <f>F62*E63</f>
        <v>127</v>
      </c>
      <c r="G63" s="76"/>
      <c r="H63" s="276"/>
      <c r="I63" s="399"/>
    </row>
    <row r="64" spans="1:9">
      <c r="A64" s="611"/>
      <c r="B64" s="62" t="s">
        <v>131</v>
      </c>
      <c r="C64" s="58" t="s">
        <v>130</v>
      </c>
      <c r="D64" s="54" t="s">
        <v>32</v>
      </c>
      <c r="E64" s="278">
        <v>1.74</v>
      </c>
      <c r="F64" s="278">
        <f>F62*E64</f>
        <v>17.399999999999999</v>
      </c>
      <c r="G64" s="278"/>
      <c r="H64" s="276"/>
      <c r="I64" s="278"/>
    </row>
    <row r="65" spans="1:9">
      <c r="A65" s="611"/>
      <c r="B65" s="78" t="s">
        <v>132</v>
      </c>
      <c r="C65" s="58" t="s">
        <v>109</v>
      </c>
      <c r="D65" s="54" t="s">
        <v>32</v>
      </c>
      <c r="E65" s="279">
        <v>0.24</v>
      </c>
      <c r="F65" s="279">
        <f>F62*E65</f>
        <v>2.4</v>
      </c>
      <c r="G65" s="279"/>
      <c r="H65" s="276"/>
      <c r="I65" s="579"/>
    </row>
    <row r="66" spans="1:9" ht="18.75" customHeight="1">
      <c r="A66" s="611"/>
      <c r="B66" s="78" t="s">
        <v>117</v>
      </c>
      <c r="C66" s="428" t="s">
        <v>118</v>
      </c>
      <c r="D66" s="429" t="s">
        <v>8</v>
      </c>
      <c r="E66" s="132" t="s">
        <v>66</v>
      </c>
      <c r="F66" s="132">
        <v>70</v>
      </c>
      <c r="G66" s="132"/>
      <c r="H66" s="430"/>
      <c r="I66" s="38"/>
    </row>
    <row r="67" spans="1:9" ht="15.75" thickBot="1">
      <c r="A67" s="612"/>
      <c r="B67" s="78"/>
      <c r="C67" s="58" t="s">
        <v>30</v>
      </c>
      <c r="D67" s="103" t="s">
        <v>25</v>
      </c>
      <c r="E67" s="282">
        <v>0.7</v>
      </c>
      <c r="F67" s="285">
        <f>F62*E67</f>
        <v>7</v>
      </c>
      <c r="G67" s="285"/>
      <c r="H67" s="136"/>
      <c r="I67" s="38"/>
    </row>
    <row r="68" spans="1:9" ht="15.75" thickTop="1">
      <c r="A68" s="610">
        <v>10</v>
      </c>
      <c r="B68" s="347" t="s">
        <v>47</v>
      </c>
      <c r="C68" s="162" t="s">
        <v>234</v>
      </c>
      <c r="D68" s="192" t="s">
        <v>5</v>
      </c>
      <c r="E68" s="193"/>
      <c r="F68" s="191">
        <v>19.2</v>
      </c>
      <c r="G68" s="350"/>
      <c r="H68" s="86"/>
      <c r="I68" s="122"/>
    </row>
    <row r="69" spans="1:9">
      <c r="A69" s="611"/>
      <c r="B69" s="44"/>
      <c r="C69" s="58" t="s">
        <v>35</v>
      </c>
      <c r="D69" s="54" t="s">
        <v>6</v>
      </c>
      <c r="E69" s="135">
        <v>0.68</v>
      </c>
      <c r="F69" s="129">
        <f>F68*E69</f>
        <v>13.056000000000001</v>
      </c>
      <c r="G69" s="131"/>
      <c r="H69" s="94"/>
      <c r="I69" s="94"/>
    </row>
    <row r="70" spans="1:9">
      <c r="A70" s="611"/>
      <c r="B70" s="44" t="s">
        <v>48</v>
      </c>
      <c r="C70" s="111" t="s">
        <v>44</v>
      </c>
      <c r="D70" s="30" t="s">
        <v>46</v>
      </c>
      <c r="E70" s="125">
        <v>2.7E-2</v>
      </c>
      <c r="F70" s="129">
        <f>F68*E70</f>
        <v>0.51839999999999997</v>
      </c>
      <c r="G70" s="79"/>
      <c r="H70" s="94"/>
      <c r="I70" s="38"/>
    </row>
    <row r="71" spans="1:9" ht="15.75" thickBot="1">
      <c r="A71" s="612"/>
      <c r="B71" s="53" t="s">
        <v>133</v>
      </c>
      <c r="C71" s="124" t="s">
        <v>45</v>
      </c>
      <c r="D71" s="50" t="s">
        <v>46</v>
      </c>
      <c r="E71" s="196">
        <v>0.24399999999999999</v>
      </c>
      <c r="F71" s="197">
        <f>F68*E71</f>
        <v>4.6848000000000001</v>
      </c>
      <c r="G71" s="47"/>
      <c r="H71" s="94"/>
      <c r="I71" s="53"/>
    </row>
    <row r="72" spans="1:9" ht="27.75" thickTop="1">
      <c r="A72" s="610">
        <v>11</v>
      </c>
      <c r="B72" s="64" t="s">
        <v>112</v>
      </c>
      <c r="C72" s="295" t="s">
        <v>212</v>
      </c>
      <c r="D72" s="192" t="s">
        <v>7</v>
      </c>
      <c r="E72" s="171"/>
      <c r="F72" s="171">
        <v>0.48</v>
      </c>
      <c r="G72" s="286"/>
      <c r="H72" s="96"/>
      <c r="I72" s="46"/>
    </row>
    <row r="73" spans="1:9" ht="15.75" thickBot="1">
      <c r="A73" s="612"/>
      <c r="B73" s="287"/>
      <c r="C73" s="288" t="s">
        <v>114</v>
      </c>
      <c r="D73" s="55" t="s">
        <v>6</v>
      </c>
      <c r="E73" s="289">
        <v>3.88</v>
      </c>
      <c r="F73" s="289">
        <f>F72*E73</f>
        <v>1.8623999999999998</v>
      </c>
      <c r="G73" s="290"/>
      <c r="H73" s="283"/>
      <c r="I73" s="92"/>
    </row>
    <row r="74" spans="1:9" ht="27.75" thickTop="1">
      <c r="A74" s="610">
        <v>12</v>
      </c>
      <c r="B74" s="284" t="s">
        <v>115</v>
      </c>
      <c r="C74" s="295" t="s">
        <v>216</v>
      </c>
      <c r="D74" s="192" t="s">
        <v>7</v>
      </c>
      <c r="E74" s="297"/>
      <c r="F74" s="171">
        <v>0.48</v>
      </c>
      <c r="G74" s="286"/>
      <c r="H74" s="96"/>
      <c r="I74" s="46"/>
    </row>
    <row r="75" spans="1:9">
      <c r="A75" s="611"/>
      <c r="B75" s="66"/>
      <c r="C75" s="43" t="s">
        <v>114</v>
      </c>
      <c r="D75" s="54" t="s">
        <v>6</v>
      </c>
      <c r="E75" s="38">
        <v>4.5</v>
      </c>
      <c r="F75" s="38">
        <f>F74*E75</f>
        <v>2.16</v>
      </c>
      <c r="G75" s="41"/>
      <c r="H75" s="276"/>
      <c r="I75" s="94"/>
    </row>
    <row r="76" spans="1:9">
      <c r="A76" s="611"/>
      <c r="B76" s="291" t="s">
        <v>274</v>
      </c>
      <c r="C76" s="292" t="s">
        <v>127</v>
      </c>
      <c r="D76" s="293" t="s">
        <v>7</v>
      </c>
      <c r="E76" s="38">
        <v>1.02</v>
      </c>
      <c r="F76" s="38">
        <f>F74*E76</f>
        <v>0.48959999999999998</v>
      </c>
      <c r="G76" s="41"/>
      <c r="H76" s="276"/>
      <c r="I76" s="38"/>
    </row>
    <row r="77" spans="1:9">
      <c r="A77" s="611"/>
      <c r="B77" s="291" t="s">
        <v>128</v>
      </c>
      <c r="C77" s="292" t="s">
        <v>29</v>
      </c>
      <c r="D77" s="293" t="s">
        <v>5</v>
      </c>
      <c r="E77" s="38">
        <v>1.61</v>
      </c>
      <c r="F77" s="38">
        <f>F74*E77</f>
        <v>0.77280000000000004</v>
      </c>
      <c r="G77" s="41"/>
      <c r="H77" s="276"/>
      <c r="I77" s="38"/>
    </row>
    <row r="78" spans="1:9">
      <c r="A78" s="611"/>
      <c r="B78" s="291" t="s">
        <v>129</v>
      </c>
      <c r="C78" s="292" t="s">
        <v>34</v>
      </c>
      <c r="D78" s="293" t="s">
        <v>7</v>
      </c>
      <c r="E78" s="38">
        <v>1.72E-2</v>
      </c>
      <c r="F78" s="38">
        <f>F74*E78</f>
        <v>8.2559999999999995E-3</v>
      </c>
      <c r="G78" s="38"/>
      <c r="H78" s="276"/>
      <c r="I78" s="38"/>
    </row>
    <row r="79" spans="1:9">
      <c r="A79" s="611"/>
      <c r="B79" s="66"/>
      <c r="C79" s="292" t="s">
        <v>116</v>
      </c>
      <c r="D79" s="293" t="s">
        <v>25</v>
      </c>
      <c r="E79" s="38">
        <v>0.37</v>
      </c>
      <c r="F79" s="38">
        <f>F74*E79</f>
        <v>0.17759999999999998</v>
      </c>
      <c r="G79" s="38"/>
      <c r="H79" s="276"/>
      <c r="I79" s="38"/>
    </row>
    <row r="80" spans="1:9" ht="15.75" thickBot="1">
      <c r="A80" s="612"/>
      <c r="B80" s="294"/>
      <c r="C80" s="56" t="s">
        <v>30</v>
      </c>
      <c r="D80" s="57" t="s">
        <v>25</v>
      </c>
      <c r="E80" s="47">
        <v>0.28000000000000003</v>
      </c>
      <c r="F80" s="47">
        <f>F74*E80</f>
        <v>0.13440000000000002</v>
      </c>
      <c r="G80" s="47"/>
      <c r="H80" s="283"/>
      <c r="I80" s="47"/>
    </row>
    <row r="81" spans="1:9" ht="27.75" thickTop="1">
      <c r="A81" s="610">
        <v>13</v>
      </c>
      <c r="B81" s="62" t="s">
        <v>111</v>
      </c>
      <c r="C81" s="436" t="s">
        <v>213</v>
      </c>
      <c r="D81" s="299" t="s">
        <v>110</v>
      </c>
      <c r="E81" s="300"/>
      <c r="F81" s="301">
        <v>3</v>
      </c>
      <c r="G81" s="275"/>
      <c r="H81" s="174"/>
      <c r="I81" s="122"/>
    </row>
    <row r="82" spans="1:9">
      <c r="A82" s="611"/>
      <c r="B82" s="78"/>
      <c r="C82" s="58" t="s">
        <v>35</v>
      </c>
      <c r="D82" s="54" t="s">
        <v>6</v>
      </c>
      <c r="E82" s="39">
        <v>12.7</v>
      </c>
      <c r="F82" s="39">
        <f>F81*E82</f>
        <v>38.099999999999994</v>
      </c>
      <c r="G82" s="76"/>
      <c r="H82" s="276"/>
      <c r="I82" s="399"/>
    </row>
    <row r="83" spans="1:9">
      <c r="A83" s="611"/>
      <c r="B83" s="62" t="s">
        <v>131</v>
      </c>
      <c r="C83" s="58" t="s">
        <v>130</v>
      </c>
      <c r="D83" s="54" t="s">
        <v>32</v>
      </c>
      <c r="E83" s="278">
        <v>1.74</v>
      </c>
      <c r="F83" s="278">
        <f>F81*E83</f>
        <v>5.22</v>
      </c>
      <c r="G83" s="278"/>
      <c r="H83" s="276"/>
      <c r="I83" s="578"/>
    </row>
    <row r="84" spans="1:9">
      <c r="A84" s="611"/>
      <c r="B84" s="78" t="s">
        <v>132</v>
      </c>
      <c r="C84" s="58" t="s">
        <v>109</v>
      </c>
      <c r="D84" s="54" t="s">
        <v>32</v>
      </c>
      <c r="E84" s="279">
        <v>0.24</v>
      </c>
      <c r="F84" s="279">
        <f>F81*E84</f>
        <v>0.72</v>
      </c>
      <c r="G84" s="279"/>
      <c r="H84" s="276"/>
      <c r="I84" s="579"/>
    </row>
    <row r="85" spans="1:9" ht="18.75" customHeight="1">
      <c r="A85" s="611"/>
      <c r="B85" s="78" t="s">
        <v>208</v>
      </c>
      <c r="C85" s="280" t="s">
        <v>214</v>
      </c>
      <c r="D85" s="281" t="s">
        <v>8</v>
      </c>
      <c r="E85" s="282" t="s">
        <v>66</v>
      </c>
      <c r="F85" s="282">
        <v>8</v>
      </c>
      <c r="G85" s="282"/>
      <c r="H85" s="276"/>
      <c r="I85" s="94"/>
    </row>
    <row r="86" spans="1:9" ht="19.5" customHeight="1">
      <c r="A86" s="611"/>
      <c r="B86" s="78" t="s">
        <v>209</v>
      </c>
      <c r="C86" s="280" t="s">
        <v>215</v>
      </c>
      <c r="D86" s="281" t="s">
        <v>8</v>
      </c>
      <c r="E86" s="282" t="s">
        <v>66</v>
      </c>
      <c r="F86" s="282">
        <v>2</v>
      </c>
      <c r="G86" s="282"/>
      <c r="H86" s="276"/>
      <c r="I86" s="94"/>
    </row>
    <row r="87" spans="1:9" ht="15.75" customHeight="1">
      <c r="A87" s="611"/>
      <c r="B87" s="78" t="s">
        <v>264</v>
      </c>
      <c r="C87" s="280" t="s">
        <v>265</v>
      </c>
      <c r="D87" s="281" t="s">
        <v>8</v>
      </c>
      <c r="E87" s="282" t="s">
        <v>66</v>
      </c>
      <c r="F87" s="282">
        <v>6</v>
      </c>
      <c r="G87" s="282"/>
      <c r="H87" s="276"/>
      <c r="I87" s="94"/>
    </row>
    <row r="88" spans="1:9" ht="15.75" thickBot="1">
      <c r="A88" s="612"/>
      <c r="B88" s="78"/>
      <c r="C88" s="58" t="s">
        <v>30</v>
      </c>
      <c r="D88" s="103" t="s">
        <v>25</v>
      </c>
      <c r="E88" s="282">
        <v>0.7</v>
      </c>
      <c r="F88" s="285">
        <f>F81*E88</f>
        <v>2.0999999999999996</v>
      </c>
      <c r="G88" s="285"/>
      <c r="H88" s="136"/>
      <c r="I88" s="94"/>
    </row>
    <row r="89" spans="1:9" ht="15.75" thickTop="1">
      <c r="A89" s="610">
        <v>14</v>
      </c>
      <c r="B89" s="447" t="s">
        <v>47</v>
      </c>
      <c r="C89" s="463" t="s">
        <v>217</v>
      </c>
      <c r="D89" s="192" t="s">
        <v>5</v>
      </c>
      <c r="E89" s="193"/>
      <c r="F89" s="191">
        <v>7.5</v>
      </c>
      <c r="G89" s="448"/>
      <c r="H89" s="86"/>
      <c r="I89" s="122"/>
    </row>
    <row r="90" spans="1:9">
      <c r="A90" s="611"/>
      <c r="B90" s="44"/>
      <c r="C90" s="58" t="s">
        <v>35</v>
      </c>
      <c r="D90" s="54" t="s">
        <v>6</v>
      </c>
      <c r="E90" s="135">
        <v>0.68003999999999998</v>
      </c>
      <c r="F90" s="129">
        <f>F89*E90</f>
        <v>5.1002999999999998</v>
      </c>
      <c r="G90" s="131"/>
      <c r="H90" s="94"/>
      <c r="I90" s="94"/>
    </row>
    <row r="91" spans="1:9">
      <c r="A91" s="611"/>
      <c r="B91" s="44" t="s">
        <v>48</v>
      </c>
      <c r="C91" s="111" t="s">
        <v>44</v>
      </c>
      <c r="D91" s="30" t="s">
        <v>46</v>
      </c>
      <c r="E91" s="125">
        <v>2.7E-2</v>
      </c>
      <c r="F91" s="129">
        <f>F89*E91</f>
        <v>0.20249999999999999</v>
      </c>
      <c r="G91" s="79"/>
      <c r="H91" s="94"/>
      <c r="I91" s="38"/>
    </row>
    <row r="92" spans="1:9" ht="15.75" thickBot="1">
      <c r="A92" s="612"/>
      <c r="B92" s="53" t="s">
        <v>133</v>
      </c>
      <c r="C92" s="124" t="s">
        <v>45</v>
      </c>
      <c r="D92" s="50" t="s">
        <v>46</v>
      </c>
      <c r="E92" s="196">
        <v>0.24399999999999999</v>
      </c>
      <c r="F92" s="197">
        <f>F89*E92</f>
        <v>1.83</v>
      </c>
      <c r="G92" s="47"/>
      <c r="H92" s="94"/>
      <c r="I92" s="53"/>
    </row>
    <row r="93" spans="1:9" ht="15.75" thickTop="1">
      <c r="A93" s="607">
        <v>15</v>
      </c>
      <c r="B93" s="404" t="s">
        <v>177</v>
      </c>
      <c r="C93" s="405" t="s">
        <v>178</v>
      </c>
      <c r="D93" s="186" t="s">
        <v>7</v>
      </c>
      <c r="E93" s="210"/>
      <c r="F93" s="420">
        <v>3</v>
      </c>
      <c r="G93" s="160"/>
      <c r="H93" s="169"/>
      <c r="I93" s="59"/>
    </row>
    <row r="94" spans="1:9">
      <c r="A94" s="608"/>
      <c r="B94" s="195"/>
      <c r="C94" s="406" t="s">
        <v>63</v>
      </c>
      <c r="D94" s="30" t="s">
        <v>6</v>
      </c>
      <c r="E94" s="30">
        <v>1.37</v>
      </c>
      <c r="F94" s="165">
        <f>F93*E94</f>
        <v>4.1100000000000003</v>
      </c>
      <c r="G94" s="198"/>
      <c r="H94" s="94"/>
      <c r="I94" s="273"/>
    </row>
    <row r="95" spans="1:9">
      <c r="A95" s="608"/>
      <c r="B95" s="195" t="s">
        <v>284</v>
      </c>
      <c r="C95" s="406" t="s">
        <v>179</v>
      </c>
      <c r="D95" s="30" t="s">
        <v>7</v>
      </c>
      <c r="E95" s="30">
        <v>1.02</v>
      </c>
      <c r="F95" s="54">
        <f>F93*E95</f>
        <v>3.06</v>
      </c>
      <c r="G95" s="403"/>
      <c r="H95" s="94"/>
      <c r="I95" s="102"/>
    </row>
    <row r="96" spans="1:9">
      <c r="A96" s="608"/>
      <c r="B96" s="195"/>
      <c r="C96" s="406" t="s">
        <v>58</v>
      </c>
      <c r="D96" s="30" t="s">
        <v>25</v>
      </c>
      <c r="E96" s="30">
        <v>0.28299999999999997</v>
      </c>
      <c r="F96" s="407">
        <f>F93*E96</f>
        <v>0.84899999999999998</v>
      </c>
      <c r="G96" s="110"/>
      <c r="H96" s="94"/>
      <c r="I96" s="102"/>
    </row>
    <row r="97" spans="1:9" ht="15.75" thickBot="1">
      <c r="A97" s="609"/>
      <c r="B97" s="408"/>
      <c r="C97" s="409" t="s">
        <v>180</v>
      </c>
      <c r="D97" s="50" t="s">
        <v>25</v>
      </c>
      <c r="E97" s="50">
        <v>0.62</v>
      </c>
      <c r="F97" s="55">
        <f>F93*E97</f>
        <v>1.8599999999999999</v>
      </c>
      <c r="G97" s="57"/>
      <c r="H97" s="92"/>
      <c r="I97" s="410"/>
    </row>
    <row r="98" spans="1:9" ht="27.75" thickTop="1">
      <c r="A98" s="607">
        <v>16</v>
      </c>
      <c r="B98" s="411" t="s">
        <v>181</v>
      </c>
      <c r="C98" s="412" t="s">
        <v>182</v>
      </c>
      <c r="D98" s="171" t="s">
        <v>36</v>
      </c>
      <c r="E98" s="413"/>
      <c r="F98" s="414">
        <v>0.28299999999999997</v>
      </c>
      <c r="G98" s="166"/>
      <c r="H98" s="169"/>
      <c r="I98" s="160"/>
    </row>
    <row r="99" spans="1:9">
      <c r="A99" s="608"/>
      <c r="B99" s="164"/>
      <c r="C99" s="173" t="s">
        <v>63</v>
      </c>
      <c r="D99" s="38" t="s">
        <v>6</v>
      </c>
      <c r="E99" s="39">
        <v>120</v>
      </c>
      <c r="F99" s="38">
        <f>F98*E99</f>
        <v>33.959999999999994</v>
      </c>
      <c r="G99" s="41"/>
      <c r="H99" s="94"/>
      <c r="I99" s="136"/>
    </row>
    <row r="100" spans="1:9">
      <c r="A100" s="608"/>
      <c r="B100" s="39" t="s">
        <v>183</v>
      </c>
      <c r="C100" s="415" t="s">
        <v>184</v>
      </c>
      <c r="D100" s="39" t="s">
        <v>32</v>
      </c>
      <c r="E100" s="39">
        <v>0.5</v>
      </c>
      <c r="F100" s="39">
        <f>F98*E100</f>
        <v>0.14149999999999999</v>
      </c>
      <c r="G100" s="39"/>
      <c r="H100" s="94"/>
      <c r="I100" s="136"/>
    </row>
    <row r="101" spans="1:9">
      <c r="A101" s="608"/>
      <c r="B101" s="39" t="s">
        <v>185</v>
      </c>
      <c r="C101" s="415" t="s">
        <v>186</v>
      </c>
      <c r="D101" s="39" t="s">
        <v>32</v>
      </c>
      <c r="E101" s="39">
        <v>30.3</v>
      </c>
      <c r="F101" s="39">
        <f>F98*E101</f>
        <v>8.5748999999999995</v>
      </c>
      <c r="G101" s="39"/>
      <c r="H101" s="94"/>
      <c r="I101" s="273"/>
    </row>
    <row r="102" spans="1:9">
      <c r="A102" s="608"/>
      <c r="B102" s="39" t="s">
        <v>187</v>
      </c>
      <c r="C102" s="415" t="s">
        <v>188</v>
      </c>
      <c r="D102" s="39" t="s">
        <v>36</v>
      </c>
      <c r="E102" s="39">
        <v>2.1499999999999998E-2</v>
      </c>
      <c r="F102" s="39">
        <f>F98*E102</f>
        <v>6.0844999999999988E-3</v>
      </c>
      <c r="G102" s="39"/>
      <c r="H102" s="94"/>
      <c r="I102" s="59"/>
    </row>
    <row r="103" spans="1:9">
      <c r="A103" s="608"/>
      <c r="B103" s="39" t="s">
        <v>189</v>
      </c>
      <c r="C103" s="415" t="s">
        <v>190</v>
      </c>
      <c r="D103" s="39" t="s">
        <v>8</v>
      </c>
      <c r="E103" s="39" t="s">
        <v>66</v>
      </c>
      <c r="F103" s="76">
        <v>60</v>
      </c>
      <c r="G103" s="39"/>
      <c r="H103" s="94"/>
      <c r="I103" s="39"/>
    </row>
    <row r="104" spans="1:9" ht="15.75" thickBot="1">
      <c r="A104" s="609"/>
      <c r="B104" s="62" t="s">
        <v>38</v>
      </c>
      <c r="C104" s="56" t="s">
        <v>203</v>
      </c>
      <c r="D104" s="57" t="s">
        <v>33</v>
      </c>
      <c r="E104" s="60" t="s">
        <v>66</v>
      </c>
      <c r="F104" s="91">
        <v>40</v>
      </c>
      <c r="G104" s="445"/>
      <c r="H104" s="92"/>
      <c r="I104" s="39"/>
    </row>
    <row r="105" spans="1:9" ht="15.75" thickTop="1">
      <c r="A105" s="607">
        <v>17</v>
      </c>
      <c r="B105" s="123" t="s">
        <v>76</v>
      </c>
      <c r="C105" s="392" t="s">
        <v>199</v>
      </c>
      <c r="D105" s="393" t="s">
        <v>33</v>
      </c>
      <c r="E105" s="210"/>
      <c r="F105" s="211">
        <v>3</v>
      </c>
      <c r="G105" s="160"/>
      <c r="H105" s="169"/>
      <c r="I105" s="160"/>
    </row>
    <row r="106" spans="1:9">
      <c r="A106" s="608"/>
      <c r="B106" s="164"/>
      <c r="C106" s="58" t="s">
        <v>35</v>
      </c>
      <c r="D106" s="54" t="s">
        <v>6</v>
      </c>
      <c r="E106" s="194">
        <v>0.75900000000000001</v>
      </c>
      <c r="F106" s="165">
        <f>F105*E106</f>
        <v>2.2770000000000001</v>
      </c>
      <c r="G106" s="198"/>
      <c r="H106" s="199"/>
      <c r="I106" s="268"/>
    </row>
    <row r="107" spans="1:9">
      <c r="A107" s="608"/>
      <c r="B107" s="78"/>
      <c r="C107" s="104" t="s">
        <v>42</v>
      </c>
      <c r="D107" s="30" t="s">
        <v>25</v>
      </c>
      <c r="E107" s="194">
        <v>0.04</v>
      </c>
      <c r="F107" s="165">
        <f>F105*E107</f>
        <v>0.12</v>
      </c>
      <c r="G107" s="166"/>
      <c r="H107" s="199"/>
      <c r="I107" s="39"/>
    </row>
    <row r="108" spans="1:9">
      <c r="A108" s="608"/>
      <c r="B108" s="44" t="s">
        <v>78</v>
      </c>
      <c r="C108" s="202" t="s">
        <v>74</v>
      </c>
      <c r="D108" s="110" t="s">
        <v>46</v>
      </c>
      <c r="E108" s="194">
        <v>0.2</v>
      </c>
      <c r="F108" s="165">
        <f>F105*E108</f>
        <v>0.60000000000000009</v>
      </c>
      <c r="G108" s="166"/>
      <c r="H108" s="199"/>
      <c r="I108" s="39"/>
    </row>
    <row r="109" spans="1:9" ht="15.75" thickBot="1">
      <c r="A109" s="609"/>
      <c r="B109" s="348" t="s">
        <v>79</v>
      </c>
      <c r="C109" s="109" t="s">
        <v>75</v>
      </c>
      <c r="D109" s="110" t="s">
        <v>5</v>
      </c>
      <c r="E109" s="194"/>
      <c r="F109" s="165">
        <v>7.56</v>
      </c>
      <c r="G109" s="60"/>
      <c r="H109" s="201"/>
      <c r="I109" s="61"/>
    </row>
    <row r="110" spans="1:9" ht="15.75" thickTop="1">
      <c r="A110" s="607">
        <v>18</v>
      </c>
      <c r="B110" s="347" t="s">
        <v>47</v>
      </c>
      <c r="C110" s="162" t="s">
        <v>73</v>
      </c>
      <c r="D110" s="192" t="s">
        <v>5</v>
      </c>
      <c r="E110" s="193"/>
      <c r="F110" s="212">
        <v>7.56</v>
      </c>
      <c r="G110" s="350"/>
      <c r="H110" s="86"/>
      <c r="I110" s="122"/>
    </row>
    <row r="111" spans="1:9">
      <c r="A111" s="608"/>
      <c r="B111" s="44"/>
      <c r="C111" s="58" t="s">
        <v>35</v>
      </c>
      <c r="D111" s="54" t="s">
        <v>6</v>
      </c>
      <c r="E111" s="135">
        <v>0.68</v>
      </c>
      <c r="F111" s="200">
        <f>F110*E111</f>
        <v>5.1408000000000005</v>
      </c>
      <c r="G111" s="131"/>
      <c r="H111" s="199"/>
      <c r="I111" s="274"/>
    </row>
    <row r="112" spans="1:9">
      <c r="A112" s="608"/>
      <c r="B112" s="44" t="s">
        <v>48</v>
      </c>
      <c r="C112" s="111" t="s">
        <v>44</v>
      </c>
      <c r="D112" s="30" t="s">
        <v>46</v>
      </c>
      <c r="E112" s="125">
        <v>2.7E-2</v>
      </c>
      <c r="F112" s="200">
        <f>F110*E112</f>
        <v>0.20412</v>
      </c>
      <c r="G112" s="79"/>
      <c r="H112" s="199"/>
      <c r="I112" s="38"/>
    </row>
    <row r="113" spans="1:14" ht="15.75" thickBot="1">
      <c r="A113" s="609"/>
      <c r="B113" s="53" t="s">
        <v>133</v>
      </c>
      <c r="C113" s="124" t="s">
        <v>45</v>
      </c>
      <c r="D113" s="50" t="s">
        <v>46</v>
      </c>
      <c r="E113" s="416">
        <v>0.24399999999999999</v>
      </c>
      <c r="F113" s="87">
        <f>F110*E113</f>
        <v>1.8446399999999998</v>
      </c>
      <c r="G113" s="47"/>
      <c r="H113" s="201"/>
      <c r="I113" s="53"/>
    </row>
    <row r="114" spans="1:14" ht="15.75" thickTop="1">
      <c r="A114" s="607">
        <v>19</v>
      </c>
      <c r="B114" s="404" t="s">
        <v>177</v>
      </c>
      <c r="C114" s="421" t="s">
        <v>219</v>
      </c>
      <c r="D114" s="422" t="s">
        <v>68</v>
      </c>
      <c r="E114" s="413"/>
      <c r="F114" s="414">
        <v>17.600000000000001</v>
      </c>
      <c r="G114" s="166"/>
      <c r="H114" s="169"/>
      <c r="I114" s="160"/>
    </row>
    <row r="115" spans="1:14">
      <c r="A115" s="608"/>
      <c r="B115" s="195"/>
      <c r="C115" s="406" t="s">
        <v>63</v>
      </c>
      <c r="D115" s="30" t="s">
        <v>6</v>
      </c>
      <c r="E115" s="30">
        <v>1.37</v>
      </c>
      <c r="F115" s="165">
        <f>F114*E115</f>
        <v>24.112000000000005</v>
      </c>
      <c r="G115" s="198"/>
      <c r="H115" s="199"/>
      <c r="I115" s="268"/>
    </row>
    <row r="116" spans="1:14">
      <c r="A116" s="608"/>
      <c r="B116" s="195" t="s">
        <v>284</v>
      </c>
      <c r="C116" s="406" t="s">
        <v>179</v>
      </c>
      <c r="D116" s="30" t="s">
        <v>7</v>
      </c>
      <c r="E116" s="30">
        <v>1.02</v>
      </c>
      <c r="F116" s="165">
        <f>F114*E116</f>
        <v>17.952000000000002</v>
      </c>
      <c r="G116" s="198"/>
      <c r="H116" s="147"/>
      <c r="I116" s="39"/>
    </row>
    <row r="117" spans="1:14">
      <c r="A117" s="608"/>
      <c r="B117" s="195"/>
      <c r="C117" s="406" t="s">
        <v>58</v>
      </c>
      <c r="D117" s="30" t="s">
        <v>25</v>
      </c>
      <c r="E117" s="30">
        <v>0.28299999999999997</v>
      </c>
      <c r="F117" s="165">
        <f>F114*E117</f>
        <v>4.9808000000000003</v>
      </c>
      <c r="G117" s="166"/>
      <c r="H117" s="147"/>
      <c r="I117" s="160"/>
    </row>
    <row r="118" spans="1:14" ht="15.75" thickBot="1">
      <c r="A118" s="609"/>
      <c r="B118" s="408"/>
      <c r="C118" s="409" t="s">
        <v>180</v>
      </c>
      <c r="D118" s="50" t="s">
        <v>25</v>
      </c>
      <c r="E118" s="50">
        <v>0.62</v>
      </c>
      <c r="F118" s="91">
        <f>F114*E118</f>
        <v>10.912000000000001</v>
      </c>
      <c r="G118" s="60"/>
      <c r="H118" s="417"/>
      <c r="I118" s="60"/>
    </row>
    <row r="119" spans="1:14" ht="15.75" thickTop="1">
      <c r="A119" s="607">
        <v>20</v>
      </c>
      <c r="B119" s="465" t="s">
        <v>220</v>
      </c>
      <c r="C119" s="492" t="s">
        <v>221</v>
      </c>
      <c r="D119" s="466" t="s">
        <v>195</v>
      </c>
      <c r="E119" s="467"/>
      <c r="F119" s="468">
        <v>1.76</v>
      </c>
      <c r="G119" s="469"/>
      <c r="H119" s="216"/>
      <c r="I119" s="470"/>
      <c r="J119" s="423"/>
      <c r="K119" s="424"/>
      <c r="L119" s="425"/>
      <c r="M119" s="426"/>
      <c r="N119" s="427"/>
    </row>
    <row r="120" spans="1:14">
      <c r="A120" s="608"/>
      <c r="B120" s="471"/>
      <c r="C120" s="472" t="s">
        <v>35</v>
      </c>
      <c r="D120" s="473" t="s">
        <v>54</v>
      </c>
      <c r="E120" s="474">
        <v>47.9</v>
      </c>
      <c r="F120" s="474">
        <f>ROUND(E120*F119,2)</f>
        <v>84.3</v>
      </c>
      <c r="G120" s="474"/>
      <c r="H120" s="139"/>
      <c r="I120" s="475"/>
      <c r="J120" s="425"/>
      <c r="K120" s="426"/>
      <c r="L120" s="425"/>
      <c r="M120" s="426"/>
      <c r="N120" s="427"/>
    </row>
    <row r="121" spans="1:14">
      <c r="A121" s="608"/>
      <c r="B121" s="471" t="s">
        <v>222</v>
      </c>
      <c r="C121" s="476" t="s">
        <v>223</v>
      </c>
      <c r="D121" s="473" t="s">
        <v>72</v>
      </c>
      <c r="E121" s="474">
        <v>100</v>
      </c>
      <c r="F121" s="474">
        <f>ROUND(E121*F119,1)</f>
        <v>176</v>
      </c>
      <c r="G121" s="474"/>
      <c r="H121" s="139"/>
      <c r="I121" s="477"/>
      <c r="J121" s="425"/>
      <c r="K121" s="426"/>
      <c r="L121" s="425"/>
      <c r="M121" s="426"/>
      <c r="N121" s="427"/>
    </row>
    <row r="122" spans="1:14">
      <c r="A122" s="608"/>
      <c r="B122" s="418" t="s">
        <v>283</v>
      </c>
      <c r="C122" s="478" t="s">
        <v>196</v>
      </c>
      <c r="D122" s="479" t="s">
        <v>68</v>
      </c>
      <c r="E122" s="480">
        <v>0.05</v>
      </c>
      <c r="F122" s="480">
        <f>F119*E122</f>
        <v>8.8000000000000009E-2</v>
      </c>
      <c r="G122" s="480"/>
      <c r="H122" s="139"/>
      <c r="I122" s="477"/>
      <c r="J122" s="425"/>
      <c r="K122" s="426"/>
      <c r="L122" s="425"/>
      <c r="M122" s="426"/>
      <c r="N122" s="427"/>
    </row>
    <row r="123" spans="1:14" ht="15.75" thickBot="1">
      <c r="A123" s="609"/>
      <c r="B123" s="481"/>
      <c r="C123" s="482" t="s">
        <v>61</v>
      </c>
      <c r="D123" s="483" t="s">
        <v>10</v>
      </c>
      <c r="E123" s="484">
        <v>12.9</v>
      </c>
      <c r="F123" s="484">
        <f>E123*F119</f>
        <v>22.704000000000001</v>
      </c>
      <c r="G123" s="484"/>
      <c r="H123" s="159"/>
      <c r="I123" s="485"/>
      <c r="J123" s="425"/>
      <c r="K123" s="426"/>
      <c r="L123" s="425"/>
      <c r="M123" s="426"/>
      <c r="N123" s="427"/>
    </row>
    <row r="124" spans="1:14" ht="27" thickTop="1">
      <c r="A124" s="607">
        <v>21</v>
      </c>
      <c r="B124" s="488" t="s">
        <v>224</v>
      </c>
      <c r="C124" s="489" t="s">
        <v>225</v>
      </c>
      <c r="D124" s="498" t="s">
        <v>33</v>
      </c>
      <c r="E124" s="499"/>
      <c r="F124" s="499">
        <v>5</v>
      </c>
      <c r="G124" s="487"/>
      <c r="H124" s="216"/>
      <c r="I124" s="470"/>
      <c r="J124" s="425"/>
      <c r="K124" s="426"/>
      <c r="L124" s="425"/>
      <c r="M124" s="426"/>
      <c r="N124" s="427"/>
    </row>
    <row r="125" spans="1:14">
      <c r="A125" s="608"/>
      <c r="B125" s="471"/>
      <c r="C125" s="472" t="s">
        <v>35</v>
      </c>
      <c r="D125" s="473" t="s">
        <v>54</v>
      </c>
      <c r="E125" s="474">
        <v>17.5</v>
      </c>
      <c r="F125" s="474">
        <f>F124*E125</f>
        <v>87.5</v>
      </c>
      <c r="G125" s="474"/>
      <c r="H125" s="139"/>
      <c r="I125" s="475"/>
      <c r="J125" s="425"/>
      <c r="K125" s="426"/>
      <c r="L125" s="425"/>
      <c r="M125" s="426"/>
      <c r="N125" s="427"/>
    </row>
    <row r="126" spans="1:14" ht="15.75" thickBot="1">
      <c r="A126" s="609"/>
      <c r="B126" s="471" t="s">
        <v>38</v>
      </c>
      <c r="C126" s="476" t="s">
        <v>226</v>
      </c>
      <c r="D126" s="486" t="s">
        <v>33</v>
      </c>
      <c r="E126" s="474">
        <v>1</v>
      </c>
      <c r="F126" s="474">
        <f>F124*E126</f>
        <v>5</v>
      </c>
      <c r="G126" s="474"/>
      <c r="H126" s="159"/>
      <c r="I126" s="477"/>
      <c r="J126" s="425"/>
      <c r="K126" s="426"/>
      <c r="L126" s="425"/>
      <c r="M126" s="426"/>
      <c r="N126" s="427"/>
    </row>
    <row r="127" spans="1:14" ht="25.5" thickTop="1">
      <c r="A127" s="607">
        <v>22</v>
      </c>
      <c r="B127" s="449" t="s">
        <v>168</v>
      </c>
      <c r="C127" s="450" t="s">
        <v>206</v>
      </c>
      <c r="D127" s="451" t="s">
        <v>169</v>
      </c>
      <c r="E127" s="452"/>
      <c r="F127" s="453">
        <v>4</v>
      </c>
      <c r="G127" s="454"/>
      <c r="H127" s="455"/>
      <c r="I127" s="456"/>
    </row>
    <row r="128" spans="1:14">
      <c r="A128" s="608"/>
      <c r="B128" s="383"/>
      <c r="C128" s="369" t="s">
        <v>158</v>
      </c>
      <c r="D128" s="36"/>
      <c r="E128" s="381">
        <v>13.73</v>
      </c>
      <c r="F128" s="384">
        <f>F127*E128</f>
        <v>54.92</v>
      </c>
      <c r="G128" s="385"/>
      <c r="H128" s="136"/>
      <c r="I128" s="83"/>
    </row>
    <row r="129" spans="1:9">
      <c r="A129" s="608"/>
      <c r="B129" s="383" t="s">
        <v>170</v>
      </c>
      <c r="C129" s="380" t="s">
        <v>204</v>
      </c>
      <c r="D129" s="458" t="s">
        <v>169</v>
      </c>
      <c r="E129" s="381"/>
      <c r="F129" s="384">
        <v>2</v>
      </c>
      <c r="G129" s="382"/>
      <c r="H129" s="136"/>
      <c r="I129" s="19"/>
    </row>
    <row r="130" spans="1:9">
      <c r="A130" s="608"/>
      <c r="B130" s="383" t="s">
        <v>170</v>
      </c>
      <c r="C130" s="457" t="s">
        <v>205</v>
      </c>
      <c r="D130" s="458" t="s">
        <v>169</v>
      </c>
      <c r="E130" s="459"/>
      <c r="F130" s="460">
        <v>1</v>
      </c>
      <c r="G130" s="19"/>
      <c r="H130" s="136"/>
      <c r="I130" s="19"/>
    </row>
    <row r="131" spans="1:9" ht="15.75" thickBot="1">
      <c r="A131" s="609"/>
      <c r="B131" s="461" t="s">
        <v>170</v>
      </c>
      <c r="C131" s="394" t="s">
        <v>207</v>
      </c>
      <c r="D131" s="395" t="s">
        <v>169</v>
      </c>
      <c r="E131" s="396"/>
      <c r="F131" s="397">
        <v>1</v>
      </c>
      <c r="G131" s="398"/>
      <c r="H131" s="283"/>
      <c r="I131" s="398"/>
    </row>
    <row r="132" spans="1:9" ht="15.75" thickTop="1">
      <c r="A132" s="516"/>
      <c r="B132" s="389"/>
      <c r="C132" s="390" t="s">
        <v>254</v>
      </c>
      <c r="D132" s="490"/>
      <c r="E132" s="293"/>
      <c r="F132" s="168"/>
      <c r="G132" s="160"/>
      <c r="H132" s="386"/>
      <c r="I132" s="169"/>
    </row>
    <row r="133" spans="1:9" ht="25.5">
      <c r="A133" s="608">
        <v>23</v>
      </c>
      <c r="B133" s="219" t="s">
        <v>235</v>
      </c>
      <c r="C133" s="503" t="s">
        <v>236</v>
      </c>
      <c r="D133" s="517" t="s">
        <v>237</v>
      </c>
      <c r="E133" s="518"/>
      <c r="F133" s="519">
        <v>0.12</v>
      </c>
      <c r="G133" s="504"/>
      <c r="H133" s="387"/>
      <c r="I133" s="136"/>
    </row>
    <row r="134" spans="1:9">
      <c r="A134" s="608"/>
      <c r="B134" s="172"/>
      <c r="C134" s="435" t="s">
        <v>84</v>
      </c>
      <c r="D134" s="172" t="s">
        <v>54</v>
      </c>
      <c r="E134" s="434">
        <v>35.64</v>
      </c>
      <c r="F134" s="434">
        <f>E134*F133</f>
        <v>4.2767999999999997</v>
      </c>
      <c r="G134" s="434"/>
      <c r="H134" s="136"/>
      <c r="I134" s="136"/>
    </row>
    <row r="135" spans="1:9">
      <c r="A135" s="608"/>
      <c r="B135" s="172" t="s">
        <v>278</v>
      </c>
      <c r="C135" s="435" t="s">
        <v>238</v>
      </c>
      <c r="D135" s="172" t="s">
        <v>55</v>
      </c>
      <c r="E135" s="434">
        <v>10.74</v>
      </c>
      <c r="F135" s="434">
        <f>E135*F133</f>
        <v>1.2887999999999999</v>
      </c>
      <c r="G135" s="434"/>
      <c r="H135" s="136"/>
      <c r="I135" s="136"/>
    </row>
    <row r="136" spans="1:9">
      <c r="A136" s="608"/>
      <c r="B136" s="172" t="s">
        <v>279</v>
      </c>
      <c r="C136" s="435" t="s">
        <v>239</v>
      </c>
      <c r="D136" s="172" t="s">
        <v>55</v>
      </c>
      <c r="E136" s="434">
        <v>10.93</v>
      </c>
      <c r="F136" s="434">
        <f>E136*F133</f>
        <v>1.3115999999999999</v>
      </c>
      <c r="G136" s="434"/>
      <c r="H136" s="136"/>
      <c r="I136" s="136"/>
    </row>
    <row r="137" spans="1:9">
      <c r="A137" s="608"/>
      <c r="B137" s="172" t="s">
        <v>280</v>
      </c>
      <c r="C137" s="435" t="s">
        <v>71</v>
      </c>
      <c r="D137" s="172" t="s">
        <v>55</v>
      </c>
      <c r="E137" s="434">
        <v>0.81</v>
      </c>
      <c r="F137" s="434">
        <f>F133*E137</f>
        <v>9.7200000000000009E-2</v>
      </c>
      <c r="G137" s="434"/>
      <c r="H137" s="136"/>
      <c r="I137" s="136"/>
    </row>
    <row r="138" spans="1:9">
      <c r="A138" s="608"/>
      <c r="B138" s="170" t="s">
        <v>240</v>
      </c>
      <c r="C138" s="220" t="s">
        <v>241</v>
      </c>
      <c r="D138" s="505" t="s">
        <v>85</v>
      </c>
      <c r="E138" s="506">
        <f>6*100</f>
        <v>600</v>
      </c>
      <c r="F138" s="506">
        <f>E138*F133</f>
        <v>72</v>
      </c>
      <c r="G138" s="506"/>
      <c r="H138" s="136"/>
      <c r="I138" s="136"/>
    </row>
    <row r="139" spans="1:9">
      <c r="A139" s="608"/>
      <c r="B139" s="170" t="s">
        <v>281</v>
      </c>
      <c r="C139" s="507" t="s">
        <v>242</v>
      </c>
      <c r="D139" s="170" t="s">
        <v>68</v>
      </c>
      <c r="E139" s="508">
        <v>9</v>
      </c>
      <c r="F139" s="508">
        <f>F133*E139</f>
        <v>1.08</v>
      </c>
      <c r="G139" s="508"/>
      <c r="H139" s="136"/>
      <c r="I139" s="136"/>
    </row>
    <row r="140" spans="1:9" ht="15.75" thickBot="1">
      <c r="A140" s="609"/>
      <c r="B140" s="513" t="s">
        <v>282</v>
      </c>
      <c r="C140" s="514" t="s">
        <v>243</v>
      </c>
      <c r="D140" s="513" t="s">
        <v>85</v>
      </c>
      <c r="E140" s="515">
        <v>55.9</v>
      </c>
      <c r="F140" s="515">
        <f>E140*F133</f>
        <v>6.7079999999999993</v>
      </c>
      <c r="G140" s="515"/>
      <c r="H140" s="283"/>
      <c r="I140" s="283"/>
    </row>
    <row r="141" spans="1:9" ht="26.25" thickTop="1">
      <c r="A141" s="607">
        <v>24</v>
      </c>
      <c r="B141" s="509" t="s">
        <v>244</v>
      </c>
      <c r="C141" s="510" t="s">
        <v>245</v>
      </c>
      <c r="D141" s="239" t="s">
        <v>150</v>
      </c>
      <c r="E141" s="442"/>
      <c r="F141" s="511">
        <v>0.94499999999999995</v>
      </c>
      <c r="G141" s="442"/>
      <c r="H141" s="512"/>
      <c r="I141" s="273"/>
    </row>
    <row r="142" spans="1:9">
      <c r="A142" s="608"/>
      <c r="B142" s="172"/>
      <c r="C142" s="435" t="s">
        <v>84</v>
      </c>
      <c r="D142" s="172" t="s">
        <v>54</v>
      </c>
      <c r="E142" s="434">
        <v>34.9</v>
      </c>
      <c r="F142" s="434">
        <f>E142*F141</f>
        <v>32.980499999999999</v>
      </c>
      <c r="G142" s="434"/>
      <c r="H142" s="136"/>
      <c r="I142" s="136"/>
    </row>
    <row r="143" spans="1:9">
      <c r="A143" s="608"/>
      <c r="B143" s="172"/>
      <c r="C143" s="435" t="s">
        <v>61</v>
      </c>
      <c r="D143" s="172" t="s">
        <v>10</v>
      </c>
      <c r="E143" s="434">
        <v>4.07</v>
      </c>
      <c r="F143" s="434">
        <f>E143*F141</f>
        <v>3.8461500000000002</v>
      </c>
      <c r="G143" s="434"/>
      <c r="H143" s="136"/>
      <c r="I143" s="136"/>
    </row>
    <row r="144" spans="1:9">
      <c r="A144" s="608"/>
      <c r="B144" s="44" t="s">
        <v>69</v>
      </c>
      <c r="C144" s="113" t="s">
        <v>256</v>
      </c>
      <c r="D144" s="77" t="s">
        <v>8</v>
      </c>
      <c r="E144" s="118" t="s">
        <v>66</v>
      </c>
      <c r="F144" s="508">
        <v>180</v>
      </c>
      <c r="G144" s="508"/>
      <c r="H144" s="136"/>
      <c r="I144" s="136"/>
    </row>
    <row r="145" spans="1:9">
      <c r="A145" s="608"/>
      <c r="B145" s="185" t="s">
        <v>139</v>
      </c>
      <c r="C145" s="220" t="s">
        <v>255</v>
      </c>
      <c r="D145" s="170" t="s">
        <v>85</v>
      </c>
      <c r="E145" s="506" t="s">
        <v>155</v>
      </c>
      <c r="F145" s="508">
        <v>60</v>
      </c>
      <c r="G145" s="508"/>
      <c r="H145" s="136"/>
      <c r="I145" s="136"/>
    </row>
    <row r="146" spans="1:9">
      <c r="A146" s="608"/>
      <c r="B146" s="172" t="s">
        <v>277</v>
      </c>
      <c r="C146" s="435" t="s">
        <v>191</v>
      </c>
      <c r="D146" s="172" t="s">
        <v>192</v>
      </c>
      <c r="E146" s="508">
        <v>15.2</v>
      </c>
      <c r="F146" s="508">
        <f>E146*F143</f>
        <v>58.461480000000002</v>
      </c>
      <c r="G146" s="508"/>
      <c r="H146" s="136"/>
      <c r="I146" s="136"/>
    </row>
    <row r="147" spans="1:9" ht="15.75" thickBot="1">
      <c r="A147" s="609"/>
      <c r="B147" s="175"/>
      <c r="C147" s="443" t="s">
        <v>62</v>
      </c>
      <c r="D147" s="175" t="s">
        <v>10</v>
      </c>
      <c r="E147" s="444">
        <v>2.78</v>
      </c>
      <c r="F147" s="235">
        <f>E147*F141</f>
        <v>2.6270999999999995</v>
      </c>
      <c r="G147" s="235"/>
      <c r="H147" s="283"/>
      <c r="I147" s="283"/>
    </row>
    <row r="148" spans="1:9" ht="26.25" thickTop="1">
      <c r="A148" s="607">
        <v>25</v>
      </c>
      <c r="B148" s="523" t="s">
        <v>253</v>
      </c>
      <c r="C148" s="520" t="s">
        <v>246</v>
      </c>
      <c r="D148" s="521" t="s">
        <v>247</v>
      </c>
      <c r="E148" s="231"/>
      <c r="F148" s="524">
        <v>150</v>
      </c>
      <c r="G148" s="525"/>
      <c r="H148" s="512"/>
      <c r="I148" s="273"/>
    </row>
    <row r="149" spans="1:9">
      <c r="A149" s="608"/>
      <c r="B149" s="225"/>
      <c r="C149" s="435" t="s">
        <v>84</v>
      </c>
      <c r="D149" s="225" t="s">
        <v>54</v>
      </c>
      <c r="E149" s="227">
        <v>0.73</v>
      </c>
      <c r="F149" s="227">
        <f>E149*F148</f>
        <v>109.5</v>
      </c>
      <c r="G149" s="227"/>
      <c r="H149" s="136"/>
      <c r="I149" s="136"/>
    </row>
    <row r="150" spans="1:9">
      <c r="A150" s="608"/>
      <c r="B150" s="144" t="s">
        <v>211</v>
      </c>
      <c r="C150" s="313" t="s">
        <v>210</v>
      </c>
      <c r="D150" s="30" t="s">
        <v>5</v>
      </c>
      <c r="E150" s="118"/>
      <c r="F150" s="129">
        <v>96</v>
      </c>
      <c r="G150" s="227"/>
      <c r="H150" s="136"/>
      <c r="I150" s="136"/>
    </row>
    <row r="151" spans="1:9" ht="15.75" thickBot="1">
      <c r="A151" s="609"/>
      <c r="B151" s="234" t="s">
        <v>193</v>
      </c>
      <c r="C151" s="242" t="s">
        <v>194</v>
      </c>
      <c r="D151" s="234" t="s">
        <v>192</v>
      </c>
      <c r="E151" s="522">
        <v>3.2000000000000001E-2</v>
      </c>
      <c r="F151" s="235">
        <f>E151*F148</f>
        <v>4.8</v>
      </c>
      <c r="G151" s="235"/>
      <c r="H151" s="283"/>
      <c r="I151" s="283"/>
    </row>
    <row r="152" spans="1:9" ht="15.75" thickTop="1">
      <c r="A152" s="607">
        <v>26</v>
      </c>
      <c r="B152" s="239" t="s">
        <v>248</v>
      </c>
      <c r="C152" s="510" t="s">
        <v>249</v>
      </c>
      <c r="D152" s="500" t="s">
        <v>195</v>
      </c>
      <c r="E152" s="501"/>
      <c r="F152" s="502">
        <v>0.32300000000000001</v>
      </c>
      <c r="G152" s="434"/>
      <c r="H152" s="512"/>
      <c r="I152" s="136"/>
    </row>
    <row r="153" spans="1:9">
      <c r="A153" s="608"/>
      <c r="B153" s="172"/>
      <c r="C153" s="435" t="s">
        <v>84</v>
      </c>
      <c r="D153" s="172" t="s">
        <v>54</v>
      </c>
      <c r="E153" s="434">
        <v>68</v>
      </c>
      <c r="F153" s="434">
        <f>E153*F152</f>
        <v>21.964000000000002</v>
      </c>
      <c r="G153" s="434"/>
      <c r="H153" s="136"/>
      <c r="I153" s="136"/>
    </row>
    <row r="154" spans="1:9">
      <c r="A154" s="608"/>
      <c r="B154" s="172"/>
      <c r="C154" s="435" t="s">
        <v>61</v>
      </c>
      <c r="D154" s="172" t="s">
        <v>10</v>
      </c>
      <c r="E154" s="434">
        <v>0.03</v>
      </c>
      <c r="F154" s="227">
        <f>E154*F152</f>
        <v>9.6900000000000007E-3</v>
      </c>
      <c r="G154" s="227"/>
      <c r="H154" s="136"/>
      <c r="I154" s="136"/>
    </row>
    <row r="155" spans="1:9">
      <c r="A155" s="608"/>
      <c r="B155" s="172" t="s">
        <v>276</v>
      </c>
      <c r="C155" s="435" t="s">
        <v>250</v>
      </c>
      <c r="D155" s="172" t="s">
        <v>192</v>
      </c>
      <c r="E155" s="508">
        <v>25.1</v>
      </c>
      <c r="F155" s="508">
        <f>E155*F152</f>
        <v>8.1073000000000004</v>
      </c>
      <c r="G155" s="508"/>
      <c r="H155" s="136"/>
      <c r="I155" s="136"/>
    </row>
    <row r="156" spans="1:9">
      <c r="A156" s="608"/>
      <c r="B156" s="172" t="s">
        <v>251</v>
      </c>
      <c r="C156" s="435" t="s">
        <v>252</v>
      </c>
      <c r="D156" s="172" t="s">
        <v>192</v>
      </c>
      <c r="E156" s="508">
        <v>2.7</v>
      </c>
      <c r="F156" s="506">
        <f>E156*F152</f>
        <v>0.8721000000000001</v>
      </c>
      <c r="G156" s="506"/>
      <c r="H156" s="136"/>
      <c r="I156" s="136"/>
    </row>
    <row r="157" spans="1:9" ht="15.75" thickBot="1">
      <c r="A157" s="609"/>
      <c r="B157" s="175"/>
      <c r="C157" s="443" t="s">
        <v>62</v>
      </c>
      <c r="D157" s="175" t="s">
        <v>10</v>
      </c>
      <c r="E157" s="444">
        <v>0.19</v>
      </c>
      <c r="F157" s="235">
        <f>E157*F152</f>
        <v>6.1370000000000001E-2</v>
      </c>
      <c r="G157" s="235"/>
      <c r="H157" s="283"/>
      <c r="I157" s="283"/>
    </row>
    <row r="158" spans="1:9" ht="16.5" thickTop="1" thickBot="1">
      <c r="A158" s="526"/>
      <c r="B158" s="527"/>
      <c r="C158" s="528" t="s">
        <v>172</v>
      </c>
      <c r="D158" s="526"/>
      <c r="E158" s="526"/>
      <c r="F158" s="529"/>
      <c r="G158" s="530"/>
      <c r="H158" s="531"/>
      <c r="I158" s="532"/>
    </row>
    <row r="159" spans="1:9" ht="15.75" thickTop="1">
      <c r="A159" s="490"/>
      <c r="B159" s="195"/>
      <c r="C159" s="277" t="s">
        <v>171</v>
      </c>
      <c r="D159" s="388">
        <v>0.1</v>
      </c>
      <c r="E159" s="30"/>
      <c r="F159" s="167"/>
      <c r="G159" s="39"/>
      <c r="H159" s="387"/>
      <c r="I159" s="136"/>
    </row>
    <row r="160" spans="1:9">
      <c r="A160" s="490"/>
      <c r="B160" s="195"/>
      <c r="C160" s="533" t="s">
        <v>172</v>
      </c>
      <c r="D160" s="30"/>
      <c r="E160" s="30"/>
      <c r="F160" s="167"/>
      <c r="G160" s="39"/>
      <c r="H160" s="387"/>
      <c r="I160" s="136"/>
    </row>
    <row r="161" spans="1:9">
      <c r="A161" s="490"/>
      <c r="B161" s="195"/>
      <c r="C161" s="277" t="s">
        <v>106</v>
      </c>
      <c r="D161" s="388">
        <v>0.08</v>
      </c>
      <c r="E161" s="30"/>
      <c r="F161" s="167"/>
      <c r="G161" s="39"/>
      <c r="H161" s="387"/>
      <c r="I161" s="136"/>
    </row>
    <row r="162" spans="1:9">
      <c r="A162" s="490"/>
      <c r="B162" s="195"/>
      <c r="C162" s="533" t="s">
        <v>81</v>
      </c>
      <c r="D162" s="153"/>
      <c r="E162" s="30"/>
      <c r="F162" s="167"/>
      <c r="G162" s="39"/>
      <c r="H162" s="387"/>
      <c r="I162" s="136"/>
    </row>
    <row r="163" spans="1:9" ht="15.75" customHeight="1">
      <c r="A163" s="351"/>
      <c r="B163" s="213"/>
      <c r="C163" s="419" t="s">
        <v>228</v>
      </c>
      <c r="D163" s="184"/>
      <c r="E163" s="214"/>
      <c r="F163" s="215"/>
      <c r="G163" s="216"/>
      <c r="H163" s="217"/>
      <c r="I163" s="160"/>
    </row>
    <row r="164" spans="1:9" ht="27">
      <c r="A164" s="606">
        <v>27</v>
      </c>
      <c r="B164" s="219" t="s">
        <v>83</v>
      </c>
      <c r="C164" s="221" t="s">
        <v>101</v>
      </c>
      <c r="D164" s="303" t="s">
        <v>68</v>
      </c>
      <c r="E164" s="155"/>
      <c r="F164" s="302">
        <v>47.46</v>
      </c>
      <c r="G164" s="139"/>
      <c r="H164" s="218"/>
      <c r="I164" s="39"/>
    </row>
    <row r="165" spans="1:9" ht="15.75" thickBot="1">
      <c r="A165" s="602"/>
      <c r="B165" s="238"/>
      <c r="C165" s="156" t="s">
        <v>53</v>
      </c>
      <c r="D165" s="252" t="s">
        <v>6</v>
      </c>
      <c r="E165" s="157">
        <v>2.1</v>
      </c>
      <c r="F165" s="158">
        <f>F164*E165</f>
        <v>99.666000000000011</v>
      </c>
      <c r="G165" s="159"/>
      <c r="H165" s="183"/>
      <c r="I165" s="270"/>
    </row>
    <row r="166" spans="1:9" ht="15.75" thickTop="1">
      <c r="A166" s="600">
        <v>28</v>
      </c>
      <c r="B166" s="140" t="s">
        <v>56</v>
      </c>
      <c r="C166" s="141" t="s">
        <v>266</v>
      </c>
      <c r="D166" s="137" t="s">
        <v>52</v>
      </c>
      <c r="E166" s="178"/>
      <c r="F166" s="138">
        <v>13.56</v>
      </c>
      <c r="G166" s="179"/>
      <c r="H166" s="180"/>
      <c r="I166" s="59"/>
    </row>
    <row r="167" spans="1:9">
      <c r="A167" s="601"/>
      <c r="B167" s="148"/>
      <c r="C167" s="143" t="s">
        <v>53</v>
      </c>
      <c r="D167" s="176" t="s">
        <v>6</v>
      </c>
      <c r="E167" s="177">
        <v>0.8</v>
      </c>
      <c r="F167" s="152">
        <v>7</v>
      </c>
      <c r="G167" s="142"/>
      <c r="H167" s="147"/>
      <c r="I167" s="269"/>
    </row>
    <row r="168" spans="1:9">
      <c r="A168" s="601"/>
      <c r="B168" s="151"/>
      <c r="C168" s="143" t="s">
        <v>58</v>
      </c>
      <c r="D168" s="149" t="s">
        <v>25</v>
      </c>
      <c r="E168" s="150">
        <v>0.32</v>
      </c>
      <c r="F168" s="145">
        <f>F166*E168</f>
        <v>4.3391999999999999</v>
      </c>
      <c r="G168" s="146"/>
      <c r="H168" s="147"/>
      <c r="I168" s="181"/>
    </row>
    <row r="169" spans="1:9" ht="16.5" thickBot="1">
      <c r="A169" s="602"/>
      <c r="B169" s="250" t="s">
        <v>275</v>
      </c>
      <c r="C169" s="251" t="s">
        <v>59</v>
      </c>
      <c r="D169" s="252" t="s">
        <v>60</v>
      </c>
      <c r="E169" s="253">
        <v>1.1000000000000001</v>
      </c>
      <c r="F169" s="254">
        <f>F167*E169</f>
        <v>7.7000000000000011</v>
      </c>
      <c r="G169" s="182"/>
      <c r="H169" s="183"/>
      <c r="I169" s="61"/>
    </row>
    <row r="170" spans="1:9" ht="15.75" thickTop="1">
      <c r="A170" s="600">
        <v>29</v>
      </c>
      <c r="B170" s="239" t="s">
        <v>86</v>
      </c>
      <c r="C170" s="240" t="s">
        <v>232</v>
      </c>
      <c r="D170" s="304" t="s">
        <v>87</v>
      </c>
      <c r="E170" s="236"/>
      <c r="F170" s="574">
        <v>1.94</v>
      </c>
      <c r="G170" s="179"/>
      <c r="H170" s="237"/>
      <c r="I170" s="59"/>
    </row>
    <row r="171" spans="1:9">
      <c r="A171" s="601"/>
      <c r="B171" s="223"/>
      <c r="C171" s="220" t="s">
        <v>84</v>
      </c>
      <c r="D171" s="256" t="s">
        <v>54</v>
      </c>
      <c r="E171" s="257">
        <v>17</v>
      </c>
      <c r="F171" s="154">
        <f>F170*E171</f>
        <v>32.979999999999997</v>
      </c>
      <c r="G171" s="139"/>
      <c r="H171" s="147"/>
      <c r="I171" s="268"/>
    </row>
    <row r="172" spans="1:9">
      <c r="A172" s="601"/>
      <c r="B172" s="224"/>
      <c r="C172" s="220" t="s">
        <v>61</v>
      </c>
      <c r="D172" s="258" t="s">
        <v>10</v>
      </c>
      <c r="E172" s="259">
        <v>0.53</v>
      </c>
      <c r="F172" s="154">
        <f>F170*E172</f>
        <v>1.0282</v>
      </c>
      <c r="G172" s="139"/>
      <c r="H172" s="147"/>
      <c r="I172" s="39"/>
    </row>
    <row r="173" spans="1:9">
      <c r="A173" s="601"/>
      <c r="B173" s="226" t="s">
        <v>231</v>
      </c>
      <c r="C173" s="222" t="s">
        <v>232</v>
      </c>
      <c r="D173" s="258" t="s">
        <v>85</v>
      </c>
      <c r="E173" s="257">
        <v>102</v>
      </c>
      <c r="F173" s="154">
        <f>F170*E173</f>
        <v>197.88</v>
      </c>
      <c r="G173" s="139"/>
      <c r="H173" s="147"/>
      <c r="I173" s="39"/>
    </row>
    <row r="174" spans="1:9" ht="15.75" thickBot="1">
      <c r="A174" s="602"/>
      <c r="B174" s="234"/>
      <c r="C174" s="242" t="s">
        <v>62</v>
      </c>
      <c r="D174" s="260" t="s">
        <v>10</v>
      </c>
      <c r="E174" s="261">
        <v>3.79</v>
      </c>
      <c r="F174" s="158">
        <f>F170*E174</f>
        <v>7.3525999999999998</v>
      </c>
      <c r="G174" s="159"/>
      <c r="H174" s="183"/>
      <c r="I174" s="60"/>
    </row>
    <row r="175" spans="1:9" ht="15.75" thickTop="1">
      <c r="A175" s="600">
        <v>30</v>
      </c>
      <c r="B175" s="564" t="s">
        <v>267</v>
      </c>
      <c r="C175" s="565" t="s">
        <v>272</v>
      </c>
      <c r="D175" s="564" t="s">
        <v>268</v>
      </c>
      <c r="E175" s="564"/>
      <c r="F175" s="566">
        <v>3.39E-2</v>
      </c>
      <c r="G175" s="564"/>
      <c r="H175" s="564"/>
      <c r="I175" s="160"/>
    </row>
    <row r="176" spans="1:9">
      <c r="A176" s="601"/>
      <c r="B176" s="567" t="s">
        <v>269</v>
      </c>
      <c r="C176" s="568" t="s">
        <v>273</v>
      </c>
      <c r="D176" s="567" t="s">
        <v>55</v>
      </c>
      <c r="E176" s="567">
        <v>5.13</v>
      </c>
      <c r="F176" s="569">
        <f>F175*E176</f>
        <v>0.17390700000000001</v>
      </c>
      <c r="G176" s="139"/>
      <c r="H176" s="147"/>
      <c r="I176" s="136"/>
    </row>
    <row r="177" spans="1:11" ht="15.75" thickBot="1">
      <c r="A177" s="602"/>
      <c r="B177" s="570" t="s">
        <v>271</v>
      </c>
      <c r="C177" s="571" t="s">
        <v>270</v>
      </c>
      <c r="D177" s="570" t="s">
        <v>68</v>
      </c>
      <c r="E177" s="570">
        <v>1100</v>
      </c>
      <c r="F177" s="572">
        <f>F175*E177</f>
        <v>37.29</v>
      </c>
      <c r="G177" s="573"/>
      <c r="H177" s="572"/>
      <c r="I177" s="60"/>
      <c r="J177" s="599"/>
      <c r="K177" s="589"/>
    </row>
    <row r="178" spans="1:11" ht="26.25" thickTop="1">
      <c r="A178" s="600">
        <v>31</v>
      </c>
      <c r="B178" s="229" t="s">
        <v>88</v>
      </c>
      <c r="C178" s="241" t="s">
        <v>89</v>
      </c>
      <c r="D178" s="255" t="s">
        <v>90</v>
      </c>
      <c r="E178" s="262"/>
      <c r="F178" s="263">
        <v>1</v>
      </c>
      <c r="G178" s="231"/>
      <c r="H178" s="231"/>
      <c r="I178" s="231"/>
    </row>
    <row r="179" spans="1:11">
      <c r="A179" s="601"/>
      <c r="B179" s="228"/>
      <c r="C179" s="220" t="s">
        <v>84</v>
      </c>
      <c r="D179" s="256" t="s">
        <v>54</v>
      </c>
      <c r="E179" s="264">
        <v>2</v>
      </c>
      <c r="F179" s="257">
        <f>E179*F178</f>
        <v>2</v>
      </c>
      <c r="G179" s="227"/>
      <c r="H179" s="147"/>
      <c r="I179" s="227"/>
    </row>
    <row r="180" spans="1:11">
      <c r="A180" s="601"/>
      <c r="B180" s="228"/>
      <c r="C180" s="220" t="s">
        <v>61</v>
      </c>
      <c r="D180" s="258" t="s">
        <v>10</v>
      </c>
      <c r="E180" s="264">
        <v>0.68</v>
      </c>
      <c r="F180" s="257">
        <f>E180*F178</f>
        <v>0.68</v>
      </c>
      <c r="G180" s="227"/>
      <c r="H180" s="147"/>
      <c r="I180" s="227"/>
    </row>
    <row r="181" spans="1:11">
      <c r="A181" s="601"/>
      <c r="B181" s="223"/>
      <c r="C181" s="220" t="s">
        <v>62</v>
      </c>
      <c r="D181" s="258" t="s">
        <v>10</v>
      </c>
      <c r="E181" s="257">
        <v>2.35</v>
      </c>
      <c r="F181" s="257">
        <f>F178*E181</f>
        <v>2.35</v>
      </c>
      <c r="G181" s="227"/>
      <c r="H181" s="147"/>
      <c r="I181" s="227"/>
    </row>
    <row r="182" spans="1:11" ht="15.75" thickBot="1">
      <c r="A182" s="602"/>
      <c r="B182" s="232" t="s">
        <v>102</v>
      </c>
      <c r="C182" s="233" t="s">
        <v>91</v>
      </c>
      <c r="D182" s="260" t="s">
        <v>90</v>
      </c>
      <c r="E182" s="261"/>
      <c r="F182" s="261">
        <v>1</v>
      </c>
      <c r="G182" s="235"/>
      <c r="H182" s="183"/>
      <c r="I182" s="235"/>
    </row>
    <row r="183" spans="1:11" ht="15.75" thickTop="1">
      <c r="A183" s="600">
        <v>32</v>
      </c>
      <c r="B183" s="229" t="s">
        <v>92</v>
      </c>
      <c r="C183" s="230" t="s">
        <v>93</v>
      </c>
      <c r="D183" s="255" t="s">
        <v>90</v>
      </c>
      <c r="E183" s="262"/>
      <c r="F183" s="263">
        <v>1</v>
      </c>
      <c r="G183" s="231"/>
      <c r="H183" s="231"/>
      <c r="I183" s="231"/>
    </row>
    <row r="184" spans="1:11">
      <c r="A184" s="601"/>
      <c r="B184" s="228"/>
      <c r="C184" s="220" t="s">
        <v>84</v>
      </c>
      <c r="D184" s="256" t="s">
        <v>54</v>
      </c>
      <c r="E184" s="264">
        <v>1.5</v>
      </c>
      <c r="F184" s="257">
        <f>E184*F183</f>
        <v>1.5</v>
      </c>
      <c r="G184" s="227"/>
      <c r="H184" s="147"/>
      <c r="I184" s="227"/>
    </row>
    <row r="185" spans="1:11">
      <c r="A185" s="601"/>
      <c r="B185" s="228"/>
      <c r="C185" s="220" t="s">
        <v>61</v>
      </c>
      <c r="D185" s="258" t="s">
        <v>10</v>
      </c>
      <c r="E185" s="264">
        <v>0.06</v>
      </c>
      <c r="F185" s="257">
        <f>E185*F183</f>
        <v>0.06</v>
      </c>
      <c r="G185" s="227"/>
      <c r="H185" s="147"/>
      <c r="I185" s="227"/>
    </row>
    <row r="186" spans="1:11" ht="15.75" thickBot="1">
      <c r="A186" s="602"/>
      <c r="B186" s="232" t="s">
        <v>103</v>
      </c>
      <c r="C186" s="233" t="s">
        <v>94</v>
      </c>
      <c r="D186" s="260" t="s">
        <v>90</v>
      </c>
      <c r="E186" s="261"/>
      <c r="F186" s="261">
        <v>1</v>
      </c>
      <c r="G186" s="235"/>
      <c r="H186" s="183"/>
      <c r="I186" s="235"/>
    </row>
    <row r="187" spans="1:11" ht="15.75" thickTop="1">
      <c r="A187" s="600">
        <v>33</v>
      </c>
      <c r="B187" s="243" t="s">
        <v>95</v>
      </c>
      <c r="C187" s="240" t="s">
        <v>96</v>
      </c>
      <c r="D187" s="255" t="s">
        <v>90</v>
      </c>
      <c r="E187" s="263"/>
      <c r="F187" s="263">
        <v>1</v>
      </c>
      <c r="G187" s="231"/>
      <c r="H187" s="231"/>
      <c r="I187" s="231"/>
    </row>
    <row r="188" spans="1:11">
      <c r="A188" s="601"/>
      <c r="B188" s="223"/>
      <c r="C188" s="220" t="s">
        <v>84</v>
      </c>
      <c r="D188" s="256" t="s">
        <v>54</v>
      </c>
      <c r="E188" s="257">
        <v>1</v>
      </c>
      <c r="F188" s="257">
        <f>F187*E188</f>
        <v>1</v>
      </c>
      <c r="G188" s="227"/>
      <c r="H188" s="147"/>
      <c r="I188" s="227"/>
    </row>
    <row r="189" spans="1:11">
      <c r="A189" s="601"/>
      <c r="B189" s="223"/>
      <c r="C189" s="220" t="s">
        <v>62</v>
      </c>
      <c r="D189" s="258" t="s">
        <v>10</v>
      </c>
      <c r="E189" s="257">
        <v>0.48</v>
      </c>
      <c r="F189" s="257">
        <f>F187*E189</f>
        <v>0.48</v>
      </c>
      <c r="G189" s="227"/>
      <c r="H189" s="147"/>
      <c r="I189" s="227"/>
    </row>
    <row r="190" spans="1:11" ht="15.75" thickBot="1">
      <c r="A190" s="602"/>
      <c r="B190" s="232" t="s">
        <v>97</v>
      </c>
      <c r="C190" s="233" t="s">
        <v>96</v>
      </c>
      <c r="D190" s="260" t="s">
        <v>90</v>
      </c>
      <c r="E190" s="261"/>
      <c r="F190" s="261">
        <v>1</v>
      </c>
      <c r="G190" s="235"/>
      <c r="H190" s="183"/>
      <c r="I190" s="235"/>
    </row>
    <row r="191" spans="1:11" ht="15.75" thickTop="1">
      <c r="A191" s="600">
        <v>34</v>
      </c>
      <c r="B191" s="244" t="s">
        <v>98</v>
      </c>
      <c r="C191" s="245" t="s">
        <v>200</v>
      </c>
      <c r="D191" s="255" t="s">
        <v>90</v>
      </c>
      <c r="E191" s="263"/>
      <c r="F191" s="263">
        <v>10</v>
      </c>
      <c r="G191" s="231"/>
      <c r="H191" s="231"/>
      <c r="I191" s="231"/>
    </row>
    <row r="192" spans="1:11">
      <c r="A192" s="601"/>
      <c r="B192" s="223"/>
      <c r="C192" s="220" t="s">
        <v>84</v>
      </c>
      <c r="D192" s="256" t="s">
        <v>54</v>
      </c>
      <c r="E192" s="257">
        <v>2.5499999999999998</v>
      </c>
      <c r="F192" s="257">
        <f>F191*E192</f>
        <v>25.5</v>
      </c>
      <c r="G192" s="227"/>
      <c r="H192" s="147"/>
      <c r="I192" s="227"/>
    </row>
    <row r="193" spans="1:13">
      <c r="A193" s="601"/>
      <c r="B193" s="228"/>
      <c r="C193" s="220" t="s">
        <v>61</v>
      </c>
      <c r="D193" s="258" t="s">
        <v>10</v>
      </c>
      <c r="E193" s="264">
        <v>0.86</v>
      </c>
      <c r="F193" s="257">
        <f>F191*E193</f>
        <v>8.6</v>
      </c>
      <c r="G193" s="227"/>
      <c r="H193" s="147"/>
      <c r="I193" s="227"/>
    </row>
    <row r="194" spans="1:13">
      <c r="A194" s="601"/>
      <c r="B194" s="223"/>
      <c r="C194" s="220" t="s">
        <v>62</v>
      </c>
      <c r="D194" s="258" t="s">
        <v>10</v>
      </c>
      <c r="E194" s="257">
        <v>2.1</v>
      </c>
      <c r="F194" s="257">
        <f>F191*E194</f>
        <v>21</v>
      </c>
      <c r="G194" s="227"/>
      <c r="H194" s="147"/>
      <c r="I194" s="227"/>
    </row>
    <row r="195" spans="1:13" ht="15.75" thickBot="1">
      <c r="A195" s="602"/>
      <c r="B195" s="232" t="s">
        <v>202</v>
      </c>
      <c r="C195" s="246" t="s">
        <v>201</v>
      </c>
      <c r="D195" s="260" t="s">
        <v>90</v>
      </c>
      <c r="E195" s="261">
        <v>1</v>
      </c>
      <c r="F195" s="261">
        <f>F191*E195</f>
        <v>10</v>
      </c>
      <c r="G195" s="235"/>
      <c r="H195" s="267"/>
      <c r="I195" s="235"/>
    </row>
    <row r="196" spans="1:13" ht="26.25" thickTop="1">
      <c r="A196" s="603">
        <v>35</v>
      </c>
      <c r="B196" s="247" t="s">
        <v>99</v>
      </c>
      <c r="C196" s="248" t="s">
        <v>233</v>
      </c>
      <c r="D196" s="265" t="s">
        <v>87</v>
      </c>
      <c r="E196" s="266"/>
      <c r="F196" s="266">
        <v>2.2599999999999998</v>
      </c>
      <c r="G196" s="249"/>
      <c r="H196" s="249"/>
      <c r="I196" s="249"/>
    </row>
    <row r="197" spans="1:13">
      <c r="A197" s="604"/>
      <c r="B197" s="223"/>
      <c r="C197" s="220" t="s">
        <v>84</v>
      </c>
      <c r="D197" s="256" t="s">
        <v>54</v>
      </c>
      <c r="E197" s="257">
        <v>7</v>
      </c>
      <c r="F197" s="257">
        <f>F196*E197</f>
        <v>15.819999999999999</v>
      </c>
      <c r="G197" s="227"/>
      <c r="H197" s="147"/>
      <c r="I197" s="227"/>
      <c r="J197" s="599"/>
      <c r="K197" s="589"/>
    </row>
    <row r="198" spans="1:13">
      <c r="A198" s="604"/>
      <c r="B198" s="225"/>
      <c r="C198" s="220" t="s">
        <v>62</v>
      </c>
      <c r="D198" s="258" t="s">
        <v>10</v>
      </c>
      <c r="E198" s="257">
        <v>4.84</v>
      </c>
      <c r="F198" s="257">
        <f>F196*E198</f>
        <v>10.938399999999998</v>
      </c>
      <c r="G198" s="227"/>
      <c r="H198" s="257"/>
      <c r="I198" s="227"/>
    </row>
    <row r="199" spans="1:13">
      <c r="A199" s="604"/>
      <c r="B199" s="223"/>
      <c r="C199" s="220" t="s">
        <v>61</v>
      </c>
      <c r="D199" s="258" t="s">
        <v>10</v>
      </c>
      <c r="E199" s="257">
        <v>0.35</v>
      </c>
      <c r="F199" s="257">
        <f>F196*E199</f>
        <v>0.79099999999999993</v>
      </c>
      <c r="G199" s="227"/>
      <c r="H199" s="257"/>
      <c r="I199" s="227"/>
    </row>
    <row r="200" spans="1:13" ht="15.75" thickBot="1">
      <c r="A200" s="605"/>
      <c r="B200" s="232" t="s">
        <v>104</v>
      </c>
      <c r="C200" s="233" t="s">
        <v>100</v>
      </c>
      <c r="D200" s="260" t="s">
        <v>85</v>
      </c>
      <c r="E200" s="261">
        <v>102</v>
      </c>
      <c r="F200" s="261">
        <v>300</v>
      </c>
      <c r="G200" s="235"/>
      <c r="H200" s="267"/>
      <c r="I200" s="235"/>
    </row>
    <row r="201" spans="1:13" ht="15.75" thickTop="1">
      <c r="A201" s="583"/>
      <c r="B201" s="583"/>
      <c r="C201" s="431" t="s">
        <v>172</v>
      </c>
      <c r="D201" s="583"/>
      <c r="E201" s="583"/>
      <c r="F201" s="583"/>
      <c r="G201" s="583"/>
      <c r="H201" s="584"/>
      <c r="I201" s="585"/>
      <c r="J201" s="599"/>
      <c r="K201" s="589"/>
    </row>
    <row r="202" spans="1:13">
      <c r="A202" s="437"/>
      <c r="B202" s="437"/>
      <c r="C202" s="277" t="s">
        <v>285</v>
      </c>
      <c r="D202" s="437"/>
      <c r="E202" s="437"/>
      <c r="F202" s="437"/>
      <c r="G202" s="437"/>
      <c r="H202" s="439"/>
      <c r="I202" s="581"/>
      <c r="J202" s="582"/>
      <c r="K202" s="580"/>
    </row>
    <row r="203" spans="1:13">
      <c r="A203" s="102"/>
      <c r="B203" s="102"/>
      <c r="C203" s="277" t="s">
        <v>286</v>
      </c>
      <c r="D203" s="102"/>
      <c r="E203" s="102"/>
      <c r="F203" s="102"/>
      <c r="G203" s="102"/>
      <c r="H203" s="433"/>
      <c r="I203" s="102"/>
    </row>
    <row r="204" spans="1:13">
      <c r="A204" s="102"/>
      <c r="B204" s="102"/>
      <c r="C204" s="441" t="s">
        <v>172</v>
      </c>
      <c r="D204" s="102"/>
      <c r="E204" s="102"/>
      <c r="F204" s="102"/>
      <c r="G204" s="102"/>
      <c r="H204" s="440"/>
      <c r="I204" s="102"/>
    </row>
    <row r="205" spans="1:13">
      <c r="A205" s="102"/>
      <c r="B205" s="102"/>
      <c r="C205" s="277" t="s">
        <v>106</v>
      </c>
      <c r="D205" s="102"/>
      <c r="E205" s="102"/>
      <c r="F205" s="102"/>
      <c r="G205" s="102"/>
      <c r="H205" s="433"/>
      <c r="I205" s="102"/>
    </row>
    <row r="206" spans="1:13">
      <c r="A206" s="437"/>
      <c r="B206" s="437"/>
      <c r="C206" s="438" t="s">
        <v>82</v>
      </c>
      <c r="D206" s="437"/>
      <c r="E206" s="437"/>
      <c r="F206" s="437"/>
      <c r="G206" s="437"/>
      <c r="H206" s="439"/>
      <c r="I206" s="437"/>
    </row>
    <row r="207" spans="1:13">
      <c r="A207" s="102"/>
      <c r="B207" s="102"/>
      <c r="C207" s="446" t="s">
        <v>229</v>
      </c>
      <c r="D207" s="102"/>
      <c r="E207" s="102"/>
      <c r="F207" s="102"/>
      <c r="G207" s="102"/>
      <c r="H207" s="433"/>
      <c r="I207" s="102"/>
      <c r="J207" s="599"/>
      <c r="K207" s="589"/>
      <c r="L207" s="589"/>
      <c r="M207" s="589"/>
    </row>
    <row r="208" spans="1:13">
      <c r="A208" s="102"/>
      <c r="B208" s="102"/>
      <c r="C208" s="277" t="s">
        <v>175</v>
      </c>
      <c r="D208" s="102"/>
      <c r="E208" s="102"/>
      <c r="F208" s="102"/>
      <c r="G208" s="102"/>
      <c r="H208" s="432"/>
      <c r="I208" s="586"/>
    </row>
    <row r="209" spans="1:9">
      <c r="A209" s="101"/>
      <c r="B209" s="101"/>
      <c r="C209" s="101"/>
      <c r="D209" s="101"/>
      <c r="E209" s="101"/>
      <c r="F209" s="101"/>
      <c r="G209" s="101"/>
      <c r="H209" s="101"/>
      <c r="I209" s="101"/>
    </row>
    <row r="210" spans="1:9">
      <c r="A210" s="101"/>
      <c r="B210" s="101"/>
      <c r="C210" s="101"/>
      <c r="D210" s="101"/>
      <c r="E210" s="101"/>
      <c r="F210" s="101"/>
      <c r="G210" s="101"/>
      <c r="H210" s="101"/>
      <c r="I210" s="101"/>
    </row>
    <row r="211" spans="1:9" ht="15.75">
      <c r="C211" s="272" t="s">
        <v>107</v>
      </c>
    </row>
  </sheetData>
  <mergeCells count="51">
    <mergeCell ref="A72:A73"/>
    <mergeCell ref="A74:A80"/>
    <mergeCell ref="A81:A88"/>
    <mergeCell ref="A89:A92"/>
    <mergeCell ref="A53:A54"/>
    <mergeCell ref="A2:I2"/>
    <mergeCell ref="A3:I3"/>
    <mergeCell ref="D5:E5"/>
    <mergeCell ref="A7:I7"/>
    <mergeCell ref="A8:A9"/>
    <mergeCell ref="B8:B9"/>
    <mergeCell ref="C8:C9"/>
    <mergeCell ref="D8:D9"/>
    <mergeCell ref="E8:F8"/>
    <mergeCell ref="G8:H8"/>
    <mergeCell ref="I8:I9"/>
    <mergeCell ref="A12:A14"/>
    <mergeCell ref="A15:A22"/>
    <mergeCell ref="A23:A31"/>
    <mergeCell ref="A124:A126"/>
    <mergeCell ref="A114:A118"/>
    <mergeCell ref="A119:A123"/>
    <mergeCell ref="A110:A113"/>
    <mergeCell ref="A55:A61"/>
    <mergeCell ref="A62:A67"/>
    <mergeCell ref="A68:A71"/>
    <mergeCell ref="A98:A104"/>
    <mergeCell ref="A105:A109"/>
    <mergeCell ref="A32:A41"/>
    <mergeCell ref="A42:A44"/>
    <mergeCell ref="A45:A52"/>
    <mergeCell ref="A93:A97"/>
    <mergeCell ref="A141:A147"/>
    <mergeCell ref="A148:A151"/>
    <mergeCell ref="A127:A131"/>
    <mergeCell ref="A133:A140"/>
    <mergeCell ref="A152:A157"/>
    <mergeCell ref="J207:K207"/>
    <mergeCell ref="L207:M207"/>
    <mergeCell ref="A191:A195"/>
    <mergeCell ref="A196:A200"/>
    <mergeCell ref="A164:A165"/>
    <mergeCell ref="A166:A169"/>
    <mergeCell ref="A170:A174"/>
    <mergeCell ref="A183:A186"/>
    <mergeCell ref="A187:A190"/>
    <mergeCell ref="J201:K201"/>
    <mergeCell ref="A178:A182"/>
    <mergeCell ref="A175:A177"/>
    <mergeCell ref="J177:K177"/>
    <mergeCell ref="J197:K197"/>
  </mergeCells>
  <conditionalFormatting sqref="H197 F163:H194 H148 H152 H158:H162 H141 F42:G52 H111:H113 H106:H109 H69:H92 F123:G126 H115:H126 H24:H67 H132:H133 H16:H22 H13:H14">
    <cfRule type="cellIs" dxfId="2" priority="10" stopIfTrue="1" operator="lessThan">
      <formula>0</formula>
    </cfRule>
  </conditionalFormatting>
  <conditionalFormatting sqref="F175:H177">
    <cfRule type="cellIs" dxfId="1" priority="1" stopIfTrue="1" operator="lessThan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52" sqref="B52"/>
    </sheetView>
  </sheetViews>
  <sheetFormatPr defaultColWidth="11.28515625" defaultRowHeight="15"/>
  <cols>
    <col min="1" max="1" width="4" customWidth="1"/>
    <col min="2" max="2" width="75.85546875" customWidth="1"/>
    <col min="3" max="3" width="14" customWidth="1"/>
    <col min="4" max="4" width="12" customWidth="1"/>
  </cols>
  <sheetData>
    <row r="1" spans="1:9" ht="16.5">
      <c r="A1" s="588"/>
      <c r="B1" s="588"/>
      <c r="C1" s="588"/>
      <c r="D1" s="588"/>
      <c r="E1" s="1"/>
      <c r="F1" s="2"/>
      <c r="G1" s="2"/>
      <c r="H1" s="2"/>
      <c r="I1" s="2"/>
    </row>
    <row r="2" spans="1:9" ht="21.75" customHeight="1">
      <c r="A2" s="588" t="s">
        <v>260</v>
      </c>
      <c r="B2" s="588"/>
      <c r="C2" s="588"/>
      <c r="D2" s="588"/>
      <c r="E2" s="1"/>
      <c r="F2" s="1"/>
      <c r="G2" s="1"/>
      <c r="H2" s="1"/>
      <c r="I2" s="1"/>
    </row>
    <row r="3" spans="1:9" ht="6.75" customHeight="1">
      <c r="A3" s="37"/>
      <c r="B3" s="37"/>
      <c r="C3" s="37"/>
      <c r="D3" s="37"/>
      <c r="E3" s="1"/>
      <c r="F3" s="1"/>
      <c r="G3" s="1"/>
      <c r="H3" s="1"/>
      <c r="I3" s="1"/>
    </row>
    <row r="4" spans="1:9" ht="16.5">
      <c r="A4" s="613" t="s">
        <v>174</v>
      </c>
      <c r="B4" s="613"/>
      <c r="C4" s="613"/>
      <c r="D4" s="613"/>
      <c r="E4" s="20"/>
      <c r="F4" s="2"/>
      <c r="G4" s="2"/>
      <c r="H4" s="2"/>
      <c r="I4" s="2"/>
    </row>
    <row r="5" spans="1:9" ht="5.25" customHeight="1">
      <c r="A5" s="20"/>
      <c r="B5" s="625"/>
      <c r="C5" s="625"/>
      <c r="D5" s="625"/>
      <c r="E5" s="20"/>
      <c r="F5" s="2"/>
      <c r="G5" s="2"/>
      <c r="H5" s="2"/>
      <c r="I5" s="2"/>
    </row>
    <row r="6" spans="1:9" ht="40.5" customHeight="1">
      <c r="A6" s="632" t="s">
        <v>0</v>
      </c>
      <c r="B6" s="626" t="s">
        <v>31</v>
      </c>
      <c r="C6" s="628" t="s">
        <v>21</v>
      </c>
      <c r="D6" s="630" t="s">
        <v>22</v>
      </c>
      <c r="E6" s="2"/>
      <c r="F6" s="2"/>
      <c r="G6" s="2"/>
      <c r="H6" s="2"/>
      <c r="I6" s="2"/>
    </row>
    <row r="7" spans="1:9" ht="0.75" hidden="1" customHeight="1">
      <c r="A7" s="633"/>
      <c r="B7" s="627"/>
      <c r="C7" s="629"/>
      <c r="D7" s="631"/>
      <c r="E7" s="2"/>
      <c r="F7" s="2"/>
      <c r="G7" s="2"/>
      <c r="H7" s="2"/>
      <c r="I7" s="2"/>
    </row>
    <row r="8" spans="1:9" ht="15.75">
      <c r="A8" s="63">
        <v>1</v>
      </c>
      <c r="B8" s="82">
        <v>2</v>
      </c>
      <c r="C8" s="63">
        <v>3</v>
      </c>
      <c r="D8" s="63">
        <v>4</v>
      </c>
      <c r="E8" s="2"/>
      <c r="F8" s="2"/>
      <c r="G8" s="2"/>
      <c r="H8" s="2"/>
      <c r="I8" s="2"/>
    </row>
    <row r="9" spans="1:9" ht="31.5">
      <c r="A9" s="271"/>
      <c r="B9" s="553" t="s">
        <v>261</v>
      </c>
      <c r="C9" s="102"/>
      <c r="D9" s="102"/>
    </row>
    <row r="10" spans="1:9" ht="15.75">
      <c r="A10" s="29"/>
      <c r="B10" s="63" t="s">
        <v>80</v>
      </c>
      <c r="C10" s="63"/>
      <c r="D10" s="63"/>
    </row>
    <row r="11" spans="1:9" ht="27" customHeight="1">
      <c r="A11" s="29">
        <v>1</v>
      </c>
      <c r="B11" s="535" t="s">
        <v>230</v>
      </c>
      <c r="C11" s="30" t="s">
        <v>64</v>
      </c>
      <c r="D11" s="536">
        <v>3.5000000000000003E-2</v>
      </c>
    </row>
    <row r="12" spans="1:9" ht="20.25" customHeight="1">
      <c r="A12" s="29">
        <v>2</v>
      </c>
      <c r="B12" s="66" t="s">
        <v>65</v>
      </c>
      <c r="C12" s="30" t="s">
        <v>7</v>
      </c>
      <c r="D12" s="42">
        <v>49.83</v>
      </c>
    </row>
    <row r="13" spans="1:9" ht="16.5" customHeight="1">
      <c r="A13" s="29">
        <v>3</v>
      </c>
      <c r="B13" s="66" t="s">
        <v>263</v>
      </c>
      <c r="C13" s="30" t="s">
        <v>8</v>
      </c>
      <c r="D13" s="129">
        <v>268</v>
      </c>
    </row>
    <row r="14" spans="1:9">
      <c r="A14" s="29">
        <v>4</v>
      </c>
      <c r="B14" s="540" t="s">
        <v>140</v>
      </c>
      <c r="C14" s="307" t="s">
        <v>7</v>
      </c>
      <c r="D14" s="542">
        <v>60</v>
      </c>
    </row>
    <row r="15" spans="1:9">
      <c r="A15" s="29">
        <v>5</v>
      </c>
      <c r="B15" s="377" t="s">
        <v>149</v>
      </c>
      <c r="C15" s="543" t="s">
        <v>150</v>
      </c>
      <c r="D15" s="544">
        <v>0.36</v>
      </c>
    </row>
    <row r="16" spans="1:9" ht="16.5" customHeight="1">
      <c r="A16" s="29">
        <v>6</v>
      </c>
      <c r="B16" s="377" t="s">
        <v>197</v>
      </c>
      <c r="C16" s="258" t="s">
        <v>157</v>
      </c>
      <c r="D16" s="545">
        <v>0.6</v>
      </c>
    </row>
    <row r="17" spans="1:4" ht="15.75" customHeight="1">
      <c r="A17" s="29">
        <v>7</v>
      </c>
      <c r="B17" s="305" t="s">
        <v>113</v>
      </c>
      <c r="C17" s="30" t="s">
        <v>7</v>
      </c>
      <c r="D17" s="534">
        <v>1.6</v>
      </c>
    </row>
    <row r="18" spans="1:4">
      <c r="A18" s="29">
        <v>8</v>
      </c>
      <c r="B18" s="43" t="s">
        <v>119</v>
      </c>
      <c r="C18" s="30" t="s">
        <v>7</v>
      </c>
      <c r="D18" s="38">
        <v>1.6</v>
      </c>
    </row>
    <row r="19" spans="1:4">
      <c r="A19" s="29">
        <v>9</v>
      </c>
      <c r="B19" s="306" t="s">
        <v>108</v>
      </c>
      <c r="C19" s="537" t="s">
        <v>110</v>
      </c>
      <c r="D19" s="538">
        <v>10</v>
      </c>
    </row>
    <row r="20" spans="1:4">
      <c r="A20" s="29">
        <v>10</v>
      </c>
      <c r="B20" s="66" t="s">
        <v>234</v>
      </c>
      <c r="C20" s="30" t="s">
        <v>5</v>
      </c>
      <c r="D20" s="129">
        <v>19.2</v>
      </c>
    </row>
    <row r="21" spans="1:4" ht="27">
      <c r="A21" s="29">
        <v>11</v>
      </c>
      <c r="B21" s="305" t="s">
        <v>212</v>
      </c>
      <c r="C21" s="30" t="s">
        <v>7</v>
      </c>
      <c r="D21" s="534">
        <v>0.48</v>
      </c>
    </row>
    <row r="22" spans="1:4">
      <c r="A22" s="29">
        <v>12</v>
      </c>
      <c r="B22" s="305" t="s">
        <v>216</v>
      </c>
      <c r="C22" s="30" t="s">
        <v>7</v>
      </c>
      <c r="D22" s="534">
        <v>0.48</v>
      </c>
    </row>
    <row r="23" spans="1:4" ht="27">
      <c r="A23" s="29">
        <v>13</v>
      </c>
      <c r="B23" s="539" t="s">
        <v>213</v>
      </c>
      <c r="C23" s="563" t="s">
        <v>110</v>
      </c>
      <c r="D23" s="538">
        <v>3</v>
      </c>
    </row>
    <row r="24" spans="1:4">
      <c r="A24" s="29">
        <v>14</v>
      </c>
      <c r="B24" s="346" t="s">
        <v>217</v>
      </c>
      <c r="C24" s="30" t="s">
        <v>5</v>
      </c>
      <c r="D24" s="129">
        <v>7.5</v>
      </c>
    </row>
    <row r="25" spans="1:4">
      <c r="A25" s="29">
        <v>15</v>
      </c>
      <c r="B25" s="554" t="s">
        <v>178</v>
      </c>
      <c r="C25" s="30" t="s">
        <v>7</v>
      </c>
      <c r="D25" s="555">
        <v>3</v>
      </c>
    </row>
    <row r="26" spans="1:4">
      <c r="A26" s="29">
        <v>16</v>
      </c>
      <c r="B26" s="554" t="s">
        <v>182</v>
      </c>
      <c r="C26" s="534" t="s">
        <v>36</v>
      </c>
      <c r="D26" s="555">
        <v>0.28299999999999997</v>
      </c>
    </row>
    <row r="27" spans="1:4">
      <c r="A27" s="29">
        <v>17</v>
      </c>
      <c r="B27" s="548" t="s">
        <v>199</v>
      </c>
      <c r="C27" s="103" t="s">
        <v>33</v>
      </c>
      <c r="D27" s="167">
        <v>3</v>
      </c>
    </row>
    <row r="28" spans="1:4">
      <c r="A28" s="29">
        <v>18</v>
      </c>
      <c r="B28" s="66" t="s">
        <v>73</v>
      </c>
      <c r="C28" s="30" t="s">
        <v>5</v>
      </c>
      <c r="D28" s="308">
        <v>7.56</v>
      </c>
    </row>
    <row r="29" spans="1:4">
      <c r="A29" s="29">
        <v>19</v>
      </c>
      <c r="B29" s="556" t="s">
        <v>219</v>
      </c>
      <c r="C29" s="30" t="s">
        <v>68</v>
      </c>
      <c r="D29" s="555">
        <v>17.600000000000001</v>
      </c>
    </row>
    <row r="30" spans="1:4">
      <c r="A30" s="29">
        <v>20</v>
      </c>
      <c r="B30" s="476" t="s">
        <v>221</v>
      </c>
      <c r="C30" s="473" t="s">
        <v>195</v>
      </c>
      <c r="D30" s="557">
        <v>1.76</v>
      </c>
    </row>
    <row r="31" spans="1:4">
      <c r="A31" s="29">
        <v>21</v>
      </c>
      <c r="B31" s="476" t="s">
        <v>225</v>
      </c>
      <c r="C31" s="473" t="s">
        <v>33</v>
      </c>
      <c r="D31" s="474">
        <v>5</v>
      </c>
    </row>
    <row r="32" spans="1:4">
      <c r="A32" s="29">
        <v>22</v>
      </c>
      <c r="B32" s="546" t="s">
        <v>206</v>
      </c>
      <c r="C32" s="458" t="s">
        <v>169</v>
      </c>
      <c r="D32" s="547">
        <v>4</v>
      </c>
    </row>
    <row r="33" spans="1:4">
      <c r="A33" s="29"/>
      <c r="B33" s="406" t="s">
        <v>254</v>
      </c>
      <c r="C33" s="30"/>
      <c r="D33" s="167"/>
    </row>
    <row r="34" spans="1:4" ht="18.75" customHeight="1">
      <c r="A34" s="29">
        <v>23</v>
      </c>
      <c r="B34" s="507" t="s">
        <v>236</v>
      </c>
      <c r="C34" s="558" t="s">
        <v>237</v>
      </c>
      <c r="D34" s="559">
        <v>0.12</v>
      </c>
    </row>
    <row r="35" spans="1:4" ht="25.5">
      <c r="A35" s="29">
        <v>24</v>
      </c>
      <c r="B35" s="507" t="s">
        <v>245</v>
      </c>
      <c r="C35" s="170" t="s">
        <v>150</v>
      </c>
      <c r="D35" s="560">
        <v>0.94499999999999995</v>
      </c>
    </row>
    <row r="36" spans="1:4">
      <c r="A36" s="29">
        <v>25</v>
      </c>
      <c r="B36" s="220" t="s">
        <v>246</v>
      </c>
      <c r="C36" s="225" t="s">
        <v>247</v>
      </c>
      <c r="D36" s="561">
        <v>150</v>
      </c>
    </row>
    <row r="37" spans="1:4">
      <c r="A37" s="29">
        <v>26</v>
      </c>
      <c r="B37" s="507" t="s">
        <v>249</v>
      </c>
      <c r="C37" s="172" t="s">
        <v>195</v>
      </c>
      <c r="D37" s="562">
        <v>0.32300000000000001</v>
      </c>
    </row>
    <row r="38" spans="1:4">
      <c r="A38" s="29"/>
      <c r="B38" s="39" t="s">
        <v>228</v>
      </c>
      <c r="C38" s="153"/>
      <c r="D38" s="154"/>
    </row>
    <row r="39" spans="1:4" ht="27">
      <c r="A39" s="29">
        <v>27</v>
      </c>
      <c r="B39" s="541" t="s">
        <v>101</v>
      </c>
      <c r="C39" s="391" t="s">
        <v>68</v>
      </c>
      <c r="D39" s="154">
        <v>47.46</v>
      </c>
    </row>
    <row r="40" spans="1:4">
      <c r="A40" s="29">
        <v>28</v>
      </c>
      <c r="B40" s="309" t="s">
        <v>57</v>
      </c>
      <c r="C40" s="153" t="s">
        <v>52</v>
      </c>
      <c r="D40" s="139">
        <v>13.56</v>
      </c>
    </row>
    <row r="41" spans="1:4">
      <c r="A41" s="29">
        <v>29</v>
      </c>
      <c r="B41" s="549" t="s">
        <v>232</v>
      </c>
      <c r="C41" s="550" t="s">
        <v>87</v>
      </c>
      <c r="D41" s="154">
        <v>1.94</v>
      </c>
    </row>
    <row r="42" spans="1:4">
      <c r="A42" s="29">
        <v>30</v>
      </c>
      <c r="B42" s="575" t="s">
        <v>272</v>
      </c>
      <c r="C42" s="567" t="s">
        <v>268</v>
      </c>
      <c r="D42" s="154">
        <v>3.4000000000000002E-2</v>
      </c>
    </row>
    <row r="43" spans="1:4">
      <c r="A43" s="29">
        <v>31</v>
      </c>
      <c r="B43" s="551" t="s">
        <v>89</v>
      </c>
      <c r="C43" s="258" t="s">
        <v>90</v>
      </c>
      <c r="D43" s="257">
        <v>1</v>
      </c>
    </row>
    <row r="44" spans="1:4">
      <c r="A44" s="29">
        <v>32</v>
      </c>
      <c r="B44" s="552" t="s">
        <v>93</v>
      </c>
      <c r="C44" s="258" t="s">
        <v>90</v>
      </c>
      <c r="D44" s="257">
        <v>1</v>
      </c>
    </row>
    <row r="45" spans="1:4">
      <c r="A45" s="29">
        <v>33</v>
      </c>
      <c r="B45" s="549" t="s">
        <v>96</v>
      </c>
      <c r="C45" s="258" t="s">
        <v>90</v>
      </c>
      <c r="D45" s="257">
        <v>1</v>
      </c>
    </row>
    <row r="46" spans="1:4">
      <c r="A46" s="29">
        <v>34</v>
      </c>
      <c r="B46" s="310" t="s">
        <v>200</v>
      </c>
      <c r="C46" s="258" t="s">
        <v>90</v>
      </c>
      <c r="D46" s="257">
        <v>10</v>
      </c>
    </row>
    <row r="47" spans="1:4">
      <c r="A47" s="29">
        <v>35</v>
      </c>
      <c r="B47" s="549" t="s">
        <v>233</v>
      </c>
      <c r="C47" s="258" t="s">
        <v>87</v>
      </c>
      <c r="D47" s="257">
        <v>2.2599999999999998</v>
      </c>
    </row>
    <row r="49" spans="2:2" ht="15.75">
      <c r="B49" s="272" t="s">
        <v>107</v>
      </c>
    </row>
  </sheetData>
  <mergeCells count="8">
    <mergeCell ref="A1:D1"/>
    <mergeCell ref="A4:D4"/>
    <mergeCell ref="B5:D5"/>
    <mergeCell ref="A2:D2"/>
    <mergeCell ref="B6:B7"/>
    <mergeCell ref="C6:C7"/>
    <mergeCell ref="D6:D7"/>
    <mergeCell ref="A6:A7"/>
  </mergeCells>
  <conditionalFormatting sqref="D15:D16 D31 D38:D46">
    <cfRule type="cellIs" dxfId="0" priority="8" stopIfTrue="1" operator="lessThan">
      <formula>0</formula>
    </cfRule>
  </conditionalFormatting>
  <pageMargins left="0.7" right="0.7" top="0.47" bottom="0.47" header="0.3" footer="0.3"/>
  <pageSetup paperSize="9" scale="8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კრებ.ხარჯ.</vt:lpstr>
      <vt:lpstr>ლოკ.ხარჯ#2</vt:lpstr>
      <vt:lpstr>სამუშ.მოც.უწყისი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2020-02-11T06:38:47Z</dcterms:modified>
</cp:coreProperties>
</file>