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py19\02.10.2020 რკ. ბეტონის ბოგირების მოწყობის სამუშაოები (ლიცენზირებული) 5555.00\"/>
    </mc:Choice>
  </mc:AlternateContent>
  <bookViews>
    <workbookView xWindow="0" yWindow="0" windowWidth="28800" windowHeight="12300"/>
  </bookViews>
  <sheets>
    <sheet name="ბეტონის ხიდიd-1250  (2)" sheetId="11" r:id="rId1"/>
  </sheets>
  <calcPr calcId="162913"/>
</workbook>
</file>

<file path=xl/calcChain.xml><?xml version="1.0" encoding="utf-8"?>
<calcChain xmlns="http://schemas.openxmlformats.org/spreadsheetml/2006/main">
  <c r="F24" i="11" l="1"/>
  <c r="F8" i="11"/>
  <c r="F16" i="11"/>
  <c r="F17" i="11" l="1"/>
  <c r="E25" i="11"/>
  <c r="F26" i="11"/>
  <c r="F23" i="11"/>
  <c r="E14" i="11"/>
  <c r="F14" i="11" s="1"/>
  <c r="F12" i="11"/>
  <c r="F25" i="11" l="1"/>
  <c r="F9" i="11"/>
  <c r="F18" i="11"/>
  <c r="F10" i="11"/>
  <c r="F15" i="11"/>
  <c r="F21" i="11"/>
  <c r="M36" i="11" l="1"/>
  <c r="H28" i="11" l="1"/>
  <c r="M28" i="11" s="1"/>
  <c r="M29" i="11" l="1"/>
  <c r="M30" i="11" s="1"/>
  <c r="M31" i="11" s="1"/>
  <c r="M32" i="11" s="1"/>
  <c r="M33" i="11" s="1"/>
  <c r="M34" i="11" l="1"/>
  <c r="M35" i="11" s="1"/>
  <c r="M37" i="11" s="1"/>
  <c r="M38" i="11" l="1"/>
  <c r="M39" i="11" s="1"/>
  <c r="M40" i="11" s="1"/>
</calcChain>
</file>

<file path=xl/sharedStrings.xml><?xml version="1.0" encoding="utf-8"?>
<sst xmlns="http://schemas.openxmlformats.org/spreadsheetml/2006/main" count="85" uniqueCount="58">
  <si>
    <t>NN</t>
  </si>
  <si>
    <t>სამშენებლო მოცულობები</t>
  </si>
  <si>
    <t>განზ-ბა</t>
  </si>
  <si>
    <t>საფუძველი</t>
  </si>
  <si>
    <t>რაოდენობის ნორმატივი</t>
  </si>
  <si>
    <t>მასალები</t>
  </si>
  <si>
    <t>ხელფასი</t>
  </si>
  <si>
    <t>მანქანა მექანიზმები</t>
  </si>
  <si>
    <t>ჯამი</t>
  </si>
  <si>
    <t>ერთ-ზე</t>
  </si>
  <si>
    <t>მთლიანზე</t>
  </si>
  <si>
    <t>ერთ. ფასი</t>
  </si>
  <si>
    <t>შრომითი დანახარჯი</t>
  </si>
  <si>
    <t>მანქანები</t>
  </si>
  <si>
    <t>ლარი</t>
  </si>
  <si>
    <t>ხე-მასალა</t>
  </si>
  <si>
    <t>სხვა მასალები</t>
  </si>
  <si>
    <t>გრძ.მ.</t>
  </si>
  <si>
    <t>პრ</t>
  </si>
  <si>
    <t>ჯამი:</t>
  </si>
  <si>
    <t>სატრანსპორტო ხარჯები</t>
  </si>
  <si>
    <t>ზედნადები ხარჯები</t>
  </si>
  <si>
    <t>გეგმიური დაგროვება</t>
  </si>
  <si>
    <t>გაუთვალისწინებელი ხარჯები</t>
  </si>
  <si>
    <t>დღგ</t>
  </si>
  <si>
    <t>ხარჯთაღრიცხვა</t>
  </si>
  <si>
    <t>კაც/სთ</t>
  </si>
  <si>
    <r>
      <t>100მ</t>
    </r>
    <r>
      <rPr>
        <b/>
        <vertAlign val="superscript"/>
        <sz val="10"/>
        <color theme="1"/>
        <rFont val="AcadNusx"/>
      </rPr>
      <t>3</t>
    </r>
  </si>
  <si>
    <r>
      <t>მ</t>
    </r>
    <r>
      <rPr>
        <vertAlign val="superscript"/>
        <sz val="10"/>
        <color theme="1"/>
        <rFont val="AcadNusx"/>
      </rPr>
      <t>3</t>
    </r>
  </si>
  <si>
    <t>ყალიბის ფარი</t>
  </si>
  <si>
    <r>
      <t>მ</t>
    </r>
    <r>
      <rPr>
        <vertAlign val="superscript"/>
        <sz val="10"/>
        <color theme="1"/>
        <rFont val="AcadNusx"/>
      </rPr>
      <t>2</t>
    </r>
  </si>
  <si>
    <r>
      <t>1000მ</t>
    </r>
    <r>
      <rPr>
        <b/>
        <vertAlign val="superscript"/>
        <sz val="10"/>
        <color theme="1"/>
        <rFont val="AcadNusx"/>
      </rPr>
      <t>2</t>
    </r>
  </si>
  <si>
    <t>ქვიშახრეშოვანი ნარევი</t>
  </si>
  <si>
    <t>არმატურა აIIIკლ. დ12</t>
  </si>
  <si>
    <t>1000 მ2</t>
  </si>
  <si>
    <t>არმატურა აIIIკლ. დ10</t>
  </si>
  <si>
    <t>საპენსიო დანარიცხები ხელფასიდან</t>
  </si>
  <si>
    <t xml:space="preserve">ბოგირზე მისასვლელებზე მიყრა(საშუალოდ 12სმ) </t>
  </si>
  <si>
    <t>შესაკრავი მავთული</t>
  </si>
  <si>
    <t>კგ</t>
  </si>
  <si>
    <r>
      <t>მ</t>
    </r>
    <r>
      <rPr>
        <vertAlign val="superscript"/>
        <sz val="10"/>
        <color indexed="8"/>
        <rFont val="AcadNusx"/>
      </rPr>
      <t>3</t>
    </r>
  </si>
  <si>
    <r>
      <t>მ</t>
    </r>
    <r>
      <rPr>
        <vertAlign val="superscript"/>
        <sz val="10"/>
        <color indexed="8"/>
        <rFont val="AcadNusx"/>
      </rPr>
      <t>2</t>
    </r>
  </si>
  <si>
    <t>ბეტონი ბ25((ტრანსპორტირებით)</t>
  </si>
  <si>
    <t>ბეტონი ბ25(ტრანსპორტირებით)</t>
  </si>
  <si>
    <t>არხის ბორტებზე რკ.ბეტონის კედლის დამატება</t>
  </si>
  <si>
    <t>რკ.ბეტონის filas mowyoba 4X0.4m sisq.16sm</t>
  </si>
  <si>
    <t>ჯამი: 1ხიდბოგირისთვის</t>
  </si>
  <si>
    <t>ჯამი: 11 ხიდბოგირისთვის</t>
  </si>
  <si>
    <t>დარჩელი-ორსანტიას გზაზე-ეზოებში მისასვლელებთან სანიაღვრე არხზე რკ.ბეტონის ბოგირების მოწყობა</t>
  </si>
  <si>
    <t>დანართი №1</t>
  </si>
  <si>
    <t>შენიშვნა:</t>
  </si>
  <si>
    <t>1) „წინადადების მიღება დასრულებულია ეტაპზე“ შესასრულებელი სამუშაოების ხარჯთაღრიცხვა (დანართი №1) წარმოდგენილი უნდა იქნეს, „PDF“ ფორმატით, უფლებამოსილი პირის მიერ დამოწმებული/დადასტურებული კვალიფიციური ხელმოწერით/კვალიფიციური შტამპით, ასევე „Excel“-ის დოკუმენტის სახით. თუ ხარჯთაღრიცხვა წარმოდგენილი იქნება მხოლოდ „Excel“-ის დოკუმენტით, ასეთ შემთხვევაში შერჩევა/შეფასება განხორციელდება მასში მითითებული მონაცემების შესაბამისად, ხოლო ხარჯთაღრიცხვის დაზუსტების მოთხოვნასთან ერთად პრეტენდენტმა უნდა წარმოადგინოს უფლებამოსილი პირის მიერ კვალიფიციური ხელმოწერით/კვალიფიციური შტამპით „PDF“ ფორმატით.</t>
  </si>
  <si>
    <t>2) ერთნაირი დასახელების სამუშაოებზე  და მასალებზე უნდა დაფიქსირდეს ერთნაირი ფასი.</t>
  </si>
  <si>
    <t>3) პრეტენდენტის მიერ წარმოდგენილ ხარჯთაღრიცხვაში დაუშვებელია სატენდერო დოკუმენტაციით განსაზღვრული სამუშაოების დასახელების, განზომილებისა და რაოდენობების ცვლილება.</t>
  </si>
  <si>
    <t>4) იმ შემთხვევაში თუ არ იქნება ხარჯთაღრიცხვა წარმოდგენილი ან წარმოდგენილ ხარჯთაღრიცხვაში განუფასებელი პოზიცი(ებ)ის რაოდენობა აღემატება განსაფასებელი პოზიციების 1%-ს სახელმწიფო შესყიდვების სააგენტოს თავმჯდომარის 2017 წლის 14 ივნისის №12 ბრძანების 27-ე მუხლის მე-3 პუნქტის თანახმად დაზუსტებას არ დაექვემდებარება და გამოიწვევს პრეტენდენტის დისკვალიფიკაციას ამავე ბრძანების 32-ე მუხლის პირველი პუნქტის „ბ“ ქვეპუნქტის საფუძველზე.</t>
  </si>
  <si>
    <t>5) გაუთვალისწინებელი ხარჯებისათვის თანხის გამოყენება მოხდება შემსყიდველთან ორგანიზაციასთან შეთანხმებით.</t>
  </si>
  <si>
    <r>
      <t>6)</t>
    </r>
    <r>
      <rPr>
        <i/>
        <sz val="10"/>
        <color rgb="FFFF0000"/>
        <rFont val="Times New Roman"/>
        <family val="1"/>
      </rPr>
      <t xml:space="preserve"> </t>
    </r>
    <r>
      <rPr>
        <i/>
        <sz val="10"/>
        <color rgb="FFFF0000"/>
        <rFont val="Sylfaen"/>
        <family val="1"/>
      </rPr>
      <t>ხარჯთაღრიცხვაში გაუთვალიწინებელი ხარჯებისათვის განსაზღვრული პროცენტული მაჩვენებლის შეცვლა დაუშვებელია.</t>
    </r>
  </si>
  <si>
    <t>7) გამარჯვებულ პრეტენდენტს დამატებით მოეთხოვება მის მიერ ვაჭრობის დამატებით რაუნდების შედეგად დაფიქსირებული საბოლოო ფასის შესაბამისი განფასება, თანდართული ფორმის შესაბამისად.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</si>
</sst>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0.0000"/>
  </numFmts>
  <fonts count="22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0"/>
      <name val="AcadNusx"/>
    </font>
    <font>
      <sz val="12"/>
      <name val="AcadNusx"/>
    </font>
    <font>
      <sz val="10"/>
      <color theme="1"/>
      <name val="AcadNusx"/>
    </font>
    <font>
      <b/>
      <sz val="10"/>
      <color theme="1"/>
      <name val="AcadNusx"/>
    </font>
    <font>
      <sz val="10"/>
      <color theme="1"/>
      <name val="Calibri"/>
      <family val="2"/>
      <charset val="1"/>
      <scheme val="minor"/>
    </font>
    <font>
      <b/>
      <vertAlign val="superscript"/>
      <sz val="10"/>
      <color theme="1"/>
      <name val="AcadNusx"/>
    </font>
    <font>
      <vertAlign val="superscript"/>
      <sz val="10"/>
      <color theme="1"/>
      <name val="AcadNusx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rgb="FFFF0000"/>
      <name val="Grigolia"/>
    </font>
    <font>
      <vertAlign val="superscript"/>
      <sz val="10"/>
      <color indexed="8"/>
      <name val="AcadNusx"/>
    </font>
    <font>
      <b/>
      <sz val="11"/>
      <color theme="1"/>
      <name val="Calibri"/>
      <family val="2"/>
      <scheme val="minor"/>
    </font>
    <font>
      <b/>
      <i/>
      <sz val="10"/>
      <name val="Sylfaen"/>
      <family val="1"/>
      <charset val="204"/>
    </font>
    <font>
      <i/>
      <sz val="10"/>
      <color rgb="FFFF0000"/>
      <name val="Sylfaen"/>
      <family val="1"/>
    </font>
    <font>
      <i/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13" fillId="0" borderId="0"/>
  </cellStyleXfs>
  <cellXfs count="81">
    <xf numFmtId="0" fontId="0" fillId="0" borderId="0" xfId="0"/>
    <xf numFmtId="49" fontId="6" fillId="0" borderId="7" xfId="1" applyNumberFormat="1" applyFont="1" applyFill="1" applyBorder="1" applyAlignment="1">
      <alignment horizontal="center" vertical="center" wrapText="1"/>
    </xf>
    <xf numFmtId="2" fontId="7" fillId="0" borderId="0" xfId="1" applyNumberFormat="1" applyFont="1" applyFill="1" applyBorder="1" applyAlignment="1">
      <alignment horizontal="center" vertical="center"/>
    </xf>
    <xf numFmtId="0" fontId="0" fillId="0" borderId="0" xfId="0" applyFill="1"/>
    <xf numFmtId="2" fontId="6" fillId="0" borderId="1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5" fillId="0" borderId="0" xfId="1" applyFont="1" applyFill="1"/>
    <xf numFmtId="0" fontId="8" fillId="0" borderId="5" xfId="1" applyFont="1" applyFill="1" applyBorder="1" applyAlignment="1">
      <alignment horizontal="center" vertical="center" wrapText="1"/>
    </xf>
    <xf numFmtId="17" fontId="8" fillId="0" borderId="5" xfId="1" applyNumberFormat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top" wrapText="1"/>
    </xf>
    <xf numFmtId="0" fontId="8" fillId="0" borderId="4" xfId="1" applyNumberFormat="1" applyFont="1" applyFill="1" applyBorder="1" applyAlignment="1">
      <alignment horizontal="center" vertical="center" wrapText="1"/>
    </xf>
    <xf numFmtId="164" fontId="8" fillId="0" borderId="4" xfId="1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9" fillId="0" borderId="4" xfId="1" applyFont="1" applyFill="1" applyBorder="1" applyAlignment="1">
      <alignment horizontal="center" vertical="center" wrapText="1"/>
    </xf>
    <xf numFmtId="164" fontId="9" fillId="0" borderId="4" xfId="1" applyNumberFormat="1" applyFont="1" applyFill="1" applyBorder="1" applyAlignment="1">
      <alignment horizontal="center" vertical="center" wrapText="1"/>
    </xf>
    <xf numFmtId="0" fontId="9" fillId="0" borderId="4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17" fontId="8" fillId="0" borderId="1" xfId="1" applyNumberFormat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166" fontId="9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top" wrapText="1"/>
    </xf>
    <xf numFmtId="2" fontId="8" fillId="0" borderId="1" xfId="1" applyNumberFormat="1" applyFont="1" applyFill="1" applyBorder="1" applyAlignment="1">
      <alignment horizontal="center" vertical="center" wrapText="1"/>
    </xf>
    <xf numFmtId="165" fontId="8" fillId="0" borderId="4" xfId="1" applyNumberFormat="1" applyFont="1" applyFill="1" applyBorder="1" applyAlignment="1">
      <alignment horizontal="center" vertical="center" wrapText="1"/>
    </xf>
    <xf numFmtId="0" fontId="0" fillId="0" borderId="0" xfId="0" applyFill="1" applyAlignment="1"/>
    <xf numFmtId="0" fontId="0" fillId="0" borderId="1" xfId="0" applyFill="1" applyBorder="1"/>
    <xf numFmtId="166" fontId="9" fillId="0" borderId="4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0" xfId="0" applyFill="1" applyBorder="1"/>
    <xf numFmtId="0" fontId="16" fillId="0" borderId="0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9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5" fillId="0" borderId="1" xfId="0" applyFont="1" applyFill="1" applyBorder="1"/>
    <xf numFmtId="9" fontId="2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/>
    <xf numFmtId="0" fontId="0" fillId="0" borderId="0" xfId="0" applyFill="1" applyAlignment="1">
      <alignment vertical="center" wrapText="1"/>
    </xf>
    <xf numFmtId="0" fontId="8" fillId="0" borderId="4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horizontal="center" vertical="top" wrapText="1"/>
    </xf>
    <xf numFmtId="0" fontId="8" fillId="0" borderId="5" xfId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4" fillId="0" borderId="6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2" fontId="0" fillId="0" borderId="1" xfId="0" applyNumberFormat="1" applyFill="1" applyBorder="1"/>
    <xf numFmtId="2" fontId="18" fillId="0" borderId="1" xfId="0" applyNumberFormat="1" applyFont="1" applyFill="1" applyBorder="1" applyAlignment="1">
      <alignment horizontal="center"/>
    </xf>
    <xf numFmtId="0" fontId="19" fillId="0" borderId="0" xfId="2" applyFont="1" applyFill="1" applyBorder="1" applyAlignment="1">
      <alignment horizontal="left" vertical="center" wrapText="1"/>
    </xf>
    <xf numFmtId="0" fontId="20" fillId="0" borderId="0" xfId="2" applyFont="1" applyFill="1" applyBorder="1" applyAlignment="1">
      <alignment horizontal="left" vertical="center" wrapText="1"/>
    </xf>
    <xf numFmtId="0" fontId="20" fillId="0" borderId="0" xfId="2" applyFont="1" applyFill="1" applyBorder="1" applyAlignment="1">
      <alignment horizontal="left" vertical="center" wrapText="1"/>
    </xf>
    <xf numFmtId="0" fontId="13" fillId="0" borderId="0" xfId="0" applyFont="1" applyFill="1" applyBorder="1"/>
  </cellXfs>
  <cellStyles count="3">
    <cellStyle name="Normal" xfId="0" builtinId="0"/>
    <cellStyle name="Normal 2" xfId="2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57"/>
  <sheetViews>
    <sheetView tabSelected="1" workbookViewId="0">
      <selection activeCell="N1" sqref="N1"/>
    </sheetView>
  </sheetViews>
  <sheetFormatPr defaultRowHeight="15" x14ac:dyDescent="0.25"/>
  <cols>
    <col min="1" max="1" width="3.140625" style="32" customWidth="1"/>
    <col min="2" max="2" width="11.42578125" style="3" customWidth="1"/>
    <col min="3" max="3" width="31.42578125" style="3" customWidth="1"/>
    <col min="4" max="4" width="8" style="3" customWidth="1"/>
    <col min="5" max="5" width="6.140625" style="3" customWidth="1"/>
    <col min="6" max="6" width="6.7109375" style="3" customWidth="1"/>
    <col min="7" max="13" width="8.140625" style="3" customWidth="1"/>
    <col min="14" max="16384" width="9.140625" style="3"/>
  </cols>
  <sheetData>
    <row r="1" spans="1:234" ht="20.25" customHeight="1" x14ac:dyDescent="0.25">
      <c r="K1" s="74" t="s">
        <v>49</v>
      </c>
      <c r="L1" s="74"/>
      <c r="M1" s="74"/>
    </row>
    <row r="2" spans="1:234" ht="27.75" customHeight="1" x14ac:dyDescent="0.25">
      <c r="B2" s="60" t="s">
        <v>48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234" ht="15.75" x14ac:dyDescent="0.25">
      <c r="E3" s="61" t="s">
        <v>25</v>
      </c>
      <c r="F3" s="61"/>
      <c r="G3" s="61"/>
    </row>
    <row r="4" spans="1:234" ht="15.75" customHeight="1" x14ac:dyDescent="0.25"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1:234" ht="35.25" customHeight="1" x14ac:dyDescent="0.25">
      <c r="A5" s="67" t="s">
        <v>0</v>
      </c>
      <c r="B5" s="70" t="s">
        <v>3</v>
      </c>
      <c r="C5" s="67" t="s">
        <v>1</v>
      </c>
      <c r="D5" s="72" t="s">
        <v>2</v>
      </c>
      <c r="E5" s="69" t="s">
        <v>4</v>
      </c>
      <c r="F5" s="69"/>
      <c r="G5" s="63" t="s">
        <v>5</v>
      </c>
      <c r="H5" s="64"/>
      <c r="I5" s="63" t="s">
        <v>6</v>
      </c>
      <c r="J5" s="64"/>
      <c r="K5" s="65" t="s">
        <v>7</v>
      </c>
      <c r="L5" s="66"/>
      <c r="M5" s="67" t="s">
        <v>8</v>
      </c>
    </row>
    <row r="6" spans="1:234" ht="22.5" x14ac:dyDescent="0.25">
      <c r="A6" s="68"/>
      <c r="B6" s="71"/>
      <c r="C6" s="68"/>
      <c r="D6" s="73"/>
      <c r="E6" s="33" t="s">
        <v>9</v>
      </c>
      <c r="F6" s="33" t="s">
        <v>10</v>
      </c>
      <c r="G6" s="33" t="s">
        <v>11</v>
      </c>
      <c r="H6" s="34" t="s">
        <v>8</v>
      </c>
      <c r="I6" s="33" t="s">
        <v>11</v>
      </c>
      <c r="J6" s="34" t="s">
        <v>8</v>
      </c>
      <c r="K6" s="33" t="s">
        <v>11</v>
      </c>
      <c r="L6" s="34" t="s">
        <v>8</v>
      </c>
      <c r="M6" s="68"/>
    </row>
    <row r="7" spans="1:234" x14ac:dyDescent="0.25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</row>
    <row r="8" spans="1:234" ht="52.5" customHeight="1" x14ac:dyDescent="0.25">
      <c r="A8" s="6">
        <v>5</v>
      </c>
      <c r="B8" s="1"/>
      <c r="C8" s="15" t="s">
        <v>44</v>
      </c>
      <c r="D8" s="16" t="s">
        <v>27</v>
      </c>
      <c r="E8" s="11"/>
      <c r="F8" s="31">
        <f>0.08/100</f>
        <v>8.0000000000000004E-4</v>
      </c>
      <c r="G8" s="11"/>
      <c r="H8" s="4"/>
      <c r="I8" s="13"/>
      <c r="J8" s="5"/>
      <c r="K8" s="13"/>
      <c r="L8" s="5"/>
      <c r="M8" s="4"/>
      <c r="N8" s="2"/>
      <c r="O8" s="7"/>
      <c r="P8" s="7"/>
    </row>
    <row r="9" spans="1:234" ht="15" customHeight="1" x14ac:dyDescent="0.25">
      <c r="A9" s="21"/>
      <c r="B9" s="9"/>
      <c r="C9" s="14" t="s">
        <v>12</v>
      </c>
      <c r="D9" s="10" t="s">
        <v>26</v>
      </c>
      <c r="E9" s="11">
        <v>844</v>
      </c>
      <c r="F9" s="12">
        <f>E9*F8</f>
        <v>0.67520000000000002</v>
      </c>
      <c r="G9" s="11"/>
      <c r="H9" s="4"/>
      <c r="I9" s="13"/>
      <c r="J9" s="5"/>
      <c r="K9" s="13"/>
      <c r="L9" s="5"/>
      <c r="M9" s="4"/>
      <c r="N9" s="2"/>
      <c r="O9" s="7"/>
      <c r="P9" s="7"/>
    </row>
    <row r="10" spans="1:234" ht="15" customHeight="1" x14ac:dyDescent="0.25">
      <c r="A10" s="21"/>
      <c r="B10" s="9"/>
      <c r="C10" s="14" t="s">
        <v>13</v>
      </c>
      <c r="D10" s="10" t="s">
        <v>14</v>
      </c>
      <c r="E10" s="11">
        <v>110</v>
      </c>
      <c r="F10" s="12">
        <f>E10*F8</f>
        <v>8.8000000000000009E-2</v>
      </c>
      <c r="G10" s="11"/>
      <c r="H10" s="4"/>
      <c r="I10" s="13"/>
      <c r="J10" s="5"/>
      <c r="K10" s="13"/>
      <c r="L10" s="5"/>
      <c r="M10" s="4"/>
      <c r="N10" s="2"/>
      <c r="O10" s="7"/>
      <c r="P10" s="7"/>
    </row>
    <row r="11" spans="1:234" ht="15" customHeight="1" x14ac:dyDescent="0.25">
      <c r="A11" s="21"/>
      <c r="B11" s="9"/>
      <c r="C11" s="14" t="s">
        <v>33</v>
      </c>
      <c r="D11" s="10" t="s">
        <v>17</v>
      </c>
      <c r="E11" s="11" t="s">
        <v>18</v>
      </c>
      <c r="F11" s="28">
        <v>8</v>
      </c>
      <c r="G11" s="11"/>
      <c r="H11" s="4"/>
      <c r="I11" s="13"/>
      <c r="J11" s="5"/>
      <c r="K11" s="13"/>
      <c r="L11" s="5"/>
      <c r="M11" s="4"/>
      <c r="N11" s="2"/>
      <c r="O11" s="7"/>
      <c r="P11" s="7"/>
    </row>
    <row r="12" spans="1:234" ht="15" customHeight="1" x14ac:dyDescent="0.25">
      <c r="A12" s="21"/>
      <c r="B12" s="9"/>
      <c r="C12" s="14" t="s">
        <v>43</v>
      </c>
      <c r="D12" s="10" t="s">
        <v>28</v>
      </c>
      <c r="E12" s="11">
        <v>101.5</v>
      </c>
      <c r="F12" s="12">
        <f>E12*F8</f>
        <v>8.1200000000000008E-2</v>
      </c>
      <c r="G12" s="11"/>
      <c r="H12" s="4"/>
      <c r="I12" s="13"/>
      <c r="J12" s="5"/>
      <c r="K12" s="13"/>
      <c r="L12" s="5"/>
      <c r="M12" s="4"/>
      <c r="N12" s="2"/>
      <c r="O12" s="7"/>
      <c r="P12" s="7"/>
    </row>
    <row r="13" spans="1:234" ht="15" customHeight="1" x14ac:dyDescent="0.25">
      <c r="A13" s="21"/>
      <c r="B13" s="9"/>
      <c r="C13" s="14" t="s">
        <v>29</v>
      </c>
      <c r="D13" s="10" t="s">
        <v>30</v>
      </c>
      <c r="E13" s="11" t="s">
        <v>18</v>
      </c>
      <c r="F13" s="12">
        <v>2</v>
      </c>
      <c r="G13" s="11"/>
      <c r="H13" s="4"/>
      <c r="I13" s="13"/>
      <c r="J13" s="5"/>
      <c r="K13" s="13"/>
      <c r="L13" s="5"/>
      <c r="M13" s="4"/>
      <c r="N13" s="2"/>
      <c r="O13" s="7"/>
      <c r="P13" s="7"/>
    </row>
    <row r="14" spans="1:234" ht="15" customHeight="1" x14ac:dyDescent="0.25">
      <c r="A14" s="21"/>
      <c r="B14" s="9"/>
      <c r="C14" s="14" t="s">
        <v>15</v>
      </c>
      <c r="D14" s="10" t="s">
        <v>28</v>
      </c>
      <c r="E14" s="11">
        <f>0.34+3.91</f>
        <v>4.25</v>
      </c>
      <c r="F14" s="12">
        <f>E14*F8</f>
        <v>3.4000000000000002E-3</v>
      </c>
      <c r="G14" s="11"/>
      <c r="H14" s="4"/>
      <c r="I14" s="13"/>
      <c r="J14" s="5"/>
      <c r="K14" s="13"/>
      <c r="L14" s="5"/>
      <c r="M14" s="4"/>
      <c r="N14" s="2"/>
      <c r="O14" s="7"/>
      <c r="P14" s="7"/>
    </row>
    <row r="15" spans="1:234" ht="15" customHeight="1" x14ac:dyDescent="0.25">
      <c r="A15" s="8"/>
      <c r="B15" s="9"/>
      <c r="C15" s="14" t="s">
        <v>16</v>
      </c>
      <c r="D15" s="10" t="s">
        <v>14</v>
      </c>
      <c r="E15" s="11">
        <v>46</v>
      </c>
      <c r="F15" s="12">
        <f>E15*F8</f>
        <v>3.6799999999999999E-2</v>
      </c>
      <c r="G15" s="11"/>
      <c r="H15" s="4"/>
      <c r="I15" s="13"/>
      <c r="J15" s="5"/>
      <c r="K15" s="13"/>
      <c r="L15" s="5"/>
      <c r="M15" s="4"/>
      <c r="N15" s="2"/>
      <c r="O15" s="7"/>
      <c r="P15" s="7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</row>
    <row r="16" spans="1:234" s="37" customFormat="1" ht="27" x14ac:dyDescent="0.25">
      <c r="A16" s="57">
        <v>2</v>
      </c>
      <c r="B16" s="23"/>
      <c r="C16" s="15" t="s">
        <v>45</v>
      </c>
      <c r="D16" s="24" t="s">
        <v>34</v>
      </c>
      <c r="E16" s="19"/>
      <c r="F16" s="25">
        <f>4*0.8/1000</f>
        <v>3.2000000000000002E-3</v>
      </c>
      <c r="G16" s="19"/>
      <c r="H16" s="4"/>
      <c r="I16" s="13"/>
      <c r="J16" s="5"/>
      <c r="K16" s="13"/>
      <c r="L16" s="5"/>
      <c r="M16" s="4"/>
      <c r="N16" s="36"/>
      <c r="O16" s="36"/>
      <c r="P16" s="36"/>
      <c r="Q16" s="36"/>
      <c r="R16" s="36"/>
      <c r="S16" s="36"/>
      <c r="T16" s="36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</row>
    <row r="17" spans="1:234" s="37" customFormat="1" ht="15" customHeight="1" x14ac:dyDescent="0.25">
      <c r="A17" s="58"/>
      <c r="B17" s="20"/>
      <c r="C17" s="14" t="s">
        <v>12</v>
      </c>
      <c r="D17" s="26" t="s">
        <v>26</v>
      </c>
      <c r="E17" s="19">
        <v>386.44</v>
      </c>
      <c r="F17" s="22">
        <f>E17*F16</f>
        <v>1.2366080000000002</v>
      </c>
      <c r="G17" s="19"/>
      <c r="H17" s="4"/>
      <c r="I17" s="13"/>
      <c r="J17" s="5"/>
      <c r="K17" s="13"/>
      <c r="L17" s="5"/>
      <c r="M17" s="4"/>
      <c r="N17" s="36"/>
      <c r="O17" s="36"/>
      <c r="P17" s="36"/>
      <c r="Q17" s="36"/>
      <c r="R17" s="36"/>
      <c r="S17" s="36"/>
      <c r="T17" s="36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29"/>
      <c r="GR17" s="29"/>
      <c r="GS17" s="29"/>
      <c r="GT17" s="29"/>
      <c r="GU17" s="29"/>
      <c r="GV17" s="29"/>
      <c r="GW17" s="29"/>
      <c r="GX17" s="29"/>
      <c r="GY17" s="29"/>
      <c r="GZ17" s="29"/>
      <c r="HA17" s="29"/>
      <c r="HB17" s="29"/>
      <c r="HC17" s="29"/>
      <c r="HD17" s="29"/>
      <c r="HE17" s="29"/>
      <c r="HF17" s="29"/>
      <c r="HG17" s="29"/>
      <c r="HH17" s="29"/>
      <c r="HI17" s="29"/>
      <c r="HJ17" s="29"/>
      <c r="HK17" s="29"/>
      <c r="HL17" s="29"/>
      <c r="HM17" s="29"/>
      <c r="HN17" s="29"/>
      <c r="HO17" s="29"/>
      <c r="HP17" s="29"/>
      <c r="HQ17" s="29"/>
      <c r="HR17" s="29"/>
      <c r="HS17" s="29"/>
      <c r="HT17" s="29"/>
      <c r="HU17" s="29"/>
      <c r="HV17" s="29"/>
      <c r="HW17" s="29"/>
      <c r="HX17" s="29"/>
      <c r="HY17" s="29"/>
      <c r="HZ17" s="29"/>
    </row>
    <row r="18" spans="1:234" s="37" customFormat="1" ht="15" customHeight="1" x14ac:dyDescent="0.25">
      <c r="A18" s="58"/>
      <c r="B18" s="20"/>
      <c r="C18" s="14" t="s">
        <v>13</v>
      </c>
      <c r="D18" s="26" t="s">
        <v>14</v>
      </c>
      <c r="E18" s="19">
        <v>13.1</v>
      </c>
      <c r="F18" s="22">
        <f>E18*F16</f>
        <v>4.1919999999999999E-2</v>
      </c>
      <c r="G18" s="19"/>
      <c r="H18" s="4"/>
      <c r="I18" s="13"/>
      <c r="J18" s="5"/>
      <c r="K18" s="13"/>
      <c r="L18" s="5"/>
      <c r="M18" s="4"/>
      <c r="N18" s="36"/>
      <c r="O18" s="36"/>
      <c r="P18" s="36"/>
      <c r="Q18" s="36"/>
      <c r="R18" s="36"/>
      <c r="S18" s="36"/>
      <c r="T18" s="36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/>
      <c r="GB18" s="29"/>
      <c r="GC18" s="29"/>
      <c r="GD18" s="29"/>
      <c r="GE18" s="29"/>
      <c r="GF18" s="29"/>
      <c r="GG18" s="29"/>
      <c r="GH18" s="29"/>
      <c r="GI18" s="29"/>
      <c r="GJ18" s="29"/>
      <c r="GK18" s="29"/>
      <c r="GL18" s="29"/>
      <c r="GM18" s="29"/>
      <c r="GN18" s="29"/>
      <c r="GO18" s="29"/>
      <c r="GP18" s="29"/>
      <c r="GQ18" s="29"/>
      <c r="GR18" s="29"/>
      <c r="GS18" s="29"/>
      <c r="GT18" s="29"/>
      <c r="GU18" s="29"/>
      <c r="GV18" s="29"/>
      <c r="GW18" s="29"/>
      <c r="GX18" s="29"/>
      <c r="GY18" s="29"/>
      <c r="GZ18" s="29"/>
      <c r="HA18" s="29"/>
      <c r="HB18" s="29"/>
      <c r="HC18" s="29"/>
      <c r="HD18" s="29"/>
      <c r="HE18" s="29"/>
      <c r="HF18" s="29"/>
      <c r="HG18" s="29"/>
      <c r="HH18" s="29"/>
      <c r="HI18" s="29"/>
      <c r="HJ18" s="29"/>
      <c r="HK18" s="29"/>
      <c r="HL18" s="29"/>
      <c r="HM18" s="29"/>
      <c r="HN18" s="29"/>
      <c r="HO18" s="29"/>
      <c r="HP18" s="29"/>
      <c r="HQ18" s="29"/>
      <c r="HR18" s="29"/>
      <c r="HS18" s="29"/>
      <c r="HT18" s="29"/>
      <c r="HU18" s="29"/>
      <c r="HV18" s="29"/>
      <c r="HW18" s="29"/>
      <c r="HX18" s="29"/>
      <c r="HY18" s="29"/>
      <c r="HZ18" s="29"/>
    </row>
    <row r="19" spans="1:234" s="37" customFormat="1" ht="15" customHeight="1" x14ac:dyDescent="0.25">
      <c r="A19" s="58"/>
      <c r="B19" s="20"/>
      <c r="C19" s="14" t="s">
        <v>35</v>
      </c>
      <c r="D19" s="26" t="s">
        <v>17</v>
      </c>
      <c r="E19" s="19" t="s">
        <v>18</v>
      </c>
      <c r="F19" s="27">
        <v>85</v>
      </c>
      <c r="G19" s="19"/>
      <c r="H19" s="4"/>
      <c r="I19" s="13"/>
      <c r="J19" s="5"/>
      <c r="K19" s="13"/>
      <c r="L19" s="5"/>
      <c r="M19" s="4"/>
      <c r="N19" s="36"/>
      <c r="O19" s="36"/>
      <c r="P19" s="36"/>
      <c r="Q19" s="36"/>
      <c r="R19" s="36"/>
      <c r="S19" s="36"/>
      <c r="T19" s="36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  <c r="FE19" s="29"/>
      <c r="FF19" s="29"/>
      <c r="FG19" s="29"/>
      <c r="FH19" s="29"/>
      <c r="FI19" s="29"/>
      <c r="FJ19" s="29"/>
      <c r="FK19" s="29"/>
      <c r="FL19" s="29"/>
      <c r="FM19" s="29"/>
      <c r="FN19" s="29"/>
      <c r="FO19" s="29"/>
      <c r="FP19" s="29"/>
      <c r="FQ19" s="29"/>
      <c r="FR19" s="29"/>
      <c r="FS19" s="29"/>
      <c r="FT19" s="29"/>
      <c r="FU19" s="29"/>
      <c r="FV19" s="29"/>
      <c r="FW19" s="29"/>
      <c r="FX19" s="29"/>
      <c r="FY19" s="29"/>
      <c r="FZ19" s="29"/>
      <c r="GA19" s="29"/>
      <c r="GB19" s="29"/>
      <c r="GC19" s="29"/>
      <c r="GD19" s="29"/>
      <c r="GE19" s="29"/>
      <c r="GF19" s="29"/>
      <c r="GG19" s="29"/>
      <c r="GH19" s="29"/>
      <c r="GI19" s="29"/>
      <c r="GJ19" s="29"/>
      <c r="GK19" s="29"/>
      <c r="GL19" s="29"/>
      <c r="GM19" s="29"/>
      <c r="GN19" s="29"/>
      <c r="GO19" s="29"/>
      <c r="GP19" s="29"/>
      <c r="GQ19" s="29"/>
      <c r="GR19" s="29"/>
      <c r="GS19" s="29"/>
      <c r="GT19" s="29"/>
      <c r="GU19" s="29"/>
      <c r="GV19" s="29"/>
      <c r="GW19" s="29"/>
      <c r="GX19" s="29"/>
      <c r="GY19" s="29"/>
      <c r="GZ19" s="29"/>
      <c r="HA19" s="29"/>
      <c r="HB19" s="29"/>
      <c r="HC19" s="29"/>
      <c r="HD19" s="29"/>
      <c r="HE19" s="29"/>
      <c r="HF19" s="29"/>
      <c r="HG19" s="29"/>
      <c r="HH19" s="29"/>
      <c r="HI19" s="29"/>
      <c r="HJ19" s="29"/>
      <c r="HK19" s="29"/>
      <c r="HL19" s="29"/>
      <c r="HM19" s="29"/>
      <c r="HN19" s="29"/>
      <c r="HO19" s="29"/>
      <c r="HP19" s="29"/>
      <c r="HQ19" s="29"/>
      <c r="HR19" s="29"/>
      <c r="HS19" s="29"/>
      <c r="HT19" s="29"/>
      <c r="HU19" s="29"/>
      <c r="HV19" s="29"/>
      <c r="HW19" s="29"/>
      <c r="HX19" s="29"/>
      <c r="HY19" s="29"/>
      <c r="HZ19" s="29"/>
    </row>
    <row r="20" spans="1:234" s="37" customFormat="1" ht="15" customHeight="1" x14ac:dyDescent="0.25">
      <c r="A20" s="58"/>
      <c r="B20" s="20"/>
      <c r="C20" s="14" t="s">
        <v>38</v>
      </c>
      <c r="D20" s="26" t="s">
        <v>39</v>
      </c>
      <c r="E20" s="19" t="s">
        <v>18</v>
      </c>
      <c r="F20" s="27">
        <v>3</v>
      </c>
      <c r="G20" s="19"/>
      <c r="H20" s="4"/>
      <c r="I20" s="13"/>
      <c r="J20" s="5"/>
      <c r="K20" s="13"/>
      <c r="L20" s="5"/>
      <c r="M20" s="4"/>
      <c r="N20" s="36"/>
      <c r="O20" s="36"/>
      <c r="P20" s="36"/>
      <c r="Q20" s="36"/>
      <c r="R20" s="36"/>
      <c r="S20" s="36"/>
      <c r="T20" s="36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29"/>
      <c r="FE20" s="29"/>
      <c r="FF20" s="29"/>
      <c r="FG20" s="29"/>
      <c r="FH20" s="29"/>
      <c r="FI20" s="29"/>
      <c r="FJ20" s="29"/>
      <c r="FK20" s="29"/>
      <c r="FL20" s="29"/>
      <c r="FM20" s="29"/>
      <c r="FN20" s="29"/>
      <c r="FO20" s="29"/>
      <c r="FP20" s="29"/>
      <c r="FQ20" s="29"/>
      <c r="FR20" s="29"/>
      <c r="FS20" s="29"/>
      <c r="FT20" s="29"/>
      <c r="FU20" s="29"/>
      <c r="FV20" s="29"/>
      <c r="FW20" s="29"/>
      <c r="FX20" s="29"/>
      <c r="FY20" s="29"/>
      <c r="FZ20" s="29"/>
      <c r="GA20" s="29"/>
      <c r="GB20" s="29"/>
      <c r="GC20" s="29"/>
      <c r="GD20" s="29"/>
      <c r="GE20" s="29"/>
      <c r="GF20" s="29"/>
      <c r="GG20" s="29"/>
      <c r="GH20" s="29"/>
      <c r="GI20" s="29"/>
      <c r="GJ20" s="29"/>
      <c r="GK20" s="29"/>
      <c r="GL20" s="29"/>
      <c r="GM20" s="29"/>
      <c r="GN20" s="29"/>
      <c r="GO20" s="29"/>
      <c r="GP20" s="29"/>
      <c r="GQ20" s="29"/>
      <c r="GR20" s="29"/>
      <c r="GS20" s="29"/>
      <c r="GT20" s="29"/>
      <c r="GU20" s="29"/>
      <c r="GV20" s="29"/>
      <c r="GW20" s="29"/>
      <c r="GX20" s="29"/>
      <c r="GY20" s="29"/>
      <c r="GZ20" s="29"/>
      <c r="HA20" s="29"/>
      <c r="HB20" s="29"/>
      <c r="HC20" s="29"/>
      <c r="HD20" s="29"/>
      <c r="HE20" s="29"/>
      <c r="HF20" s="29"/>
      <c r="HG20" s="29"/>
      <c r="HH20" s="29"/>
      <c r="HI20" s="29"/>
      <c r="HJ20" s="29"/>
      <c r="HK20" s="29"/>
      <c r="HL20" s="29"/>
      <c r="HM20" s="29"/>
      <c r="HN20" s="29"/>
      <c r="HO20" s="29"/>
      <c r="HP20" s="29"/>
      <c r="HQ20" s="29"/>
      <c r="HR20" s="29"/>
      <c r="HS20" s="29"/>
      <c r="HT20" s="29"/>
      <c r="HU20" s="29"/>
      <c r="HV20" s="29"/>
      <c r="HW20" s="29"/>
      <c r="HX20" s="29"/>
      <c r="HY20" s="29"/>
      <c r="HZ20" s="29"/>
    </row>
    <row r="21" spans="1:234" s="37" customFormat="1" ht="15" customHeight="1" x14ac:dyDescent="0.25">
      <c r="A21" s="58"/>
      <c r="B21" s="20"/>
      <c r="C21" s="14" t="s">
        <v>42</v>
      </c>
      <c r="D21" s="26" t="s">
        <v>40</v>
      </c>
      <c r="E21" s="19">
        <v>163.19999999999999</v>
      </c>
      <c r="F21" s="22">
        <f>E21*F16</f>
        <v>0.52224000000000004</v>
      </c>
      <c r="G21" s="19"/>
      <c r="H21" s="4"/>
      <c r="I21" s="13"/>
      <c r="J21" s="5"/>
      <c r="K21" s="13"/>
      <c r="L21" s="5"/>
      <c r="M21" s="4"/>
      <c r="N21" s="36"/>
      <c r="O21" s="36"/>
      <c r="P21" s="36"/>
      <c r="Q21" s="36"/>
      <c r="R21" s="36"/>
      <c r="S21" s="36"/>
      <c r="T21" s="36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  <c r="FV21" s="29"/>
      <c r="FW21" s="29"/>
      <c r="FX21" s="29"/>
      <c r="FY21" s="29"/>
      <c r="FZ21" s="29"/>
      <c r="GA21" s="29"/>
      <c r="GB21" s="29"/>
      <c r="GC21" s="29"/>
      <c r="GD21" s="29"/>
      <c r="GE21" s="29"/>
      <c r="GF21" s="29"/>
      <c r="GG21" s="29"/>
      <c r="GH21" s="29"/>
      <c r="GI21" s="29"/>
      <c r="GJ21" s="29"/>
      <c r="GK21" s="29"/>
      <c r="GL21" s="29"/>
      <c r="GM21" s="29"/>
      <c r="GN21" s="29"/>
      <c r="GO21" s="29"/>
      <c r="GP21" s="29"/>
      <c r="GQ21" s="29"/>
      <c r="GR21" s="29"/>
      <c r="GS21" s="29"/>
      <c r="GT21" s="29"/>
      <c r="GU21" s="29"/>
      <c r="GV21" s="29"/>
      <c r="GW21" s="29"/>
      <c r="GX21" s="29"/>
      <c r="GY21" s="29"/>
      <c r="GZ21" s="29"/>
      <c r="HA21" s="29"/>
      <c r="HB21" s="29"/>
      <c r="HC21" s="29"/>
      <c r="HD21" s="29"/>
      <c r="HE21" s="29"/>
      <c r="HF21" s="29"/>
      <c r="HG21" s="29"/>
      <c r="HH21" s="29"/>
      <c r="HI21" s="29"/>
      <c r="HJ21" s="29"/>
      <c r="HK21" s="29"/>
      <c r="HL21" s="29"/>
      <c r="HM21" s="29"/>
      <c r="HN21" s="29"/>
      <c r="HO21" s="29"/>
      <c r="HP21" s="29"/>
      <c r="HQ21" s="29"/>
      <c r="HR21" s="29"/>
      <c r="HS21" s="29"/>
      <c r="HT21" s="29"/>
      <c r="HU21" s="29"/>
      <c r="HV21" s="29"/>
      <c r="HW21" s="29"/>
      <c r="HX21" s="29"/>
      <c r="HY21" s="29"/>
      <c r="HZ21" s="29"/>
    </row>
    <row r="22" spans="1:234" s="37" customFormat="1" ht="15" customHeight="1" x14ac:dyDescent="0.25">
      <c r="A22" s="58"/>
      <c r="B22" s="20"/>
      <c r="C22" s="14" t="s">
        <v>29</v>
      </c>
      <c r="D22" s="26" t="s">
        <v>41</v>
      </c>
      <c r="E22" s="19" t="s">
        <v>18</v>
      </c>
      <c r="F22" s="22">
        <v>3.2</v>
      </c>
      <c r="G22" s="19"/>
      <c r="H22" s="4"/>
      <c r="I22" s="13"/>
      <c r="J22" s="5"/>
      <c r="K22" s="13"/>
      <c r="L22" s="5"/>
      <c r="M22" s="4"/>
      <c r="N22" s="36"/>
      <c r="O22" s="36"/>
      <c r="P22" s="36"/>
      <c r="Q22" s="36"/>
      <c r="R22" s="36"/>
      <c r="S22" s="36"/>
      <c r="T22" s="36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29"/>
      <c r="FE22" s="29"/>
      <c r="FF22" s="29"/>
      <c r="FG22" s="29"/>
      <c r="FH22" s="29"/>
      <c r="FI22" s="29"/>
      <c r="FJ22" s="29"/>
      <c r="FK22" s="29"/>
      <c r="FL22" s="29"/>
      <c r="FM22" s="29"/>
      <c r="FN22" s="29"/>
      <c r="FO22" s="29"/>
      <c r="FP22" s="29"/>
      <c r="FQ22" s="29"/>
      <c r="FR22" s="29"/>
      <c r="FS22" s="29"/>
      <c r="FT22" s="29"/>
      <c r="FU22" s="29"/>
      <c r="FV22" s="29"/>
      <c r="FW22" s="29"/>
      <c r="FX22" s="29"/>
      <c r="FY22" s="29"/>
      <c r="FZ22" s="29"/>
      <c r="GA22" s="29"/>
      <c r="GB22" s="29"/>
      <c r="GC22" s="29"/>
      <c r="GD22" s="29"/>
      <c r="GE22" s="29"/>
      <c r="GF22" s="29"/>
      <c r="GG22" s="29"/>
      <c r="GH22" s="29"/>
      <c r="GI22" s="29"/>
      <c r="GJ22" s="29"/>
      <c r="GK22" s="29"/>
      <c r="GL22" s="29"/>
      <c r="GM22" s="29"/>
      <c r="GN22" s="29"/>
      <c r="GO22" s="29"/>
      <c r="GP22" s="29"/>
      <c r="GQ22" s="29"/>
      <c r="GR22" s="29"/>
      <c r="GS22" s="29"/>
      <c r="GT22" s="29"/>
      <c r="GU22" s="29"/>
      <c r="GV22" s="29"/>
      <c r="GW22" s="29"/>
      <c r="GX22" s="29"/>
      <c r="GY22" s="29"/>
      <c r="GZ22" s="29"/>
      <c r="HA22" s="29"/>
      <c r="HB22" s="29"/>
      <c r="HC22" s="29"/>
      <c r="HD22" s="29"/>
      <c r="HE22" s="29"/>
      <c r="HF22" s="29"/>
      <c r="HG22" s="29"/>
      <c r="HH22" s="29"/>
      <c r="HI22" s="29"/>
      <c r="HJ22" s="29"/>
      <c r="HK22" s="29"/>
      <c r="HL22" s="29"/>
      <c r="HM22" s="29"/>
      <c r="HN22" s="29"/>
      <c r="HO22" s="29"/>
      <c r="HP22" s="29"/>
      <c r="HQ22" s="29"/>
      <c r="HR22" s="29"/>
      <c r="HS22" s="29"/>
      <c r="HT22" s="29"/>
      <c r="HU22" s="29"/>
      <c r="HV22" s="29"/>
      <c r="HW22" s="29"/>
      <c r="HX22" s="29"/>
      <c r="HY22" s="29"/>
      <c r="HZ22" s="29"/>
    </row>
    <row r="23" spans="1:234" s="37" customFormat="1" ht="15" customHeight="1" x14ac:dyDescent="0.25">
      <c r="A23" s="59"/>
      <c r="B23" s="20"/>
      <c r="C23" s="14" t="s">
        <v>16</v>
      </c>
      <c r="D23" s="26" t="s">
        <v>14</v>
      </c>
      <c r="E23" s="19">
        <v>5.64</v>
      </c>
      <c r="F23" s="22">
        <f>E23*F16</f>
        <v>1.8048000000000002E-2</v>
      </c>
      <c r="G23" s="19"/>
      <c r="H23" s="4"/>
      <c r="I23" s="13"/>
      <c r="J23" s="5"/>
      <c r="K23" s="13"/>
      <c r="L23" s="5"/>
      <c r="M23" s="4"/>
      <c r="N23" s="36"/>
      <c r="O23" s="36"/>
      <c r="P23" s="36"/>
      <c r="Q23" s="36"/>
      <c r="R23" s="36"/>
      <c r="S23" s="36"/>
      <c r="T23" s="36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  <c r="EI23" s="29"/>
      <c r="EJ23" s="29"/>
      <c r="EK23" s="29"/>
      <c r="EL23" s="29"/>
      <c r="EM23" s="29"/>
      <c r="EN23" s="29"/>
      <c r="EO23" s="29"/>
      <c r="EP23" s="29"/>
      <c r="EQ23" s="29"/>
      <c r="ER23" s="29"/>
      <c r="ES23" s="29"/>
      <c r="ET23" s="29"/>
      <c r="EU23" s="29"/>
      <c r="EV23" s="29"/>
      <c r="EW23" s="29"/>
      <c r="EX23" s="29"/>
      <c r="EY23" s="29"/>
      <c r="EZ23" s="29"/>
      <c r="FA23" s="29"/>
      <c r="FB23" s="29"/>
      <c r="FC23" s="29"/>
      <c r="FD23" s="29"/>
      <c r="FE23" s="29"/>
      <c r="FF23" s="29"/>
      <c r="FG23" s="29"/>
      <c r="FH23" s="29"/>
      <c r="FI23" s="29"/>
      <c r="FJ23" s="29"/>
      <c r="FK23" s="29"/>
      <c r="FL23" s="29"/>
      <c r="FM23" s="29"/>
      <c r="FN23" s="29"/>
      <c r="FO23" s="29"/>
      <c r="FP23" s="29"/>
      <c r="FQ23" s="29"/>
      <c r="FR23" s="29"/>
      <c r="FS23" s="29"/>
      <c r="FT23" s="29"/>
      <c r="FU23" s="29"/>
      <c r="FV23" s="29"/>
      <c r="FW23" s="29"/>
      <c r="FX23" s="29"/>
      <c r="FY23" s="29"/>
      <c r="FZ23" s="29"/>
      <c r="GA23" s="29"/>
      <c r="GB23" s="29"/>
      <c r="GC23" s="29"/>
      <c r="GD23" s="29"/>
      <c r="GE23" s="29"/>
      <c r="GF23" s="29"/>
      <c r="GG23" s="29"/>
      <c r="GH23" s="29"/>
      <c r="GI23" s="29"/>
      <c r="GJ23" s="29"/>
      <c r="GK23" s="29"/>
      <c r="GL23" s="29"/>
      <c r="GM23" s="29"/>
      <c r="GN23" s="29"/>
      <c r="GO23" s="29"/>
      <c r="GP23" s="29"/>
      <c r="GQ23" s="29"/>
      <c r="GR23" s="29"/>
      <c r="GS23" s="29"/>
      <c r="GT23" s="29"/>
      <c r="GU23" s="29"/>
      <c r="GV23" s="29"/>
      <c r="GW23" s="29"/>
      <c r="GX23" s="29"/>
      <c r="GY23" s="29"/>
      <c r="GZ23" s="29"/>
      <c r="HA23" s="29"/>
      <c r="HB23" s="29"/>
      <c r="HC23" s="29"/>
      <c r="HD23" s="29"/>
      <c r="HE23" s="29"/>
      <c r="HF23" s="29"/>
      <c r="HG23" s="29"/>
      <c r="HH23" s="29"/>
      <c r="HI23" s="29"/>
      <c r="HJ23" s="29"/>
      <c r="HK23" s="29"/>
      <c r="HL23" s="29"/>
      <c r="HM23" s="29"/>
      <c r="HN23" s="29"/>
      <c r="HO23" s="29"/>
      <c r="HP23" s="29"/>
      <c r="HQ23" s="29"/>
      <c r="HR23" s="29"/>
      <c r="HS23" s="29"/>
      <c r="HT23" s="29"/>
      <c r="HU23" s="29"/>
      <c r="HV23" s="29"/>
      <c r="HW23" s="29"/>
      <c r="HX23" s="29"/>
      <c r="HY23" s="29"/>
      <c r="HZ23" s="29"/>
    </row>
    <row r="24" spans="1:234" ht="27" x14ac:dyDescent="0.25">
      <c r="A24" s="6">
        <v>3</v>
      </c>
      <c r="B24" s="1"/>
      <c r="C24" s="15" t="s">
        <v>37</v>
      </c>
      <c r="D24" s="16" t="s">
        <v>31</v>
      </c>
      <c r="E24" s="18"/>
      <c r="F24" s="17">
        <f>3/1000</f>
        <v>3.0000000000000001E-3</v>
      </c>
      <c r="G24" s="11"/>
      <c r="H24" s="4"/>
      <c r="I24" s="13"/>
      <c r="J24" s="5"/>
      <c r="K24" s="13"/>
      <c r="L24" s="5"/>
      <c r="M24" s="4"/>
      <c r="N24" s="2"/>
      <c r="O24" s="7"/>
      <c r="P24" s="7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29"/>
      <c r="EQ24" s="29"/>
      <c r="ER24" s="29"/>
      <c r="ES24" s="29"/>
      <c r="ET24" s="29"/>
      <c r="EU24" s="29"/>
      <c r="EV24" s="29"/>
      <c r="EW24" s="29"/>
      <c r="EX24" s="29"/>
      <c r="EY24" s="29"/>
      <c r="EZ24" s="29"/>
      <c r="FA24" s="29"/>
      <c r="FB24" s="29"/>
      <c r="FC24" s="29"/>
      <c r="FD24" s="29"/>
      <c r="FE24" s="29"/>
      <c r="FF24" s="29"/>
      <c r="FG24" s="29"/>
      <c r="FH24" s="29"/>
      <c r="FI24" s="29"/>
      <c r="FJ24" s="29"/>
      <c r="FK24" s="29"/>
      <c r="FL24" s="29"/>
      <c r="FM24" s="29"/>
      <c r="FN24" s="29"/>
      <c r="FO24" s="29"/>
      <c r="FP24" s="29"/>
      <c r="FQ24" s="29"/>
      <c r="FR24" s="29"/>
      <c r="FS24" s="29"/>
      <c r="FT24" s="29"/>
      <c r="FU24" s="29"/>
      <c r="FV24" s="29"/>
      <c r="FW24" s="29"/>
      <c r="FX24" s="29"/>
      <c r="FY24" s="29"/>
      <c r="FZ24" s="29"/>
      <c r="GA24" s="29"/>
      <c r="GB24" s="29"/>
      <c r="GC24" s="29"/>
      <c r="GD24" s="29"/>
      <c r="GE24" s="29"/>
      <c r="GF24" s="29"/>
      <c r="GG24" s="29"/>
      <c r="GH24" s="29"/>
      <c r="GI24" s="29"/>
      <c r="GJ24" s="29"/>
      <c r="GK24" s="29"/>
      <c r="GL24" s="29"/>
      <c r="GM24" s="29"/>
      <c r="GN24" s="29"/>
      <c r="GO24" s="29"/>
      <c r="GP24" s="29"/>
      <c r="GQ24" s="29"/>
      <c r="GR24" s="29"/>
      <c r="GS24" s="29"/>
      <c r="GT24" s="29"/>
      <c r="GU24" s="29"/>
      <c r="GV24" s="29"/>
      <c r="GW24" s="29"/>
      <c r="GX24" s="29"/>
      <c r="GY24" s="29"/>
      <c r="GZ24" s="29"/>
      <c r="HA24" s="29"/>
      <c r="HB24" s="29"/>
      <c r="HC24" s="29"/>
      <c r="HD24" s="29"/>
      <c r="HE24" s="29"/>
      <c r="HF24" s="29"/>
      <c r="HG24" s="29"/>
      <c r="HH24" s="29"/>
      <c r="HI24" s="29"/>
      <c r="HJ24" s="29"/>
      <c r="HK24" s="29"/>
      <c r="HL24" s="29"/>
      <c r="HM24" s="29"/>
      <c r="HN24" s="29"/>
      <c r="HO24" s="29"/>
      <c r="HP24" s="29"/>
      <c r="HQ24" s="29"/>
      <c r="HR24" s="29"/>
      <c r="HS24" s="29"/>
      <c r="HT24" s="29"/>
      <c r="HU24" s="29"/>
      <c r="HV24" s="29"/>
      <c r="HW24" s="29"/>
      <c r="HX24" s="29"/>
      <c r="HY24" s="29"/>
      <c r="HZ24" s="29"/>
    </row>
    <row r="25" spans="1:234" ht="15" customHeight="1" x14ac:dyDescent="0.25">
      <c r="A25" s="21"/>
      <c r="B25" s="9"/>
      <c r="C25" s="14" t="s">
        <v>12</v>
      </c>
      <c r="D25" s="10" t="s">
        <v>26</v>
      </c>
      <c r="E25" s="11">
        <f>42.9+E27</f>
        <v>42.9</v>
      </c>
      <c r="F25" s="12">
        <f>E25*F24</f>
        <v>0.12870000000000001</v>
      </c>
      <c r="G25" s="11"/>
      <c r="H25" s="4"/>
      <c r="I25" s="13"/>
      <c r="J25" s="5"/>
      <c r="K25" s="13"/>
      <c r="L25" s="5"/>
      <c r="M25" s="4"/>
      <c r="N25" s="2"/>
      <c r="O25" s="7"/>
      <c r="P25" s="7"/>
    </row>
    <row r="26" spans="1:234" ht="15" customHeight="1" x14ac:dyDescent="0.25">
      <c r="A26" s="8"/>
      <c r="B26" s="9"/>
      <c r="C26" s="14" t="s">
        <v>32</v>
      </c>
      <c r="D26" s="10" t="s">
        <v>28</v>
      </c>
      <c r="E26" s="11">
        <v>149</v>
      </c>
      <c r="F26" s="12">
        <f>E26*F24</f>
        <v>0.44700000000000001</v>
      </c>
      <c r="G26" s="11"/>
      <c r="H26" s="4"/>
      <c r="I26" s="13"/>
      <c r="J26" s="5"/>
      <c r="K26" s="13"/>
      <c r="L26" s="5"/>
      <c r="M26" s="4"/>
      <c r="N26" s="2"/>
      <c r="O26" s="7"/>
      <c r="P26" s="7"/>
    </row>
    <row r="27" spans="1:234" x14ac:dyDescent="0.25">
      <c r="A27" s="38"/>
      <c r="B27" s="39"/>
      <c r="C27" s="40" t="s">
        <v>19</v>
      </c>
      <c r="D27" s="41"/>
      <c r="E27" s="34"/>
      <c r="F27" s="34"/>
      <c r="G27" s="34"/>
      <c r="H27" s="42"/>
      <c r="I27" s="42"/>
      <c r="J27" s="42"/>
      <c r="K27" s="42"/>
      <c r="L27" s="42"/>
      <c r="M27" s="42"/>
    </row>
    <row r="28" spans="1:234" x14ac:dyDescent="0.25">
      <c r="A28" s="38"/>
      <c r="B28" s="39"/>
      <c r="C28" s="43" t="s">
        <v>20</v>
      </c>
      <c r="D28" s="44"/>
      <c r="E28" s="38"/>
      <c r="F28" s="38"/>
      <c r="G28" s="38"/>
      <c r="H28" s="45">
        <f>H27-M12-M21</f>
        <v>0</v>
      </c>
      <c r="I28" s="45"/>
      <c r="J28" s="45"/>
      <c r="K28" s="45"/>
      <c r="L28" s="45"/>
      <c r="M28" s="45">
        <f>H28*D28</f>
        <v>0</v>
      </c>
    </row>
    <row r="29" spans="1:234" x14ac:dyDescent="0.25">
      <c r="A29" s="38"/>
      <c r="B29" s="39"/>
      <c r="C29" s="40" t="s">
        <v>19</v>
      </c>
      <c r="D29" s="34"/>
      <c r="E29" s="34"/>
      <c r="F29" s="34"/>
      <c r="G29" s="34"/>
      <c r="H29" s="42"/>
      <c r="I29" s="42"/>
      <c r="J29" s="42"/>
      <c r="K29" s="42"/>
      <c r="L29" s="42"/>
      <c r="M29" s="42">
        <f>M27+M28</f>
        <v>0</v>
      </c>
    </row>
    <row r="30" spans="1:234" x14ac:dyDescent="0.25">
      <c r="A30" s="38"/>
      <c r="B30" s="43"/>
      <c r="C30" s="43" t="s">
        <v>21</v>
      </c>
      <c r="D30" s="44"/>
      <c r="E30" s="38"/>
      <c r="F30" s="38"/>
      <c r="G30" s="38"/>
      <c r="H30" s="45"/>
      <c r="I30" s="45"/>
      <c r="J30" s="45"/>
      <c r="K30" s="45"/>
      <c r="L30" s="45"/>
      <c r="M30" s="45">
        <f>M29*D30</f>
        <v>0</v>
      </c>
    </row>
    <row r="31" spans="1:234" x14ac:dyDescent="0.25">
      <c r="A31" s="38"/>
      <c r="B31" s="43"/>
      <c r="C31" s="40" t="s">
        <v>19</v>
      </c>
      <c r="D31" s="34"/>
      <c r="E31" s="34"/>
      <c r="F31" s="34"/>
      <c r="G31" s="34"/>
      <c r="H31" s="42"/>
      <c r="I31" s="42"/>
      <c r="J31" s="42"/>
      <c r="K31" s="42"/>
      <c r="L31" s="42"/>
      <c r="M31" s="42">
        <f>M29+M30</f>
        <v>0</v>
      </c>
    </row>
    <row r="32" spans="1:234" x14ac:dyDescent="0.25">
      <c r="A32" s="38"/>
      <c r="B32" s="43"/>
      <c r="C32" s="43" t="s">
        <v>22</v>
      </c>
      <c r="D32" s="44"/>
      <c r="E32" s="38"/>
      <c r="F32" s="38"/>
      <c r="G32" s="38"/>
      <c r="H32" s="45"/>
      <c r="I32" s="45"/>
      <c r="J32" s="45"/>
      <c r="K32" s="45"/>
      <c r="L32" s="45"/>
      <c r="M32" s="45">
        <f>M31*D32</f>
        <v>0</v>
      </c>
    </row>
    <row r="33" spans="1:14" x14ac:dyDescent="0.25">
      <c r="A33" s="38"/>
      <c r="B33" s="43"/>
      <c r="C33" s="40" t="s">
        <v>19</v>
      </c>
      <c r="D33" s="34"/>
      <c r="E33" s="34"/>
      <c r="F33" s="34"/>
      <c r="G33" s="34"/>
      <c r="H33" s="42"/>
      <c r="I33" s="42"/>
      <c r="J33" s="42"/>
      <c r="K33" s="42"/>
      <c r="L33" s="42"/>
      <c r="M33" s="42">
        <f>M31+M32</f>
        <v>0</v>
      </c>
    </row>
    <row r="34" spans="1:14" x14ac:dyDescent="0.25">
      <c r="A34" s="38"/>
      <c r="B34" s="43"/>
      <c r="C34" s="43" t="s">
        <v>23</v>
      </c>
      <c r="D34" s="46">
        <v>0.03</v>
      </c>
      <c r="E34" s="47"/>
      <c r="F34" s="47"/>
      <c r="G34" s="47"/>
      <c r="H34" s="45"/>
      <c r="I34" s="45"/>
      <c r="J34" s="45"/>
      <c r="K34" s="45"/>
      <c r="L34" s="45"/>
      <c r="M34" s="45">
        <f>M33*D34</f>
        <v>0</v>
      </c>
    </row>
    <row r="35" spans="1:14" x14ac:dyDescent="0.25">
      <c r="A35" s="38"/>
      <c r="B35" s="43"/>
      <c r="C35" s="40" t="s">
        <v>19</v>
      </c>
      <c r="D35" s="48"/>
      <c r="E35" s="48"/>
      <c r="F35" s="48"/>
      <c r="G35" s="48"/>
      <c r="H35" s="42"/>
      <c r="I35" s="42"/>
      <c r="J35" s="42"/>
      <c r="K35" s="42"/>
      <c r="L35" s="42"/>
      <c r="M35" s="42">
        <f>M33+M34</f>
        <v>0</v>
      </c>
    </row>
    <row r="36" spans="1:14" x14ac:dyDescent="0.25">
      <c r="A36" s="38"/>
      <c r="B36" s="43"/>
      <c r="C36" s="49" t="s">
        <v>36</v>
      </c>
      <c r="D36" s="50">
        <v>0.02</v>
      </c>
      <c r="E36" s="48"/>
      <c r="F36" s="48"/>
      <c r="G36" s="48"/>
      <c r="H36" s="42"/>
      <c r="I36" s="42"/>
      <c r="J36" s="42"/>
      <c r="K36" s="42"/>
      <c r="L36" s="42"/>
      <c r="M36" s="42">
        <f>J27*D36</f>
        <v>0</v>
      </c>
    </row>
    <row r="37" spans="1:14" x14ac:dyDescent="0.25">
      <c r="A37" s="38"/>
      <c r="B37" s="43"/>
      <c r="C37" s="40" t="s">
        <v>19</v>
      </c>
      <c r="D37" s="48"/>
      <c r="E37" s="48"/>
      <c r="F37" s="48"/>
      <c r="G37" s="48"/>
      <c r="H37" s="42"/>
      <c r="I37" s="42"/>
      <c r="J37" s="42"/>
      <c r="K37" s="42"/>
      <c r="L37" s="42"/>
      <c r="M37" s="42">
        <f>M35+M36</f>
        <v>0</v>
      </c>
    </row>
    <row r="38" spans="1:14" x14ac:dyDescent="0.25">
      <c r="A38" s="38"/>
      <c r="B38" s="43"/>
      <c r="C38" s="43" t="s">
        <v>24</v>
      </c>
      <c r="D38" s="46">
        <v>0.18</v>
      </c>
      <c r="E38" s="47"/>
      <c r="F38" s="47"/>
      <c r="G38" s="47"/>
      <c r="H38" s="45"/>
      <c r="I38" s="45"/>
      <c r="J38" s="45"/>
      <c r="K38" s="45"/>
      <c r="L38" s="45"/>
      <c r="M38" s="45">
        <f>M37*D38</f>
        <v>0</v>
      </c>
    </row>
    <row r="39" spans="1:14" x14ac:dyDescent="0.25">
      <c r="A39" s="38"/>
      <c r="B39" s="43"/>
      <c r="C39" s="40" t="s">
        <v>46</v>
      </c>
      <c r="D39" s="40"/>
      <c r="E39" s="48"/>
      <c r="F39" s="48"/>
      <c r="G39" s="48"/>
      <c r="H39" s="42"/>
      <c r="I39" s="42"/>
      <c r="J39" s="42"/>
      <c r="K39" s="42"/>
      <c r="L39" s="42"/>
      <c r="M39" s="42">
        <f>M37+M38</f>
        <v>0</v>
      </c>
      <c r="N39" s="51"/>
    </row>
    <row r="40" spans="1:14" x14ac:dyDescent="0.25">
      <c r="A40" s="53"/>
      <c r="B40" s="30"/>
      <c r="C40" s="40" t="s">
        <v>47</v>
      </c>
      <c r="D40" s="30"/>
      <c r="E40" s="30"/>
      <c r="F40" s="30"/>
      <c r="G40" s="30"/>
      <c r="H40" s="75"/>
      <c r="I40" s="75"/>
      <c r="J40" s="75"/>
      <c r="K40" s="75"/>
      <c r="L40" s="75"/>
      <c r="M40" s="76">
        <f>M39*11</f>
        <v>0</v>
      </c>
    </row>
    <row r="41" spans="1:14" x14ac:dyDescent="0.25">
      <c r="A41" s="54"/>
      <c r="B41" s="36"/>
      <c r="C41" s="55"/>
      <c r="D41" s="36"/>
      <c r="E41" s="36"/>
      <c r="F41" s="36"/>
      <c r="G41" s="36"/>
      <c r="H41" s="36"/>
      <c r="I41" s="36"/>
      <c r="J41" s="36"/>
      <c r="K41" s="36"/>
      <c r="L41" s="36"/>
      <c r="M41" s="36"/>
    </row>
    <row r="42" spans="1:14" hidden="1" x14ac:dyDescent="0.25">
      <c r="A42" s="3"/>
      <c r="B42" s="56"/>
      <c r="C42" s="56"/>
      <c r="D42" s="56"/>
      <c r="E42" s="56"/>
      <c r="F42" s="56"/>
      <c r="G42" s="56"/>
      <c r="H42" s="52"/>
      <c r="I42" s="52"/>
      <c r="J42" s="52"/>
      <c r="K42" s="52"/>
    </row>
    <row r="44" spans="1:14" x14ac:dyDescent="0.25">
      <c r="A44" s="77" t="s">
        <v>50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</row>
    <row r="45" spans="1:14" ht="105" customHeight="1" x14ac:dyDescent="0.25">
      <c r="A45" s="78" t="s">
        <v>51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</row>
    <row r="46" spans="1:14" x14ac:dyDescent="0.25">
      <c r="A46" s="79"/>
      <c r="B46" s="79"/>
      <c r="C46" s="79"/>
      <c r="D46" s="79"/>
      <c r="E46" s="79"/>
      <c r="F46" s="79"/>
      <c r="G46" s="79"/>
      <c r="H46" s="79"/>
      <c r="I46" s="80"/>
      <c r="J46" s="80"/>
      <c r="K46" s="80"/>
      <c r="L46" s="80"/>
      <c r="M46" s="80"/>
    </row>
    <row r="47" spans="1:14" x14ac:dyDescent="0.25">
      <c r="A47" s="78" t="s">
        <v>52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</row>
    <row r="48" spans="1:14" x14ac:dyDescent="0.25">
      <c r="A48" s="79"/>
      <c r="B48" s="79"/>
      <c r="C48" s="79"/>
      <c r="D48" s="79"/>
      <c r="E48" s="79"/>
      <c r="F48" s="79"/>
      <c r="G48" s="79"/>
      <c r="H48" s="79"/>
      <c r="I48" s="80"/>
      <c r="J48" s="80"/>
      <c r="K48" s="80"/>
      <c r="L48" s="80"/>
      <c r="M48" s="80"/>
    </row>
    <row r="49" spans="1:13" ht="39" customHeight="1" x14ac:dyDescent="0.25">
      <c r="A49" s="78" t="s">
        <v>53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</row>
    <row r="50" spans="1:13" x14ac:dyDescent="0.25">
      <c r="A50" s="79"/>
      <c r="B50" s="79"/>
      <c r="C50" s="79"/>
      <c r="D50" s="79"/>
      <c r="E50" s="79"/>
      <c r="F50" s="79"/>
      <c r="G50" s="79"/>
      <c r="H50" s="79"/>
      <c r="I50" s="80"/>
      <c r="J50" s="80"/>
      <c r="K50" s="80"/>
      <c r="L50" s="80"/>
      <c r="M50" s="80"/>
    </row>
    <row r="51" spans="1:13" ht="59.25" customHeight="1" x14ac:dyDescent="0.25">
      <c r="A51" s="78" t="s">
        <v>54</v>
      </c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</row>
    <row r="52" spans="1:13" x14ac:dyDescent="0.25">
      <c r="A52" s="79"/>
      <c r="B52" s="79"/>
      <c r="C52" s="79"/>
      <c r="D52" s="79"/>
      <c r="E52" s="79"/>
      <c r="F52" s="79"/>
      <c r="G52" s="79"/>
      <c r="H52" s="79"/>
      <c r="I52" s="80"/>
      <c r="J52" s="80"/>
      <c r="K52" s="80"/>
      <c r="L52" s="80"/>
      <c r="M52" s="80"/>
    </row>
    <row r="53" spans="1:13" x14ac:dyDescent="0.25">
      <c r="A53" s="78" t="s">
        <v>55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</row>
    <row r="54" spans="1:13" x14ac:dyDescent="0.25">
      <c r="A54" s="79"/>
      <c r="B54" s="79"/>
      <c r="C54" s="79"/>
      <c r="D54" s="79"/>
      <c r="E54" s="79"/>
      <c r="F54" s="79"/>
      <c r="G54" s="79"/>
      <c r="H54" s="79"/>
      <c r="I54" s="80"/>
      <c r="J54" s="80"/>
      <c r="K54" s="80"/>
      <c r="L54" s="80"/>
      <c r="M54" s="80"/>
    </row>
    <row r="55" spans="1:13" x14ac:dyDescent="0.25">
      <c r="A55" s="78" t="s">
        <v>56</v>
      </c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</row>
    <row r="56" spans="1:13" x14ac:dyDescent="0.25">
      <c r="A56" s="79"/>
      <c r="B56" s="79"/>
      <c r="C56" s="79"/>
      <c r="D56" s="79"/>
      <c r="E56" s="79"/>
      <c r="F56" s="79"/>
      <c r="G56" s="79"/>
      <c r="H56" s="79"/>
      <c r="I56" s="80"/>
      <c r="J56" s="80"/>
      <c r="K56" s="80"/>
      <c r="L56" s="80"/>
      <c r="M56" s="80"/>
    </row>
    <row r="57" spans="1:13" ht="39" customHeight="1" x14ac:dyDescent="0.25">
      <c r="A57" s="78" t="s">
        <v>57</v>
      </c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</row>
  </sheetData>
  <mergeCells count="23">
    <mergeCell ref="A49:M49"/>
    <mergeCell ref="A51:M51"/>
    <mergeCell ref="A53:M53"/>
    <mergeCell ref="A55:M55"/>
    <mergeCell ref="A57:M57"/>
    <mergeCell ref="K1:M1"/>
    <mergeCell ref="A44:M44"/>
    <mergeCell ref="A45:M45"/>
    <mergeCell ref="A47:M47"/>
    <mergeCell ref="B42:G42"/>
    <mergeCell ref="A16:A23"/>
    <mergeCell ref="B2:M2"/>
    <mergeCell ref="E3:G3"/>
    <mergeCell ref="B4:L4"/>
    <mergeCell ref="G5:H5"/>
    <mergeCell ref="I5:J5"/>
    <mergeCell ref="K5:L5"/>
    <mergeCell ref="M5:M6"/>
    <mergeCell ref="E5:F5"/>
    <mergeCell ref="A5:A6"/>
    <mergeCell ref="B5:B6"/>
    <mergeCell ref="C5:C6"/>
    <mergeCell ref="D5:D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ბეტონის ხიდიd-1250  (2)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Konstantine Tskhadaia</cp:lastModifiedBy>
  <cp:lastPrinted>2020-01-31T12:42:43Z</cp:lastPrinted>
  <dcterms:created xsi:type="dcterms:W3CDTF">2018-07-20T11:04:58Z</dcterms:created>
  <dcterms:modified xsi:type="dcterms:W3CDTF">2020-02-10T10:54:33Z</dcterms:modified>
</cp:coreProperties>
</file>