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py19\02.10.2020 რკ. ბეტონის ბოგირების მოწყობის სამუშაოები (ლიცენზირებული) 5555.00\"/>
    </mc:Choice>
  </mc:AlternateContent>
  <bookViews>
    <workbookView xWindow="0" yWindow="0" windowWidth="28800" windowHeight="12300"/>
  </bookViews>
  <sheets>
    <sheet name="ბეტონის ხიდიd-1250  (2)" sheetId="11" r:id="rId1"/>
  </sheets>
  <calcPr calcId="162913"/>
</workbook>
</file>

<file path=xl/calcChain.xml><?xml version="1.0" encoding="utf-8"?>
<calcChain xmlns="http://schemas.openxmlformats.org/spreadsheetml/2006/main">
  <c r="F24" i="11" l="1"/>
  <c r="F8" i="11"/>
  <c r="F16" i="11"/>
  <c r="F17" i="11" l="1"/>
  <c r="E25" i="11"/>
  <c r="F26" i="11"/>
  <c r="F23" i="11"/>
  <c r="E14" i="11"/>
  <c r="F14" i="11" s="1"/>
  <c r="F12" i="11"/>
  <c r="F25" i="11" l="1"/>
  <c r="F9" i="11"/>
  <c r="F18" i="11"/>
  <c r="F10" i="11"/>
  <c r="F15" i="11"/>
  <c r="F21" i="11"/>
  <c r="M36" i="11" l="1"/>
  <c r="H28" i="11" l="1"/>
  <c r="M28" i="11" s="1"/>
  <c r="M29" i="11" l="1"/>
  <c r="M30" i="11" s="1"/>
  <c r="M31" i="11" s="1"/>
  <c r="M32" i="11" s="1"/>
  <c r="M33" i="11" s="1"/>
  <c r="M34" i="11" l="1"/>
  <c r="M35" i="11" s="1"/>
  <c r="M37" i="11" s="1"/>
  <c r="M38" i="11" l="1"/>
  <c r="M39" i="11" s="1"/>
  <c r="M40" i="11" s="1"/>
</calcChain>
</file>

<file path=xl/sharedStrings.xml><?xml version="1.0" encoding="utf-8"?>
<sst xmlns="http://schemas.openxmlformats.org/spreadsheetml/2006/main" count="85" uniqueCount="58">
  <si>
    <t>NN</t>
  </si>
  <si>
    <t>სამშენებლო მოცულობები</t>
  </si>
  <si>
    <t>განზ-ბა</t>
  </si>
  <si>
    <t>საფუძველი</t>
  </si>
  <si>
    <t>რაოდენობის ნორმატივი</t>
  </si>
  <si>
    <t>მასალები</t>
  </si>
  <si>
    <t>ხელფასი</t>
  </si>
  <si>
    <t>მანქანა მექანიზმები</t>
  </si>
  <si>
    <t>ჯამი</t>
  </si>
  <si>
    <t>ერთ-ზე</t>
  </si>
  <si>
    <t>მთლიანზე</t>
  </si>
  <si>
    <t>ერთ. ფასი</t>
  </si>
  <si>
    <t>შრომითი დანახარჯი</t>
  </si>
  <si>
    <t>მანქანები</t>
  </si>
  <si>
    <t>ლარი</t>
  </si>
  <si>
    <t>ხე-მასალა</t>
  </si>
  <si>
    <t>სხვა მასალები</t>
  </si>
  <si>
    <t>გრძ.მ.</t>
  </si>
  <si>
    <t>პრ</t>
  </si>
  <si>
    <t>ჯამი:</t>
  </si>
  <si>
    <t>სატრანსპორტო ხარჯები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</si>
  <si>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</si>
  <si>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</si>
  <si>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</si>
  <si>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</si>
  <si>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ხარჯთაღრიცხვა</t>
  </si>
  <si>
    <t>კაც/სთ</t>
  </si>
  <si>
    <r>
      <t>100მ</t>
    </r>
    <r>
      <rPr>
        <b/>
        <vertAlign val="superscript"/>
        <sz val="10"/>
        <color theme="1"/>
        <rFont val="AcadNusx"/>
      </rPr>
      <t>3</t>
    </r>
  </si>
  <si>
    <r>
      <t>მ</t>
    </r>
    <r>
      <rPr>
        <vertAlign val="superscript"/>
        <sz val="10"/>
        <color theme="1"/>
        <rFont val="AcadNusx"/>
      </rPr>
      <t>3</t>
    </r>
  </si>
  <si>
    <t>ყალიბის ფარი</t>
  </si>
  <si>
    <r>
      <t>მ</t>
    </r>
    <r>
      <rPr>
        <vertAlign val="superscript"/>
        <sz val="10"/>
        <color theme="1"/>
        <rFont val="AcadNusx"/>
      </rPr>
      <t>2</t>
    </r>
  </si>
  <si>
    <r>
      <t>1000მ</t>
    </r>
    <r>
      <rPr>
        <b/>
        <vertAlign val="superscript"/>
        <sz val="10"/>
        <color theme="1"/>
        <rFont val="AcadNusx"/>
      </rPr>
      <t>2</t>
    </r>
  </si>
  <si>
    <t>ქვიშახრეშოვანი ნარევი</t>
  </si>
  <si>
    <t>არმატურა აIIIკლ. დ12</t>
  </si>
  <si>
    <t>1000 მ2</t>
  </si>
  <si>
    <t>არმატურა აIIIკლ. დ10</t>
  </si>
  <si>
    <t>საპენსიო დანარიცხები ხელფასიდან</t>
  </si>
  <si>
    <t xml:space="preserve">ბოგირზე მისასვლელებზე მიყრა(საშუალოდ 12სმ) </t>
  </si>
  <si>
    <t>შესაკრავი მავთული</t>
  </si>
  <si>
    <t>კგ</t>
  </si>
  <si>
    <r>
      <t>მ</t>
    </r>
    <r>
      <rPr>
        <vertAlign val="superscript"/>
        <sz val="10"/>
        <color indexed="8"/>
        <rFont val="AcadNusx"/>
      </rPr>
      <t>3</t>
    </r>
  </si>
  <si>
    <r>
      <t>მ</t>
    </r>
    <r>
      <rPr>
        <vertAlign val="superscript"/>
        <sz val="10"/>
        <color indexed="8"/>
        <rFont val="AcadNusx"/>
      </rPr>
      <t>2</t>
    </r>
  </si>
  <si>
    <t>ბეტონი ბ25((ტრანსპორტირებით)</t>
  </si>
  <si>
    <t>ბეტონი ბ25(ტრანსპორტირებით)</t>
  </si>
  <si>
    <t>არხის ბორტებზე რკ.ბეტონის კედლის დამატება</t>
  </si>
  <si>
    <t>რკ.ბეტონის filas mowyoba 4X0.4m sisq.16sm</t>
  </si>
  <si>
    <t>ჯამი: 1ხიდბოგირისთვის</t>
  </si>
  <si>
    <t>ჯამი: 11 ხიდბოგირისთვის</t>
  </si>
  <si>
    <t>დარჩელი-ორსანტიას გზაზე-ეზოებში მისასვლელებთან სანიაღვრე არხზე რკ.ბეტონის ბოგირების მოწყობა</t>
  </si>
  <si>
    <t>დანართი №1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</si>
  <si>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</si>
  <si>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</si>
  <si>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ერთნაირი დასახელების სამუშაოებზე  და მასალებზე უნდა დაფიქსირდეს ერთნაირი ფასი.</t>
  </si>
  <si>
    <t>3)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</si>
  <si>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4)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</si>
  <si>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5)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</si>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</sst>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cadNusx"/>
    </font>
    <font>
      <sz val="12"/>
      <name val="AcadNusx"/>
    </font>
    <font>
      <sz val="10"/>
      <color theme="1"/>
      <name val="AcadNusx"/>
    </font>
    <font>
      <b/>
      <sz val="10"/>
      <color theme="1"/>
      <name val="AcadNusx"/>
    </font>
    <font>
      <sz val="10"/>
      <color theme="1"/>
      <name val="Calibri"/>
      <family val="2"/>
      <charset val="1"/>
      <scheme val="minor"/>
    </font>
    <font>
      <b/>
      <vertAlign val="superscript"/>
      <sz val="10"/>
      <color theme="1"/>
      <name val="AcadNusx"/>
    </font>
    <font>
      <vertAlign val="superscript"/>
      <sz val="10"/>
      <color theme="1"/>
      <name val="AcadNusx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rgb="FFFF0000"/>
      <name val="Grigolia"/>
    </font>
    <font>
      <vertAlign val="superscript"/>
      <sz val="10"/>
      <color indexed="8"/>
      <name val="AcadNusx"/>
    </font>
    <font>
      <b/>
      <sz val="11"/>
      <color theme="1"/>
      <name val="Calibri"/>
      <family val="2"/>
      <scheme val="minor"/>
    </font>
    <font>
      <b/>
      <i/>
      <sz val="10"/>
      <name val="Sylfaen"/>
      <family val="1"/>
      <charset val="204"/>
    </font>
    <font>
      <i/>
      <sz val="10"/>
      <color rgb="FFFF0000"/>
      <name val="Sylfaen"/>
      <family val="1"/>
    </font>
    <font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81">
    <xf numFmtId="0" fontId="0" fillId="0" borderId="0" xfId="0"/>
    <xf numFmtId="49" fontId="6" fillId="0" borderId="7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2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0" xfId="1" applyFont="1" applyFill="1"/>
    <xf numFmtId="0" fontId="8" fillId="0" borderId="5" xfId="1" applyFont="1" applyFill="1" applyBorder="1" applyAlignment="1">
      <alignment horizontal="center" vertical="center" wrapText="1"/>
    </xf>
    <xf numFmtId="17" fontId="8" fillId="0" borderId="5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7" fontId="8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" xfId="0" applyFill="1" applyBorder="1"/>
    <xf numFmtId="166" fontId="9" fillId="0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Alignment="1">
      <alignment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2" fontId="0" fillId="0" borderId="1" xfId="0" applyNumberFormat="1" applyFill="1" applyBorder="1"/>
    <xf numFmtId="2" fontId="18" fillId="0" borderId="1" xfId="0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13" fillId="0" borderId="0" xfId="0" applyFont="1" applyFill="1" applyBorder="1"/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7"/>
  <sheetViews>
    <sheetView tabSelected="1" workbookViewId="0">
      <selection activeCell="N1" sqref="N1"/>
    </sheetView>
  </sheetViews>
  <sheetFormatPr defaultRowHeight="15" x14ac:dyDescent="0.25"/>
  <cols>
    <col min="1" max="1" width="3.140625" style="32" customWidth="1"/>
    <col min="2" max="2" width="11.42578125" style="3" customWidth="1"/>
    <col min="3" max="3" width="31.42578125" style="3" customWidth="1"/>
    <col min="4" max="4" width="8" style="3" customWidth="1"/>
    <col min="5" max="5" width="6.140625" style="3" customWidth="1"/>
    <col min="6" max="6" width="6.7109375" style="3" customWidth="1"/>
    <col min="7" max="13" width="8.140625" style="3" customWidth="1"/>
    <col min="14" max="16384" width="9.140625" style="3"/>
  </cols>
  <sheetData>
    <row r="1" spans="1:234" ht="20.25" customHeight="1" x14ac:dyDescent="0.25">
      <c r="K1" s="74" t="s">
        <v>49</v>
      </c>
      <c r="L1" s="74"/>
      <c r="M1" s="74"/>
    </row>
    <row r="2" spans="1:234" ht="27.75" customHeight="1" x14ac:dyDescent="0.25">
      <c r="B2" s="6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34" ht="15.75" x14ac:dyDescent="0.25">
      <c r="E3" s="61" t="s">
        <v>25</v>
      </c>
      <c r="F3" s="61"/>
      <c r="G3" s="61"/>
    </row>
    <row r="4" spans="1:234" ht="15.7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234" ht="35.25" customHeight="1" x14ac:dyDescent="0.25">
      <c r="A5" s="67" t="s">
        <v>0</v>
      </c>
      <c r="B5" s="70" t="s">
        <v>3</v>
      </c>
      <c r="C5" s="67" t="s">
        <v>1</v>
      </c>
      <c r="D5" s="72" t="s">
        <v>2</v>
      </c>
      <c r="E5" s="69" t="s">
        <v>4</v>
      </c>
      <c r="F5" s="69"/>
      <c r="G5" s="63" t="s">
        <v>5</v>
      </c>
      <c r="H5" s="64"/>
      <c r="I5" s="63" t="s">
        <v>6</v>
      </c>
      <c r="J5" s="64"/>
      <c r="K5" s="65" t="s">
        <v>7</v>
      </c>
      <c r="L5" s="66"/>
      <c r="M5" s="67" t="s">
        <v>8</v>
      </c>
    </row>
    <row r="6" spans="1:234" ht="22.5" x14ac:dyDescent="0.25">
      <c r="A6" s="68"/>
      <c r="B6" s="71"/>
      <c r="C6" s="68"/>
      <c r="D6" s="73"/>
      <c r="E6" s="33" t="s">
        <v>9</v>
      </c>
      <c r="F6" s="33" t="s">
        <v>10</v>
      </c>
      <c r="G6" s="33" t="s">
        <v>11</v>
      </c>
      <c r="H6" s="34" t="s">
        <v>8</v>
      </c>
      <c r="I6" s="33" t="s">
        <v>11</v>
      </c>
      <c r="J6" s="34" t="s">
        <v>8</v>
      </c>
      <c r="K6" s="33" t="s">
        <v>11</v>
      </c>
      <c r="L6" s="34" t="s">
        <v>8</v>
      </c>
      <c r="M6" s="68"/>
    </row>
    <row r="7" spans="1:234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234" ht="52.5" customHeight="1" x14ac:dyDescent="0.25">
      <c r="A8" s="6">
        <v>5</v>
      </c>
      <c r="B8" s="1"/>
      <c r="C8" s="15" t="s">
        <v>44</v>
      </c>
      <c r="D8" s="16" t="s">
        <v>27</v>
      </c>
      <c r="E8" s="11"/>
      <c r="F8" s="31">
        <f>0.08/100</f>
        <v>8.0000000000000004E-4</v>
      </c>
      <c r="G8" s="11"/>
      <c r="H8" s="4"/>
      <c r="I8" s="13"/>
      <c r="J8" s="5"/>
      <c r="K8" s="13"/>
      <c r="L8" s="5"/>
      <c r="M8" s="4"/>
      <c r="N8" s="2"/>
      <c r="O8" s="7"/>
      <c r="P8" s="7"/>
    </row>
    <row r="9" spans="1:234" ht="15" customHeight="1" x14ac:dyDescent="0.25">
      <c r="A9" s="21"/>
      <c r="B9" s="9"/>
      <c r="C9" s="14" t="s">
        <v>12</v>
      </c>
      <c r="D9" s="10" t="s">
        <v>26</v>
      </c>
      <c r="E9" s="11">
        <v>844</v>
      </c>
      <c r="F9" s="12">
        <f>E9*F8</f>
        <v>0.67520000000000002</v>
      </c>
      <c r="G9" s="11"/>
      <c r="H9" s="4"/>
      <c r="I9" s="13"/>
      <c r="J9" s="5"/>
      <c r="K9" s="13"/>
      <c r="L9" s="5"/>
      <c r="M9" s="4"/>
      <c r="N9" s="2"/>
      <c r="O9" s="7"/>
      <c r="P9" s="7"/>
    </row>
    <row r="10" spans="1:234" ht="15" customHeight="1" x14ac:dyDescent="0.25">
      <c r="A10" s="21"/>
      <c r="B10" s="9"/>
      <c r="C10" s="14" t="s">
        <v>13</v>
      </c>
      <c r="D10" s="10" t="s">
        <v>14</v>
      </c>
      <c r="E10" s="11">
        <v>110</v>
      </c>
      <c r="F10" s="12">
        <f>E10*F8</f>
        <v>8.8000000000000009E-2</v>
      </c>
      <c r="G10" s="11"/>
      <c r="H10" s="4"/>
      <c r="I10" s="13"/>
      <c r="J10" s="5"/>
      <c r="K10" s="13"/>
      <c r="L10" s="5"/>
      <c r="M10" s="4"/>
      <c r="N10" s="2"/>
      <c r="O10" s="7"/>
      <c r="P10" s="7"/>
    </row>
    <row r="11" spans="1:234" ht="15" customHeight="1" x14ac:dyDescent="0.25">
      <c r="A11" s="21"/>
      <c r="B11" s="9"/>
      <c r="C11" s="14" t="s">
        <v>33</v>
      </c>
      <c r="D11" s="10" t="s">
        <v>17</v>
      </c>
      <c r="E11" s="11" t="s">
        <v>18</v>
      </c>
      <c r="F11" s="28">
        <v>8</v>
      </c>
      <c r="G11" s="11"/>
      <c r="H11" s="4"/>
      <c r="I11" s="13"/>
      <c r="J11" s="5"/>
      <c r="K11" s="13"/>
      <c r="L11" s="5"/>
      <c r="M11" s="4"/>
      <c r="N11" s="2"/>
      <c r="O11" s="7"/>
      <c r="P11" s="7"/>
    </row>
    <row r="12" spans="1:234" ht="15" customHeight="1" x14ac:dyDescent="0.25">
      <c r="A12" s="21"/>
      <c r="B12" s="9"/>
      <c r="C12" s="14" t="s">
        <v>43</v>
      </c>
      <c r="D12" s="10" t="s">
        <v>28</v>
      </c>
      <c r="E12" s="11">
        <v>101.5</v>
      </c>
      <c r="F12" s="12">
        <f>E12*F8</f>
        <v>8.1200000000000008E-2</v>
      </c>
      <c r="G12" s="11"/>
      <c r="H12" s="4"/>
      <c r="I12" s="13"/>
      <c r="J12" s="5"/>
      <c r="K12" s="13"/>
      <c r="L12" s="5"/>
      <c r="M12" s="4"/>
      <c r="N12" s="2"/>
      <c r="O12" s="7"/>
      <c r="P12" s="7"/>
    </row>
    <row r="13" spans="1:234" ht="15" customHeight="1" x14ac:dyDescent="0.25">
      <c r="A13" s="21"/>
      <c r="B13" s="9"/>
      <c r="C13" s="14" t="s">
        <v>29</v>
      </c>
      <c r="D13" s="10" t="s">
        <v>30</v>
      </c>
      <c r="E13" s="11" t="s">
        <v>18</v>
      </c>
      <c r="F13" s="12">
        <v>2</v>
      </c>
      <c r="G13" s="11"/>
      <c r="H13" s="4"/>
      <c r="I13" s="13"/>
      <c r="J13" s="5"/>
      <c r="K13" s="13"/>
      <c r="L13" s="5"/>
      <c r="M13" s="4"/>
      <c r="N13" s="2"/>
      <c r="O13" s="7"/>
      <c r="P13" s="7"/>
    </row>
    <row r="14" spans="1:234" ht="15" customHeight="1" x14ac:dyDescent="0.25">
      <c r="A14" s="21"/>
      <c r="B14" s="9"/>
      <c r="C14" s="14" t="s">
        <v>15</v>
      </c>
      <c r="D14" s="10" t="s">
        <v>28</v>
      </c>
      <c r="E14" s="11">
        <f>0.34+3.91</f>
        <v>4.25</v>
      </c>
      <c r="F14" s="12">
        <f>E14*F8</f>
        <v>3.4000000000000002E-3</v>
      </c>
      <c r="G14" s="11"/>
      <c r="H14" s="4"/>
      <c r="I14" s="13"/>
      <c r="J14" s="5"/>
      <c r="K14" s="13"/>
      <c r="L14" s="5"/>
      <c r="M14" s="4"/>
      <c r="N14" s="2"/>
      <c r="O14" s="7"/>
      <c r="P14" s="7"/>
    </row>
    <row r="15" spans="1:234" ht="15" customHeight="1" x14ac:dyDescent="0.25">
      <c r="A15" s="8"/>
      <c r="B15" s="9"/>
      <c r="C15" s="14" t="s">
        <v>16</v>
      </c>
      <c r="D15" s="10" t="s">
        <v>14</v>
      </c>
      <c r="E15" s="11">
        <v>46</v>
      </c>
      <c r="F15" s="12">
        <f>E15*F8</f>
        <v>3.6799999999999999E-2</v>
      </c>
      <c r="G15" s="11"/>
      <c r="H15" s="4"/>
      <c r="I15" s="13"/>
      <c r="J15" s="5"/>
      <c r="K15" s="13"/>
      <c r="L15" s="5"/>
      <c r="M15" s="4"/>
      <c r="N15" s="2"/>
      <c r="O15" s="7"/>
      <c r="P15" s="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</row>
    <row r="16" spans="1:234" s="37" customFormat="1" ht="27" x14ac:dyDescent="0.25">
      <c r="A16" s="57">
        <v>2</v>
      </c>
      <c r="B16" s="23"/>
      <c r="C16" s="15" t="s">
        <v>45</v>
      </c>
      <c r="D16" s="24" t="s">
        <v>34</v>
      </c>
      <c r="E16" s="19"/>
      <c r="F16" s="25">
        <f>4*0.8/1000</f>
        <v>3.2000000000000002E-3</v>
      </c>
      <c r="G16" s="19"/>
      <c r="H16" s="4"/>
      <c r="I16" s="13"/>
      <c r="J16" s="5"/>
      <c r="K16" s="13"/>
      <c r="L16" s="5"/>
      <c r="M16" s="4"/>
      <c r="N16" s="36"/>
      <c r="O16" s="36"/>
      <c r="P16" s="36"/>
      <c r="Q16" s="36"/>
      <c r="R16" s="36"/>
      <c r="S16" s="36"/>
      <c r="T16" s="36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</row>
    <row r="17" spans="1:234" s="37" customFormat="1" ht="15" customHeight="1" x14ac:dyDescent="0.25">
      <c r="A17" s="58"/>
      <c r="B17" s="20"/>
      <c r="C17" s="14" t="s">
        <v>12</v>
      </c>
      <c r="D17" s="26" t="s">
        <v>26</v>
      </c>
      <c r="E17" s="19">
        <v>386.44</v>
      </c>
      <c r="F17" s="22">
        <f>E17*F16</f>
        <v>1.2366080000000002</v>
      </c>
      <c r="G17" s="19"/>
      <c r="H17" s="4"/>
      <c r="I17" s="13"/>
      <c r="J17" s="5"/>
      <c r="K17" s="13"/>
      <c r="L17" s="5"/>
      <c r="M17" s="4"/>
      <c r="N17" s="36"/>
      <c r="O17" s="36"/>
      <c r="P17" s="36"/>
      <c r="Q17" s="36"/>
      <c r="R17" s="36"/>
      <c r="S17" s="36"/>
      <c r="T17" s="36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</row>
    <row r="18" spans="1:234" s="37" customFormat="1" ht="15" customHeight="1" x14ac:dyDescent="0.25">
      <c r="A18" s="58"/>
      <c r="B18" s="20"/>
      <c r="C18" s="14" t="s">
        <v>13</v>
      </c>
      <c r="D18" s="26" t="s">
        <v>14</v>
      </c>
      <c r="E18" s="19">
        <v>13.1</v>
      </c>
      <c r="F18" s="22">
        <f>E18*F16</f>
        <v>4.1919999999999999E-2</v>
      </c>
      <c r="G18" s="19"/>
      <c r="H18" s="4"/>
      <c r="I18" s="13"/>
      <c r="J18" s="5"/>
      <c r="K18" s="13"/>
      <c r="L18" s="5"/>
      <c r="M18" s="4"/>
      <c r="N18" s="36"/>
      <c r="O18" s="36"/>
      <c r="P18" s="36"/>
      <c r="Q18" s="36"/>
      <c r="R18" s="36"/>
      <c r="S18" s="36"/>
      <c r="T18" s="36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</row>
    <row r="19" spans="1:234" s="37" customFormat="1" ht="15" customHeight="1" x14ac:dyDescent="0.25">
      <c r="A19" s="58"/>
      <c r="B19" s="20"/>
      <c r="C19" s="14" t="s">
        <v>35</v>
      </c>
      <c r="D19" s="26" t="s">
        <v>17</v>
      </c>
      <c r="E19" s="19" t="s">
        <v>18</v>
      </c>
      <c r="F19" s="27">
        <v>85</v>
      </c>
      <c r="G19" s="19"/>
      <c r="H19" s="4"/>
      <c r="I19" s="13"/>
      <c r="J19" s="5"/>
      <c r="K19" s="13"/>
      <c r="L19" s="5"/>
      <c r="M19" s="4"/>
      <c r="N19" s="36"/>
      <c r="O19" s="36"/>
      <c r="P19" s="36"/>
      <c r="Q19" s="36"/>
      <c r="R19" s="36"/>
      <c r="S19" s="36"/>
      <c r="T19" s="3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</row>
    <row r="20" spans="1:234" s="37" customFormat="1" ht="15" customHeight="1" x14ac:dyDescent="0.25">
      <c r="A20" s="58"/>
      <c r="B20" s="20"/>
      <c r="C20" s="14" t="s">
        <v>38</v>
      </c>
      <c r="D20" s="26" t="s">
        <v>39</v>
      </c>
      <c r="E20" s="19" t="s">
        <v>18</v>
      </c>
      <c r="F20" s="27">
        <v>3</v>
      </c>
      <c r="G20" s="19"/>
      <c r="H20" s="4"/>
      <c r="I20" s="13"/>
      <c r="J20" s="5"/>
      <c r="K20" s="13"/>
      <c r="L20" s="5"/>
      <c r="M20" s="4"/>
      <c r="N20" s="36"/>
      <c r="O20" s="36"/>
      <c r="P20" s="36"/>
      <c r="Q20" s="36"/>
      <c r="R20" s="36"/>
      <c r="S20" s="36"/>
      <c r="T20" s="36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</row>
    <row r="21" spans="1:234" s="37" customFormat="1" ht="15" customHeight="1" x14ac:dyDescent="0.25">
      <c r="A21" s="58"/>
      <c r="B21" s="20"/>
      <c r="C21" s="14" t="s">
        <v>42</v>
      </c>
      <c r="D21" s="26" t="s">
        <v>40</v>
      </c>
      <c r="E21" s="19">
        <v>163.19999999999999</v>
      </c>
      <c r="F21" s="22">
        <f>E21*F16</f>
        <v>0.52224000000000004</v>
      </c>
      <c r="G21" s="19"/>
      <c r="H21" s="4"/>
      <c r="I21" s="13"/>
      <c r="J21" s="5"/>
      <c r="K21" s="13"/>
      <c r="L21" s="5"/>
      <c r="M21" s="4"/>
      <c r="N21" s="36"/>
      <c r="O21" s="36"/>
      <c r="P21" s="36"/>
      <c r="Q21" s="36"/>
      <c r="R21" s="36"/>
      <c r="S21" s="36"/>
      <c r="T21" s="36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</row>
    <row r="22" spans="1:234" s="37" customFormat="1" ht="15" customHeight="1" x14ac:dyDescent="0.25">
      <c r="A22" s="58"/>
      <c r="B22" s="20"/>
      <c r="C22" s="14" t="s">
        <v>29</v>
      </c>
      <c r="D22" s="26" t="s">
        <v>41</v>
      </c>
      <c r="E22" s="19" t="s">
        <v>18</v>
      </c>
      <c r="F22" s="22">
        <v>3.2</v>
      </c>
      <c r="G22" s="19"/>
      <c r="H22" s="4"/>
      <c r="I22" s="13"/>
      <c r="J22" s="5"/>
      <c r="K22" s="13"/>
      <c r="L22" s="5"/>
      <c r="M22" s="4"/>
      <c r="N22" s="36"/>
      <c r="O22" s="36"/>
      <c r="P22" s="36"/>
      <c r="Q22" s="36"/>
      <c r="R22" s="36"/>
      <c r="S22" s="36"/>
      <c r="T22" s="36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</row>
    <row r="23" spans="1:234" s="37" customFormat="1" ht="15" customHeight="1" x14ac:dyDescent="0.25">
      <c r="A23" s="59"/>
      <c r="B23" s="20"/>
      <c r="C23" s="14" t="s">
        <v>16</v>
      </c>
      <c r="D23" s="26" t="s">
        <v>14</v>
      </c>
      <c r="E23" s="19">
        <v>5.64</v>
      </c>
      <c r="F23" s="22">
        <f>E23*F16</f>
        <v>1.8048000000000002E-2</v>
      </c>
      <c r="G23" s="19"/>
      <c r="H23" s="4"/>
      <c r="I23" s="13"/>
      <c r="J23" s="5"/>
      <c r="K23" s="13"/>
      <c r="L23" s="5"/>
      <c r="M23" s="4"/>
      <c r="N23" s="36"/>
      <c r="O23" s="36"/>
      <c r="P23" s="36"/>
      <c r="Q23" s="36"/>
      <c r="R23" s="36"/>
      <c r="S23" s="36"/>
      <c r="T23" s="36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</row>
    <row r="24" spans="1:234" ht="27" x14ac:dyDescent="0.25">
      <c r="A24" s="6">
        <v>3</v>
      </c>
      <c r="B24" s="1"/>
      <c r="C24" s="15" t="s">
        <v>37</v>
      </c>
      <c r="D24" s="16" t="s">
        <v>31</v>
      </c>
      <c r="E24" s="18"/>
      <c r="F24" s="17">
        <f>3/1000</f>
        <v>3.0000000000000001E-3</v>
      </c>
      <c r="G24" s="11"/>
      <c r="H24" s="4"/>
      <c r="I24" s="13"/>
      <c r="J24" s="5"/>
      <c r="K24" s="13"/>
      <c r="L24" s="5"/>
      <c r="M24" s="4"/>
      <c r="N24" s="2"/>
      <c r="O24" s="7"/>
      <c r="P24" s="7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</row>
    <row r="25" spans="1:234" ht="15" customHeight="1" x14ac:dyDescent="0.25">
      <c r="A25" s="21"/>
      <c r="B25" s="9"/>
      <c r="C25" s="14" t="s">
        <v>12</v>
      </c>
      <c r="D25" s="10" t="s">
        <v>26</v>
      </c>
      <c r="E25" s="11">
        <f>42.9+E27</f>
        <v>42.9</v>
      </c>
      <c r="F25" s="12">
        <f>E25*F24</f>
        <v>0.12870000000000001</v>
      </c>
      <c r="G25" s="11"/>
      <c r="H25" s="4"/>
      <c r="I25" s="13"/>
      <c r="J25" s="5"/>
      <c r="K25" s="13"/>
      <c r="L25" s="5"/>
      <c r="M25" s="4"/>
      <c r="N25" s="2"/>
      <c r="O25" s="7"/>
      <c r="P25" s="7"/>
    </row>
    <row r="26" spans="1:234" ht="15" customHeight="1" x14ac:dyDescent="0.25">
      <c r="A26" s="8"/>
      <c r="B26" s="9"/>
      <c r="C26" s="14" t="s">
        <v>32</v>
      </c>
      <c r="D26" s="10" t="s">
        <v>28</v>
      </c>
      <c r="E26" s="11">
        <v>149</v>
      </c>
      <c r="F26" s="12">
        <f>E26*F24</f>
        <v>0.44700000000000001</v>
      </c>
      <c r="G26" s="11"/>
      <c r="H26" s="4"/>
      <c r="I26" s="13"/>
      <c r="J26" s="5"/>
      <c r="K26" s="13"/>
      <c r="L26" s="5"/>
      <c r="M26" s="4"/>
      <c r="N26" s="2"/>
      <c r="O26" s="7"/>
      <c r="P26" s="7"/>
    </row>
    <row r="27" spans="1:234" x14ac:dyDescent="0.25">
      <c r="A27" s="38"/>
      <c r="B27" s="39"/>
      <c r="C27" s="40" t="s">
        <v>19</v>
      </c>
      <c r="D27" s="41"/>
      <c r="E27" s="34"/>
      <c r="F27" s="34"/>
      <c r="G27" s="34"/>
      <c r="H27" s="42"/>
      <c r="I27" s="42"/>
      <c r="J27" s="42"/>
      <c r="K27" s="42"/>
      <c r="L27" s="42"/>
      <c r="M27" s="42"/>
    </row>
    <row r="28" spans="1:234" x14ac:dyDescent="0.25">
      <c r="A28" s="38"/>
      <c r="B28" s="39"/>
      <c r="C28" s="43" t="s">
        <v>20</v>
      </c>
      <c r="D28" s="44"/>
      <c r="E28" s="38"/>
      <c r="F28" s="38"/>
      <c r="G28" s="38"/>
      <c r="H28" s="45">
        <f>H27-M12-M21</f>
        <v>0</v>
      </c>
      <c r="I28" s="45"/>
      <c r="J28" s="45"/>
      <c r="K28" s="45"/>
      <c r="L28" s="45"/>
      <c r="M28" s="45">
        <f>H28*D28</f>
        <v>0</v>
      </c>
    </row>
    <row r="29" spans="1:234" x14ac:dyDescent="0.25">
      <c r="A29" s="38"/>
      <c r="B29" s="39"/>
      <c r="C29" s="40" t="s">
        <v>19</v>
      </c>
      <c r="D29" s="34"/>
      <c r="E29" s="34"/>
      <c r="F29" s="34"/>
      <c r="G29" s="34"/>
      <c r="H29" s="42"/>
      <c r="I29" s="42"/>
      <c r="J29" s="42"/>
      <c r="K29" s="42"/>
      <c r="L29" s="42"/>
      <c r="M29" s="42">
        <f>M27+M28</f>
        <v>0</v>
      </c>
    </row>
    <row r="30" spans="1:234" x14ac:dyDescent="0.25">
      <c r="A30" s="38"/>
      <c r="B30" s="43"/>
      <c r="C30" s="43" t="s">
        <v>21</v>
      </c>
      <c r="D30" s="44"/>
      <c r="E30" s="38"/>
      <c r="F30" s="38"/>
      <c r="G30" s="38"/>
      <c r="H30" s="45"/>
      <c r="I30" s="45"/>
      <c r="J30" s="45"/>
      <c r="K30" s="45"/>
      <c r="L30" s="45"/>
      <c r="M30" s="45">
        <f>M29*D30</f>
        <v>0</v>
      </c>
    </row>
    <row r="31" spans="1:234" x14ac:dyDescent="0.25">
      <c r="A31" s="38"/>
      <c r="B31" s="43"/>
      <c r="C31" s="40" t="s">
        <v>19</v>
      </c>
      <c r="D31" s="34"/>
      <c r="E31" s="34"/>
      <c r="F31" s="34"/>
      <c r="G31" s="34"/>
      <c r="H31" s="42"/>
      <c r="I31" s="42"/>
      <c r="J31" s="42"/>
      <c r="K31" s="42"/>
      <c r="L31" s="42"/>
      <c r="M31" s="42">
        <f>M29+M30</f>
        <v>0</v>
      </c>
    </row>
    <row r="32" spans="1:234" x14ac:dyDescent="0.25">
      <c r="A32" s="38"/>
      <c r="B32" s="43"/>
      <c r="C32" s="43" t="s">
        <v>22</v>
      </c>
      <c r="D32" s="44"/>
      <c r="E32" s="38"/>
      <c r="F32" s="38"/>
      <c r="G32" s="38"/>
      <c r="H32" s="45"/>
      <c r="I32" s="45"/>
      <c r="J32" s="45"/>
      <c r="K32" s="45"/>
      <c r="L32" s="45"/>
      <c r="M32" s="45">
        <f>M31*D32</f>
        <v>0</v>
      </c>
    </row>
    <row r="33" spans="1:14" x14ac:dyDescent="0.25">
      <c r="A33" s="38"/>
      <c r="B33" s="43"/>
      <c r="C33" s="40" t="s">
        <v>19</v>
      </c>
      <c r="D33" s="34"/>
      <c r="E33" s="34"/>
      <c r="F33" s="34"/>
      <c r="G33" s="34"/>
      <c r="H33" s="42"/>
      <c r="I33" s="42"/>
      <c r="J33" s="42"/>
      <c r="K33" s="42"/>
      <c r="L33" s="42"/>
      <c r="M33" s="42">
        <f>M31+M32</f>
        <v>0</v>
      </c>
    </row>
    <row r="34" spans="1:14" x14ac:dyDescent="0.25">
      <c r="A34" s="38"/>
      <c r="B34" s="43"/>
      <c r="C34" s="43" t="s">
        <v>23</v>
      </c>
      <c r="D34" s="46">
        <v>0.03</v>
      </c>
      <c r="E34" s="47"/>
      <c r="F34" s="47"/>
      <c r="G34" s="47"/>
      <c r="H34" s="45"/>
      <c r="I34" s="45"/>
      <c r="J34" s="45"/>
      <c r="K34" s="45"/>
      <c r="L34" s="45"/>
      <c r="M34" s="45">
        <f>M33*D34</f>
        <v>0</v>
      </c>
    </row>
    <row r="35" spans="1:14" x14ac:dyDescent="0.25">
      <c r="A35" s="38"/>
      <c r="B35" s="43"/>
      <c r="C35" s="40" t="s">
        <v>19</v>
      </c>
      <c r="D35" s="48"/>
      <c r="E35" s="48"/>
      <c r="F35" s="48"/>
      <c r="G35" s="48"/>
      <c r="H35" s="42"/>
      <c r="I35" s="42"/>
      <c r="J35" s="42"/>
      <c r="K35" s="42"/>
      <c r="L35" s="42"/>
      <c r="M35" s="42">
        <f>M33+M34</f>
        <v>0</v>
      </c>
    </row>
    <row r="36" spans="1:14" x14ac:dyDescent="0.25">
      <c r="A36" s="38"/>
      <c r="B36" s="43"/>
      <c r="C36" s="49" t="s">
        <v>36</v>
      </c>
      <c r="D36" s="50">
        <v>0.02</v>
      </c>
      <c r="E36" s="48"/>
      <c r="F36" s="48"/>
      <c r="G36" s="48"/>
      <c r="H36" s="42"/>
      <c r="I36" s="42"/>
      <c r="J36" s="42"/>
      <c r="K36" s="42"/>
      <c r="L36" s="42"/>
      <c r="M36" s="42">
        <f>J27*D36</f>
        <v>0</v>
      </c>
    </row>
    <row r="37" spans="1:14" x14ac:dyDescent="0.25">
      <c r="A37" s="38"/>
      <c r="B37" s="43"/>
      <c r="C37" s="40" t="s">
        <v>19</v>
      </c>
      <c r="D37" s="48"/>
      <c r="E37" s="48"/>
      <c r="F37" s="48"/>
      <c r="G37" s="48"/>
      <c r="H37" s="42"/>
      <c r="I37" s="42"/>
      <c r="J37" s="42"/>
      <c r="K37" s="42"/>
      <c r="L37" s="42"/>
      <c r="M37" s="42">
        <f>M35+M36</f>
        <v>0</v>
      </c>
    </row>
    <row r="38" spans="1:14" x14ac:dyDescent="0.25">
      <c r="A38" s="38"/>
      <c r="B38" s="43"/>
      <c r="C38" s="43" t="s">
        <v>24</v>
      </c>
      <c r="D38" s="46">
        <v>0.18</v>
      </c>
      <c r="E38" s="47"/>
      <c r="F38" s="47"/>
      <c r="G38" s="47"/>
      <c r="H38" s="45"/>
      <c r="I38" s="45"/>
      <c r="J38" s="45"/>
      <c r="K38" s="45"/>
      <c r="L38" s="45"/>
      <c r="M38" s="45">
        <f>M37*D38</f>
        <v>0</v>
      </c>
    </row>
    <row r="39" spans="1:14" x14ac:dyDescent="0.25">
      <c r="A39" s="38"/>
      <c r="B39" s="43"/>
      <c r="C39" s="40" t="s">
        <v>46</v>
      </c>
      <c r="D39" s="40"/>
      <c r="E39" s="48"/>
      <c r="F39" s="48"/>
      <c r="G39" s="48"/>
      <c r="H39" s="42"/>
      <c r="I39" s="42"/>
      <c r="J39" s="42"/>
      <c r="K39" s="42"/>
      <c r="L39" s="42"/>
      <c r="M39" s="42">
        <f>M37+M38</f>
        <v>0</v>
      </c>
      <c r="N39" s="51"/>
    </row>
    <row r="40" spans="1:14" x14ac:dyDescent="0.25">
      <c r="A40" s="53"/>
      <c r="B40" s="30"/>
      <c r="C40" s="40" t="s">
        <v>47</v>
      </c>
      <c r="D40" s="30"/>
      <c r="E40" s="30"/>
      <c r="F40" s="30"/>
      <c r="G40" s="30"/>
      <c r="H40" s="75"/>
      <c r="I40" s="75"/>
      <c r="J40" s="75"/>
      <c r="K40" s="75"/>
      <c r="L40" s="75"/>
      <c r="M40" s="76">
        <f>M39*11</f>
        <v>0</v>
      </c>
    </row>
    <row r="41" spans="1:14" x14ac:dyDescent="0.25">
      <c r="A41" s="54"/>
      <c r="B41" s="36"/>
      <c r="C41" s="55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4" hidden="1" x14ac:dyDescent="0.25">
      <c r="A42" s="3"/>
      <c r="B42" s="56"/>
      <c r="C42" s="56"/>
      <c r="D42" s="56"/>
      <c r="E42" s="56"/>
      <c r="F42" s="56"/>
      <c r="G42" s="56"/>
      <c r="H42" s="52"/>
      <c r="I42" s="52"/>
      <c r="J42" s="52"/>
      <c r="K42" s="52"/>
    </row>
    <row r="44" spans="1:14" x14ac:dyDescent="0.25">
      <c r="A44" s="77" t="s">
        <v>50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4" ht="105" customHeight="1" x14ac:dyDescent="0.25">
      <c r="A45" s="78" t="s">
        <v>51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4" x14ac:dyDescent="0.25">
      <c r="A46" s="79"/>
      <c r="B46" s="79"/>
      <c r="C46" s="79"/>
      <c r="D46" s="79"/>
      <c r="E46" s="79"/>
      <c r="F46" s="79"/>
      <c r="G46" s="79"/>
      <c r="H46" s="79"/>
      <c r="I46" s="80"/>
      <c r="J46" s="80"/>
      <c r="K46" s="80"/>
      <c r="L46" s="80"/>
      <c r="M46" s="80"/>
    </row>
    <row r="47" spans="1:14" x14ac:dyDescent="0.25">
      <c r="A47" s="78" t="s">
        <v>52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4" x14ac:dyDescent="0.25">
      <c r="A48" s="79"/>
      <c r="B48" s="79"/>
      <c r="C48" s="79"/>
      <c r="D48" s="79"/>
      <c r="E48" s="79"/>
      <c r="F48" s="79"/>
      <c r="G48" s="79"/>
      <c r="H48" s="79"/>
      <c r="I48" s="80"/>
      <c r="J48" s="80"/>
      <c r="K48" s="80"/>
      <c r="L48" s="80"/>
      <c r="M48" s="80"/>
    </row>
    <row r="49" spans="1:13" ht="39" customHeight="1" x14ac:dyDescent="0.25">
      <c r="A49" s="78" t="s">
        <v>53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x14ac:dyDescent="0.25">
      <c r="A50" s="79"/>
      <c r="B50" s="79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</row>
    <row r="51" spans="1:13" ht="59.25" customHeight="1" x14ac:dyDescent="0.25">
      <c r="A51" s="78" t="s">
        <v>54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x14ac:dyDescent="0.25">
      <c r="A52" s="79"/>
      <c r="B52" s="79"/>
      <c r="C52" s="79"/>
      <c r="D52" s="79"/>
      <c r="E52" s="79"/>
      <c r="F52" s="79"/>
      <c r="G52" s="79"/>
      <c r="H52" s="79"/>
      <c r="I52" s="80"/>
      <c r="J52" s="80"/>
      <c r="K52" s="80"/>
      <c r="L52" s="80"/>
      <c r="M52" s="80"/>
    </row>
    <row r="53" spans="1:13" x14ac:dyDescent="0.25">
      <c r="A53" s="78" t="s">
        <v>55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x14ac:dyDescent="0.25">
      <c r="A54" s="79"/>
      <c r="B54" s="79"/>
      <c r="C54" s="79"/>
      <c r="D54" s="79"/>
      <c r="E54" s="79"/>
      <c r="F54" s="79"/>
      <c r="G54" s="79"/>
      <c r="H54" s="79"/>
      <c r="I54" s="80"/>
      <c r="J54" s="80"/>
      <c r="K54" s="80"/>
      <c r="L54" s="80"/>
      <c r="M54" s="80"/>
    </row>
    <row r="55" spans="1:13" x14ac:dyDescent="0.25">
      <c r="A55" s="78" t="s">
        <v>56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x14ac:dyDescent="0.25">
      <c r="A56" s="79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0"/>
      <c r="M56" s="80"/>
    </row>
    <row r="57" spans="1:13" ht="39" customHeight="1" x14ac:dyDescent="0.25">
      <c r="A57" s="78" t="s">
        <v>57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</sheetData>
  <mergeCells count="23">
    <mergeCell ref="A49:M49"/>
    <mergeCell ref="A51:M51"/>
    <mergeCell ref="A53:M53"/>
    <mergeCell ref="A55:M55"/>
    <mergeCell ref="A57:M57"/>
    <mergeCell ref="K1:M1"/>
    <mergeCell ref="A44:M44"/>
    <mergeCell ref="A45:M45"/>
    <mergeCell ref="A47:M47"/>
    <mergeCell ref="B42:G42"/>
    <mergeCell ref="A16:A23"/>
    <mergeCell ref="B2:M2"/>
    <mergeCell ref="E3:G3"/>
    <mergeCell ref="B4:L4"/>
    <mergeCell ref="G5:H5"/>
    <mergeCell ref="I5:J5"/>
    <mergeCell ref="K5:L5"/>
    <mergeCell ref="M5:M6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ბეტონის ხიდიd-1250 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Konstantine Tskhadaia</cp:lastModifiedBy>
  <cp:lastPrinted>2020-01-31T12:42:43Z</cp:lastPrinted>
  <dcterms:created xsi:type="dcterms:W3CDTF">2018-07-20T11:04:58Z</dcterms:created>
  <dcterms:modified xsi:type="dcterms:W3CDTF">2020-02-10T10:54:33Z</dcterms:modified>
</cp:coreProperties>
</file>