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py19\07.02.2020 გამოსაცხადებლები\4. 452 - ეგ. ფიფიას სანიაღვრე\"/>
    </mc:Choice>
  </mc:AlternateContent>
  <bookViews>
    <workbookView xWindow="0" yWindow="0" windowWidth="20490" windowHeight="7755" tabRatio="664"/>
  </bookViews>
  <sheets>
    <sheet name="კორექტ." sheetId="15" r:id="rId1"/>
    <sheet name="კალ." sheetId="11" r:id="rId2"/>
  </sheets>
  <externalReferences>
    <externalReference r:id="rId3"/>
    <externalReference r:id="rId4"/>
    <externalReference r:id="rId5"/>
  </externalReferences>
  <definedNames>
    <definedName name="არმატურაა310">[1]ტრანსპორტირება!$J$33</definedName>
    <definedName name="არმატურაა311">[1]ტრანსპორტირება!$K$33</definedName>
    <definedName name="ბეტონიბ2510">[1]ტრანსპორტირება!$J$29</definedName>
    <definedName name="ბეტონიბ2511">[1]ტრანსპორტირება!$K$29</definedName>
    <definedName name="ბეტონიბ3010">[1]ტრანსპორტირება!$J$31</definedName>
    <definedName name="ბეტონიბ3011">[1]ტრანსპორტირება!$K$31</definedName>
    <definedName name="ბიტუმინავთობის10">[2]ტრანსპორტირება!$J$45</definedName>
    <definedName name="ბიტუმინავთობის11">[2]ტრანსპორტირება!$K$45</definedName>
    <definedName name="ბიტუმისემულსია10">[1]ტრანსპორტირება!$J$48</definedName>
    <definedName name="ბიტუმისემულსია11">[1]ტრანსპორტირება!$K$48</definedName>
    <definedName name="კუთხოვანა608011">[1]ტრანსპორტირება!$K$51</definedName>
    <definedName name="ფიცარიჩამოგანილი10">[1]ტრანსპორტირება!$J$44</definedName>
    <definedName name="ფიცარიჩამოგანილი11">[1]ტრანსპორტირება!$K$44</definedName>
    <definedName name="ფოლადისზოლოვანა6010">[1]ტრანსპორტირება!$J$52</definedName>
    <definedName name="ფოლადისზოლოვანა6011">[1]ტრანსპორტირება!$K$52</definedName>
    <definedName name="ქვიშაშავი10">[2]ტრანსპორტირება!$J$37</definedName>
    <definedName name="ყორექვა11">[3]ტრანსპორტირება!$K$40</definedName>
    <definedName name="ცემენტისსხნარიმ20010">[1]ტრანსპორტირება!$J$22</definedName>
    <definedName name="ცემენტისხსნარიმ20011">[1]ტრანსპორტირება!$K$22</definedName>
    <definedName name="ხისმორი10">[1]ტრანსპორტირება!$J$46</definedName>
    <definedName name="ხისმორი11">[1]ტრანსპორტირება!$K$46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15" l="1"/>
  <c r="F98" i="15"/>
  <c r="F100" i="15" s="1"/>
  <c r="F93" i="15"/>
  <c r="F92" i="15"/>
  <c r="F86" i="15"/>
  <c r="F94" i="15" s="1"/>
  <c r="F81" i="15"/>
  <c r="F83" i="15" s="1"/>
  <c r="F76" i="15"/>
  <c r="F75" i="15"/>
  <c r="F70" i="15"/>
  <c r="F77" i="15" s="1"/>
  <c r="F66" i="15"/>
  <c r="F65" i="15"/>
  <c r="F67" i="15" s="1"/>
  <c r="F60" i="15"/>
  <c r="F55" i="15"/>
  <c r="F61" i="15" s="1"/>
  <c r="F52" i="15"/>
  <c r="F51" i="15"/>
  <c r="F50" i="15"/>
  <c r="F49" i="15"/>
  <c r="F46" i="15"/>
  <c r="F39" i="15"/>
  <c r="F42" i="15" s="1"/>
  <c r="F35" i="15"/>
  <c r="F36" i="15" s="1"/>
  <c r="F29" i="15"/>
  <c r="F32" i="15" s="1"/>
  <c r="F26" i="15"/>
  <c r="F25" i="15"/>
  <c r="F22" i="15"/>
  <c r="F21" i="15"/>
  <c r="F18" i="15"/>
  <c r="F17" i="15"/>
  <c r="F14" i="15"/>
  <c r="F13" i="15"/>
  <c r="F74" i="15" l="1"/>
  <c r="F78" i="15"/>
  <c r="F87" i="15"/>
  <c r="F91" i="15"/>
  <c r="F95" i="15"/>
  <c r="F71" i="15"/>
  <c r="F82" i="15"/>
  <c r="F99" i="15"/>
  <c r="F31" i="15"/>
  <c r="F41" i="15"/>
  <c r="F57" i="15"/>
  <c r="F62" i="15"/>
  <c r="M102" i="15"/>
  <c r="F30" i="15"/>
  <c r="F40" i="15"/>
  <c r="F56" i="15"/>
  <c r="F59" i="15"/>
  <c r="F72" i="15"/>
  <c r="F88" i="15"/>
  <c r="E13" i="11"/>
  <c r="H102" i="15" l="1"/>
  <c r="M104" i="15" s="1"/>
  <c r="M105" i="15" s="1"/>
  <c r="L102" i="15"/>
  <c r="J102" i="15"/>
  <c r="M112" i="15" s="1"/>
  <c r="M106" i="15" l="1"/>
  <c r="M107" i="15" s="1"/>
  <c r="M108" i="15" l="1"/>
  <c r="M109" i="15" s="1"/>
  <c r="M110" i="15" l="1"/>
  <c r="M111" i="15" s="1"/>
  <c r="M113" i="15" s="1"/>
  <c r="M114" i="15" l="1"/>
  <c r="M116" i="15" s="1"/>
</calcChain>
</file>

<file path=xl/sharedStrings.xml><?xml version="1.0" encoding="utf-8"?>
<sst xmlns="http://schemas.openxmlformats.org/spreadsheetml/2006/main" count="270" uniqueCount="84">
  <si>
    <t>ხელფასი</t>
  </si>
  <si>
    <t>მასალები</t>
  </si>
  <si>
    <t>სულ</t>
  </si>
  <si>
    <t>ლარი</t>
  </si>
  <si>
    <t>№</t>
  </si>
  <si>
    <t>ც</t>
  </si>
  <si>
    <t xml:space="preserve">სხვა მანქანები  </t>
  </si>
  <si>
    <t>ჯამი</t>
  </si>
  <si>
    <t>სატრანსპორტო ხარჯები შიდა გადაზიდვებზე მასალიდან</t>
  </si>
  <si>
    <t xml:space="preserve">ზედნადები ხარჯები </t>
  </si>
  <si>
    <t xml:space="preserve">გეგმიური დაგროვება </t>
  </si>
  <si>
    <t>ტ</t>
  </si>
  <si>
    <t>პირდაპირი ხარჯების ჯამი</t>
  </si>
  <si>
    <t>კაც/სთ</t>
  </si>
  <si>
    <t>მანქ/სთ</t>
  </si>
  <si>
    <t>ქვიშა-ხრეშოვანი ნარევი</t>
  </si>
  <si>
    <t>სამუშაოების დასახელება</t>
  </si>
  <si>
    <t>განზ.</t>
  </si>
  <si>
    <t>რაოდ</t>
  </si>
  <si>
    <t>I Tve</t>
  </si>
  <si>
    <t>II Tve</t>
  </si>
  <si>
    <t>x</t>
  </si>
  <si>
    <t>სხვა მასალები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</si>
  <si>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</si>
  <si>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</si>
  <si>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</si>
  <si>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</si>
  <si>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</si>
  <si>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ტრანსპორტი და მექანიზმები</t>
  </si>
  <si>
    <t>ერთ</t>
  </si>
  <si>
    <t>პროექტი</t>
  </si>
  <si>
    <t>100 მ3</t>
  </si>
  <si>
    <t>მ3</t>
  </si>
  <si>
    <t xml:space="preserve">შრომითი დანახარჯები             </t>
  </si>
  <si>
    <t>მ2</t>
  </si>
  <si>
    <t>ბეტონი  B-18.5</t>
  </si>
  <si>
    <t>ფანერა ლამინირებლი, საყალიბე ზომით 2440x1220x18 მმ</t>
  </si>
  <si>
    <t>ფიცარი ჩამოგანილი წიწვოვანი სისქით 40-60 მმ, III ხარისხის</t>
  </si>
  <si>
    <t>ტრანსპორტირება საშუალოდ 10 კმ-ზე</t>
  </si>
  <si>
    <t>გაუთვალისწინებელი ხარჯები</t>
  </si>
  <si>
    <t>დაგროვებითი საპენსიო გადასახადი ხელფასიდან</t>
  </si>
  <si>
    <t>დღგ</t>
  </si>
  <si>
    <t xml:space="preserve">შრომითი დანახარჯი             </t>
  </si>
  <si>
    <t>სამშენებლო ნაგვის გატანა ნაგავსაყრელზე</t>
  </si>
  <si>
    <t>1000 მ3</t>
  </si>
  <si>
    <t>არმატურა A-500C კლასის</t>
  </si>
  <si>
    <t>პრ.</t>
  </si>
  <si>
    <t>ექსკავატორი 0.25 მ3</t>
  </si>
  <si>
    <t>საძირკვლის ქვეშ ღორღის საფენის მოწყობა სისქით 10 სმ.</t>
  </si>
  <si>
    <t>ტ.</t>
  </si>
  <si>
    <t>კგ.</t>
  </si>
  <si>
    <t>საბურღი მანქანა-ავტოამწე</t>
  </si>
  <si>
    <t>ზუგდიდში, ეგ. ფიფიას ქუჩაზე სანიაღვრე არხის მოწყობის  სამუშაოების</t>
  </si>
  <si>
    <t>არსებული განათების ბოძის დემონტაჟი</t>
  </si>
  <si>
    <t>არსებული მილხიდისა და ხიდ-ბოგირის დემონტაჟი</t>
  </si>
  <si>
    <t>ორმოს ამოღება განათების ბოძის მოწყობის ადგილზე და მონტაჟი</t>
  </si>
  <si>
    <t>ორმოს შევსება ბეტონით ბ 18.5</t>
  </si>
  <si>
    <t>სანიაღვრე არხის, ხიდ-ბოგირების და რკ/ბეტონის კედლის მოწყობის ადგილზე მიწის ამოღება</t>
  </si>
  <si>
    <t>რკ/ბეტონის მონოლითური სანიაღვრე არხისა და გადასავლელი ფილის მოწყობა</t>
  </si>
  <si>
    <t>ბეტონი  B-22.5</t>
  </si>
  <si>
    <t>შესაკრავი მავთული დ-1 მმ</t>
  </si>
  <si>
    <t>არხის გვერდების შევსება ქვიშა ხრეშოვანი ნარევით</t>
  </si>
  <si>
    <t>რკ/ბეტონის მონოლითური კედლის მოწყობა</t>
  </si>
  <si>
    <t>რკ/ბეტონის კედლის გვერდების შევსება ქვიშა ხრეშოვანი ნარევით</t>
  </si>
  <si>
    <t>ხიდ-ბოგირების ძირის, კედლების, ფრთების და ფილის მოწყობა</t>
  </si>
  <si>
    <t>არმატურა A-240C კლასის</t>
  </si>
  <si>
    <t>ხიდბოგირის გვერდების შევსება ქვიშა ხრეშოვანი ნარევით</t>
  </si>
  <si>
    <t>არსებული მიწის სანიაღვრე არხის ამოწმენდა 315 გრძ/მ-ზე</t>
  </si>
  <si>
    <t>არსებული მიწის სანიაღვრე არხის ამოწმენდა 85 გრძ/მ-ზე ხელით</t>
  </si>
  <si>
    <t xml:space="preserve"> ჯამი სულ</t>
  </si>
  <si>
    <t>სამუშაოების შესრულების ვადა 45 კალენდარული დღე</t>
  </si>
  <si>
    <t>არსებული მილხიდის, ხიდ-ბოგირის და ამორტიზებული რკ.ბეტონის კედლის დემონტაჟი</t>
  </si>
  <si>
    <t>ღორღი ბუნებრივი ქვის 20-40 მმ.</t>
  </si>
  <si>
    <t xml:space="preserve"> ხარჯთაღრიცხვა 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</si>
  <si>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</si>
  <si>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</si>
  <si>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</si>
  <si>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</si>
  <si>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</si>
  <si>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</si>
  <si>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</si>
  <si>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</si>
  <si>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7)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</si>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</sst>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$-437]yyyy\ &quot;წლის&quot;\ dd\ mm\,\ dddd"/>
    <numFmt numFmtId="166" formatCode="#,##0.000"/>
    <numFmt numFmtId="167" formatCode="#,##0.00000"/>
    <numFmt numFmtId="168" formatCode="#,##0.0"/>
  </numFmts>
  <fonts count="35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name val="Sylfaen"/>
      <family val="1"/>
    </font>
    <font>
      <sz val="10"/>
      <name val="Arial"/>
      <family val="2"/>
    </font>
    <font>
      <b/>
      <sz val="12"/>
      <name val="AcadNusx"/>
    </font>
    <font>
      <b/>
      <sz val="12"/>
      <name val="Arial"/>
      <family val="2"/>
    </font>
    <font>
      <b/>
      <sz val="12"/>
      <name val="Arial Cyr"/>
      <charset val="204"/>
    </font>
    <font>
      <sz val="12"/>
      <name val="AcadNusx"/>
    </font>
    <font>
      <sz val="12"/>
      <name val="Arachveulebrivi Thin"/>
      <family val="2"/>
    </font>
    <font>
      <b/>
      <sz val="12"/>
      <name val="Arial Cyr"/>
      <charset val="1"/>
    </font>
    <font>
      <sz val="12"/>
      <name val="Arial Cyr"/>
      <charset val="204"/>
    </font>
    <font>
      <b/>
      <sz val="12"/>
      <name val="Geo Eka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trike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Sylfaen"/>
      <family val="1"/>
      <charset val="204"/>
    </font>
    <font>
      <i/>
      <sz val="10"/>
      <name val="Sylfaen"/>
      <family val="1"/>
    </font>
    <font>
      <i/>
      <sz val="10"/>
      <color rgb="FFFF0000"/>
      <name val="Sylfaen"/>
      <family val="1"/>
    </font>
    <font>
      <i/>
      <sz val="11"/>
      <color rgb="FFFF0000"/>
      <name val="Sylfaen"/>
      <family val="1"/>
    </font>
    <font>
      <sz val="11"/>
      <color theme="1"/>
      <name val="Arial"/>
      <family val="2"/>
      <charset val="204"/>
    </font>
    <font>
      <sz val="11"/>
      <name val="AcadNusx"/>
    </font>
    <font>
      <i/>
      <sz val="11"/>
      <color indexed="10"/>
      <name val="Times New Roman"/>
      <family val="1"/>
    </font>
    <font>
      <i/>
      <sz val="11"/>
      <color indexed="10"/>
      <name val="Sylfaen"/>
      <family val="1"/>
    </font>
    <font>
      <sz val="10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164" fontId="2" fillId="0" borderId="0" applyFont="0" applyFill="0" applyBorder="0" applyAlignment="0" applyProtection="0"/>
    <xf numFmtId="0" fontId="17" fillId="0" borderId="0"/>
    <xf numFmtId="0" fontId="21" fillId="0" borderId="0"/>
    <xf numFmtId="0" fontId="22" fillId="0" borderId="0"/>
    <xf numFmtId="0" fontId="4" fillId="0" borderId="0"/>
    <xf numFmtId="0" fontId="17" fillId="0" borderId="0"/>
  </cellStyleXfs>
  <cellXfs count="100">
    <xf numFmtId="0" fontId="0" fillId="0" borderId="0" xfId="0"/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" fillId="0" borderId="1" xfId="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9" fontId="17" fillId="0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7" fillId="0" borderId="1" xfId="9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7" fillId="0" borderId="1" xfId="4" quotePrefix="1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</xf>
    <xf numFmtId="4" fontId="17" fillId="0" borderId="1" xfId="4" applyNumberFormat="1" applyFont="1" applyFill="1" applyBorder="1" applyAlignment="1" applyProtection="1">
      <alignment horizontal="center" vertical="center"/>
    </xf>
    <xf numFmtId="166" fontId="17" fillId="0" borderId="1" xfId="8" applyNumberFormat="1" applyFont="1" applyFill="1" applyBorder="1" applyAlignment="1" applyProtection="1">
      <alignment horizontal="center" vertical="center"/>
    </xf>
    <xf numFmtId="4" fontId="17" fillId="0" borderId="1" xfId="8" applyNumberFormat="1" applyFont="1" applyFill="1" applyBorder="1" applyAlignment="1" applyProtection="1">
      <alignment horizontal="center" vertical="center"/>
    </xf>
    <xf numFmtId="4" fontId="20" fillId="0" borderId="1" xfId="3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17" fillId="0" borderId="1" xfId="8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4" fontId="23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168" fontId="17" fillId="0" borderId="1" xfId="8" applyNumberFormat="1" applyFont="1" applyFill="1" applyBorder="1" applyAlignment="1">
      <alignment horizontal="center" vertical="center"/>
    </xf>
    <xf numFmtId="168" fontId="1" fillId="0" borderId="1" xfId="8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6" fillId="0" borderId="0" xfId="12" applyFont="1" applyFill="1" applyBorder="1" applyAlignment="1">
      <alignment vertical="center" wrapText="1"/>
    </xf>
    <xf numFmtId="0" fontId="26" fillId="0" borderId="0" xfId="12" applyFont="1" applyFill="1" applyBorder="1" applyAlignment="1">
      <alignment vertical="top" wrapText="1"/>
    </xf>
    <xf numFmtId="0" fontId="8" fillId="0" borderId="0" xfId="13" applyFont="1" applyBorder="1" applyAlignment="1">
      <alignment horizontal="center"/>
    </xf>
    <xf numFmtId="0" fontId="27" fillId="0" borderId="0" xfId="12" applyFont="1" applyFill="1" applyBorder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0" fontId="1" fillId="2" borderId="0" xfId="11" applyFont="1" applyFill="1" applyAlignment="1">
      <alignment horizontal="center" vertical="center"/>
    </xf>
    <xf numFmtId="0" fontId="29" fillId="0" borderId="0" xfId="12" applyFont="1" applyFill="1" applyBorder="1" applyAlignment="1">
      <alignment horizontal="left" vertical="center" wrapText="1"/>
    </xf>
    <xf numFmtId="0" fontId="29" fillId="0" borderId="0" xfId="12" applyFont="1" applyFill="1" applyBorder="1" applyAlignment="1">
      <alignment horizontal="left" vertical="center" wrapText="1"/>
    </xf>
    <xf numFmtId="0" fontId="30" fillId="2" borderId="0" xfId="11" applyFont="1" applyFill="1" applyAlignment="1">
      <alignment horizontal="center" vertical="center"/>
    </xf>
    <xf numFmtId="0" fontId="31" fillId="0" borderId="0" xfId="13" applyFont="1" applyBorder="1" applyAlignment="1">
      <alignment horizontal="center"/>
    </xf>
    <xf numFmtId="0" fontId="34" fillId="0" borderId="0" xfId="0" applyFont="1" applyFill="1"/>
  </cellXfs>
  <cellStyles count="14">
    <cellStyle name="Comma" xfId="8" builtinId="3"/>
    <cellStyle name="Comma 3" xfId="1"/>
    <cellStyle name="Normal" xfId="0" builtinId="0"/>
    <cellStyle name="Normal 10" xfId="2"/>
    <cellStyle name="Normal 2" xfId="3"/>
    <cellStyle name="Normal 2 3" xfId="12"/>
    <cellStyle name="Normal 3" xfId="4"/>
    <cellStyle name="Normal 3 2" xfId="5"/>
    <cellStyle name="Percent 3 2" xfId="6"/>
    <cellStyle name="Обычный 2" xfId="7"/>
    <cellStyle name="Обычный 3" xfId="9"/>
    <cellStyle name="Обычный 4" xfId="13"/>
    <cellStyle name="Обычный 5" xfId="11"/>
    <cellStyle name="Обычный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2.%20&#4320;&#4317;&#4328;&#4313;&#4304;-&#4326;&#4308;&#4314;&#4312;&#4321;&#4309;&#4304;&#4313;&#4308;/BoQ/RG-BoQ-Updated%2008.02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1.%20&#4315;&#4304;&#4320;&#4316;&#4308;&#4323;&#4314;&#4312;-&#4306;&#4323;&#4306;&#4323;&#4311;&#4312;-Task%204/BoQ/Marneuli-Guguti-xidebi%2006.06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Absolute%20Service/2.%20&#4334;&#4317;&#4305;&#4312;/BoQ/Xobi-BoQ%2015.06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ლოკალური ხარჯთაღრიცხვა"/>
      <sheetName val="სატენდერო შევსებული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>
        <row r="22">
          <cell r="J22">
            <v>95</v>
          </cell>
          <cell r="K22">
            <v>17.2</v>
          </cell>
        </row>
        <row r="29">
          <cell r="J29">
            <v>121</v>
          </cell>
          <cell r="K29">
            <v>18.77</v>
          </cell>
        </row>
        <row r="31">
          <cell r="J31">
            <v>126</v>
          </cell>
          <cell r="K31">
            <v>18.77</v>
          </cell>
        </row>
        <row r="33">
          <cell r="J33">
            <v>1520</v>
          </cell>
          <cell r="K33">
            <v>34.840000000000003</v>
          </cell>
        </row>
        <row r="44">
          <cell r="J44">
            <v>475</v>
          </cell>
          <cell r="K44">
            <v>20.9</v>
          </cell>
        </row>
        <row r="46">
          <cell r="J46">
            <v>280</v>
          </cell>
          <cell r="K46">
            <v>24.39</v>
          </cell>
        </row>
        <row r="48">
          <cell r="J48">
            <v>1250</v>
          </cell>
          <cell r="K48">
            <v>7.82</v>
          </cell>
        </row>
        <row r="51">
          <cell r="K51">
            <v>34.840000000000003</v>
          </cell>
        </row>
        <row r="52">
          <cell r="J52">
            <v>2087</v>
          </cell>
          <cell r="K52">
            <v>34.840000000000003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1-2"/>
      <sheetName val="1-3"/>
      <sheetName val="ტრანსპორტირება"/>
    </sheetNames>
    <sheetDataSet>
      <sheetData sheetId="0"/>
      <sheetData sheetId="1"/>
      <sheetData sheetId="2"/>
      <sheetData sheetId="3"/>
      <sheetData sheetId="4">
        <row r="37">
          <cell r="J37">
            <v>28</v>
          </cell>
        </row>
        <row r="45">
          <cell r="J45">
            <v>995</v>
          </cell>
          <cell r="K45">
            <v>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3-4"/>
      <sheetName val="3-5"/>
      <sheetName val="4-1"/>
      <sheetName val="5-1"/>
      <sheetName val="5-2"/>
      <sheetName val="5-3"/>
      <sheetName val="სატენდერო კრებსითი"/>
      <sheetName val="სატენდერო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K40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7"/>
  <sheetViews>
    <sheetView tabSelected="1" workbookViewId="0">
      <selection activeCell="A2" sqref="A2:M2"/>
    </sheetView>
  </sheetViews>
  <sheetFormatPr defaultRowHeight="12.75"/>
  <cols>
    <col min="1" max="1" width="3.28515625" style="7" customWidth="1"/>
    <col min="2" max="2" width="11.7109375" style="7" customWidth="1"/>
    <col min="3" max="3" width="60.85546875" style="8" customWidth="1"/>
    <col min="4" max="4" width="9.28515625" style="8" customWidth="1"/>
    <col min="5" max="5" width="9.7109375" style="8" customWidth="1"/>
    <col min="6" max="6" width="9.7109375" style="7" customWidth="1"/>
    <col min="7" max="12" width="9.7109375" style="8" customWidth="1"/>
    <col min="13" max="13" width="12.7109375" style="25" customWidth="1"/>
    <col min="14" max="14" width="9.5703125" style="8" customWidth="1"/>
    <col min="15" max="15" width="9.85546875" style="8" customWidth="1"/>
    <col min="16" max="23" width="8.42578125" style="8" customWidth="1"/>
    <col min="24" max="24" width="10" style="8" customWidth="1"/>
    <col min="25" max="25" width="9.7109375" style="8" customWidth="1"/>
    <col min="26" max="26" width="12.28515625" style="8" customWidth="1"/>
    <col min="27" max="16384" width="9.140625" style="8"/>
  </cols>
  <sheetData>
    <row r="1" spans="1:15" s="7" customForma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5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>
      <c r="A3" s="81" t="s">
        <v>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>
      <c r="A4" s="68"/>
      <c r="B4" s="68"/>
      <c r="C4" s="10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5" s="11" customFormat="1">
      <c r="A6" s="80" t="s">
        <v>23</v>
      </c>
      <c r="B6" s="80" t="s">
        <v>24</v>
      </c>
      <c r="C6" s="82" t="s">
        <v>25</v>
      </c>
      <c r="D6" s="82" t="s">
        <v>26</v>
      </c>
      <c r="E6" s="80" t="s">
        <v>27</v>
      </c>
      <c r="F6" s="80"/>
      <c r="G6" s="82" t="s">
        <v>1</v>
      </c>
      <c r="H6" s="82"/>
      <c r="I6" s="82" t="s">
        <v>0</v>
      </c>
      <c r="J6" s="82"/>
      <c r="K6" s="80" t="s">
        <v>28</v>
      </c>
      <c r="L6" s="80"/>
      <c r="M6" s="80" t="s">
        <v>7</v>
      </c>
    </row>
    <row r="7" spans="1:15" s="11" customFormat="1">
      <c r="A7" s="80"/>
      <c r="B7" s="80"/>
      <c r="C7" s="82"/>
      <c r="D7" s="82"/>
      <c r="E7" s="70" t="s">
        <v>29</v>
      </c>
      <c r="F7" s="70" t="s">
        <v>2</v>
      </c>
      <c r="G7" s="70" t="s">
        <v>29</v>
      </c>
      <c r="H7" s="70" t="s">
        <v>2</v>
      </c>
      <c r="I7" s="70" t="s">
        <v>29</v>
      </c>
      <c r="J7" s="70" t="s">
        <v>2</v>
      </c>
      <c r="K7" s="70" t="s">
        <v>29</v>
      </c>
      <c r="L7" s="70" t="s">
        <v>2</v>
      </c>
      <c r="M7" s="80"/>
    </row>
    <row r="8" spans="1:15" s="13" customForma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9</v>
      </c>
      <c r="H8" s="12">
        <v>10</v>
      </c>
      <c r="I8" s="12">
        <v>7</v>
      </c>
      <c r="J8" s="12">
        <v>8</v>
      </c>
      <c r="K8" s="12">
        <v>11</v>
      </c>
      <c r="L8" s="12">
        <v>12</v>
      </c>
      <c r="M8" s="12">
        <v>13</v>
      </c>
      <c r="O8" s="14"/>
    </row>
    <row r="9" spans="1:15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O9" s="28"/>
    </row>
    <row r="10" spans="1:15">
      <c r="A10" s="69"/>
      <c r="B10" s="70"/>
      <c r="C10" s="70"/>
      <c r="D10" s="70"/>
      <c r="E10" s="29"/>
      <c r="F10" s="29"/>
      <c r="G10" s="19"/>
      <c r="H10" s="19"/>
      <c r="I10" s="19"/>
      <c r="J10" s="19"/>
      <c r="K10" s="21"/>
      <c r="L10" s="21"/>
      <c r="M10" s="21"/>
    </row>
    <row r="11" spans="1:15">
      <c r="A11" s="17"/>
      <c r="B11" s="17"/>
      <c r="C11" s="17"/>
      <c r="D11" s="17"/>
      <c r="E11" s="21"/>
      <c r="F11" s="21"/>
      <c r="G11" s="19"/>
      <c r="H11" s="19"/>
      <c r="I11" s="19"/>
      <c r="J11" s="19"/>
      <c r="K11" s="21"/>
      <c r="L11" s="21"/>
      <c r="M11" s="21"/>
    </row>
    <row r="12" spans="1:15">
      <c r="A12" s="33">
        <v>1</v>
      </c>
      <c r="B12" s="51"/>
      <c r="C12" s="55" t="s">
        <v>53</v>
      </c>
      <c r="D12" s="53" t="s">
        <v>32</v>
      </c>
      <c r="E12" s="54"/>
      <c r="F12" s="54">
        <v>0.54</v>
      </c>
      <c r="G12" s="18"/>
      <c r="H12" s="18"/>
      <c r="I12" s="18"/>
      <c r="J12" s="21"/>
      <c r="K12" s="18"/>
      <c r="L12" s="21"/>
      <c r="M12" s="21"/>
    </row>
    <row r="13" spans="1:15">
      <c r="A13" s="33"/>
      <c r="B13" s="51"/>
      <c r="C13" s="48" t="s">
        <v>42</v>
      </c>
      <c r="D13" s="6" t="s">
        <v>13</v>
      </c>
      <c r="E13" s="71">
        <v>13.2</v>
      </c>
      <c r="F13" s="18">
        <f>F12*E13</f>
        <v>7.1280000000000001</v>
      </c>
      <c r="G13" s="18"/>
      <c r="H13" s="18"/>
      <c r="I13" s="18"/>
      <c r="J13" s="31"/>
      <c r="K13" s="18"/>
      <c r="L13" s="19"/>
      <c r="M13" s="31"/>
    </row>
    <row r="14" spans="1:15">
      <c r="A14" s="17"/>
      <c r="B14" s="6"/>
      <c r="C14" s="32" t="s">
        <v>6</v>
      </c>
      <c r="D14" s="6" t="s">
        <v>3</v>
      </c>
      <c r="E14" s="18">
        <v>9.6300000000000008</v>
      </c>
      <c r="F14" s="18">
        <f>F12*E14</f>
        <v>5.2002000000000006</v>
      </c>
      <c r="G14" s="18"/>
      <c r="H14" s="18"/>
      <c r="I14" s="47"/>
      <c r="J14" s="19"/>
      <c r="K14" s="18"/>
      <c r="L14" s="21"/>
      <c r="M14" s="31"/>
    </row>
    <row r="15" spans="1:15">
      <c r="A15" s="33"/>
      <c r="B15" s="6"/>
      <c r="C15" s="48"/>
      <c r="D15" s="6"/>
      <c r="E15" s="18"/>
      <c r="F15" s="18"/>
      <c r="G15" s="18"/>
      <c r="H15" s="18"/>
      <c r="I15" s="47"/>
      <c r="J15" s="19"/>
      <c r="K15" s="18"/>
      <c r="L15" s="21"/>
      <c r="M15" s="21"/>
    </row>
    <row r="16" spans="1:15" ht="25.5">
      <c r="A16" s="33">
        <v>2</v>
      </c>
      <c r="B16" s="51"/>
      <c r="C16" s="65" t="s">
        <v>71</v>
      </c>
      <c r="D16" s="53" t="s">
        <v>32</v>
      </c>
      <c r="E16" s="54"/>
      <c r="F16" s="54">
        <v>9.32</v>
      </c>
      <c r="G16" s="18"/>
      <c r="H16" s="18"/>
      <c r="I16" s="18"/>
      <c r="J16" s="21"/>
      <c r="K16" s="18"/>
      <c r="L16" s="21"/>
      <c r="M16" s="21"/>
    </row>
    <row r="17" spans="1:13">
      <c r="A17" s="33"/>
      <c r="B17" s="51"/>
      <c r="C17" s="48" t="s">
        <v>42</v>
      </c>
      <c r="D17" s="6" t="s">
        <v>13</v>
      </c>
      <c r="E17" s="71">
        <v>22</v>
      </c>
      <c r="F17" s="18">
        <f>F16*E17</f>
        <v>205.04000000000002</v>
      </c>
      <c r="G17" s="18"/>
      <c r="H17" s="18"/>
      <c r="I17" s="18"/>
      <c r="J17" s="31"/>
      <c r="K17" s="18"/>
      <c r="L17" s="19"/>
      <c r="M17" s="31"/>
    </row>
    <row r="18" spans="1:13">
      <c r="A18" s="17"/>
      <c r="B18" s="6"/>
      <c r="C18" s="32" t="s">
        <v>6</v>
      </c>
      <c r="D18" s="6" t="s">
        <v>3</v>
      </c>
      <c r="E18" s="71">
        <v>16.8</v>
      </c>
      <c r="F18" s="18">
        <f>F16*E18</f>
        <v>156.57600000000002</v>
      </c>
      <c r="G18" s="18"/>
      <c r="H18" s="18"/>
      <c r="I18" s="47"/>
      <c r="J18" s="19"/>
      <c r="K18" s="18"/>
      <c r="L18" s="21"/>
      <c r="M18" s="31"/>
    </row>
    <row r="19" spans="1:13">
      <c r="A19" s="33"/>
      <c r="B19" s="6"/>
      <c r="C19" s="48"/>
      <c r="D19" s="6"/>
      <c r="E19" s="18"/>
      <c r="F19" s="18"/>
      <c r="G19" s="18"/>
      <c r="H19" s="18"/>
      <c r="I19" s="47"/>
      <c r="J19" s="19"/>
      <c r="K19" s="18"/>
      <c r="L19" s="21"/>
      <c r="M19" s="21"/>
    </row>
    <row r="20" spans="1:13" ht="25.5">
      <c r="A20" s="17">
        <v>3</v>
      </c>
      <c r="B20" s="51"/>
      <c r="C20" s="65" t="s">
        <v>55</v>
      </c>
      <c r="D20" s="56" t="s">
        <v>5</v>
      </c>
      <c r="E20" s="54"/>
      <c r="F20" s="54">
        <v>1</v>
      </c>
      <c r="G20" s="18"/>
      <c r="H20" s="18"/>
      <c r="I20" s="18"/>
      <c r="J20" s="21"/>
      <c r="K20" s="18"/>
      <c r="L20" s="21"/>
      <c r="M20" s="21"/>
    </row>
    <row r="21" spans="1:13">
      <c r="A21" s="33"/>
      <c r="B21" s="51"/>
      <c r="C21" s="48" t="s">
        <v>42</v>
      </c>
      <c r="D21" s="6" t="s">
        <v>13</v>
      </c>
      <c r="E21" s="18">
        <v>0.2</v>
      </c>
      <c r="F21" s="18">
        <f>E21*F20</f>
        <v>0.2</v>
      </c>
      <c r="G21" s="18"/>
      <c r="H21" s="18"/>
      <c r="I21" s="18"/>
      <c r="J21" s="31"/>
      <c r="K21" s="18"/>
      <c r="L21" s="19"/>
      <c r="M21" s="31"/>
    </row>
    <row r="22" spans="1:13">
      <c r="A22" s="17"/>
      <c r="B22" s="17"/>
      <c r="C22" s="32" t="s">
        <v>51</v>
      </c>
      <c r="D22" s="17" t="s">
        <v>14</v>
      </c>
      <c r="E22" s="34">
        <v>0.112</v>
      </c>
      <c r="F22" s="21">
        <f>E22*F20</f>
        <v>0.112</v>
      </c>
      <c r="G22" s="19"/>
      <c r="H22" s="19"/>
      <c r="I22" s="19"/>
      <c r="J22" s="19"/>
      <c r="K22" s="18"/>
      <c r="L22" s="21"/>
      <c r="M22" s="31"/>
    </row>
    <row r="23" spans="1:13">
      <c r="A23" s="17"/>
      <c r="B23" s="6"/>
      <c r="C23" s="32"/>
      <c r="D23" s="6"/>
      <c r="E23" s="18"/>
      <c r="F23" s="18"/>
      <c r="G23" s="18"/>
      <c r="H23" s="18"/>
      <c r="I23" s="47"/>
      <c r="J23" s="19"/>
      <c r="K23" s="18"/>
      <c r="L23" s="21"/>
      <c r="M23" s="21"/>
    </row>
    <row r="24" spans="1:13">
      <c r="A24" s="33">
        <v>4</v>
      </c>
      <c r="B24" s="51"/>
      <c r="C24" s="57" t="s">
        <v>56</v>
      </c>
      <c r="D24" s="56" t="s">
        <v>32</v>
      </c>
      <c r="E24" s="58"/>
      <c r="F24" s="58">
        <v>0.54</v>
      </c>
      <c r="G24" s="19"/>
      <c r="H24" s="19"/>
      <c r="I24" s="19"/>
      <c r="J24" s="19"/>
      <c r="K24" s="21"/>
      <c r="L24" s="21"/>
      <c r="M24" s="21"/>
    </row>
    <row r="25" spans="1:13">
      <c r="A25" s="17"/>
      <c r="B25" s="30"/>
      <c r="C25" s="20" t="s">
        <v>33</v>
      </c>
      <c r="D25" s="17" t="s">
        <v>13</v>
      </c>
      <c r="E25" s="21">
        <v>1.96</v>
      </c>
      <c r="F25" s="21">
        <f>F24*E25</f>
        <v>1.0584</v>
      </c>
      <c r="G25" s="19"/>
      <c r="H25" s="19"/>
      <c r="I25" s="21"/>
      <c r="J25" s="31"/>
      <c r="K25" s="19"/>
      <c r="L25" s="19"/>
      <c r="M25" s="31"/>
    </row>
    <row r="26" spans="1:13">
      <c r="A26" s="17"/>
      <c r="B26" s="17"/>
      <c r="C26" s="20" t="s">
        <v>35</v>
      </c>
      <c r="D26" s="17" t="s">
        <v>32</v>
      </c>
      <c r="E26" s="34">
        <v>1.0149999999999999</v>
      </c>
      <c r="F26" s="21">
        <f>F24*E26</f>
        <v>0.54810000000000003</v>
      </c>
      <c r="G26" s="19"/>
      <c r="H26" s="19"/>
      <c r="I26" s="19"/>
      <c r="J26" s="19"/>
      <c r="K26" s="21"/>
      <c r="L26" s="21"/>
      <c r="M26" s="31"/>
    </row>
    <row r="27" spans="1:13">
      <c r="A27" s="33"/>
      <c r="B27" s="17"/>
      <c r="C27" s="22"/>
      <c r="D27" s="17"/>
      <c r="E27" s="21"/>
      <c r="F27" s="21"/>
      <c r="G27" s="19"/>
      <c r="H27" s="19"/>
      <c r="I27" s="19"/>
      <c r="J27" s="19"/>
      <c r="K27" s="21"/>
      <c r="L27" s="21"/>
      <c r="M27" s="21"/>
    </row>
    <row r="28" spans="1:13" ht="25.5">
      <c r="A28" s="17">
        <v>5</v>
      </c>
      <c r="B28" s="30"/>
      <c r="C28" s="59" t="s">
        <v>57</v>
      </c>
      <c r="D28" s="56" t="s">
        <v>32</v>
      </c>
      <c r="E28" s="58"/>
      <c r="F28" s="58">
        <v>143.91</v>
      </c>
      <c r="G28" s="21"/>
      <c r="H28" s="21"/>
      <c r="I28" s="21"/>
      <c r="J28" s="21"/>
      <c r="K28" s="21"/>
      <c r="L28" s="21"/>
      <c r="M28" s="21"/>
    </row>
    <row r="29" spans="1:13">
      <c r="A29" s="33"/>
      <c r="B29" s="39"/>
      <c r="C29" s="40"/>
      <c r="D29" s="41" t="s">
        <v>44</v>
      </c>
      <c r="E29" s="42"/>
      <c r="F29" s="43">
        <f>F28/1000</f>
        <v>0.14391000000000001</v>
      </c>
      <c r="G29" s="44"/>
      <c r="H29" s="44"/>
      <c r="I29" s="44"/>
      <c r="J29" s="44"/>
      <c r="K29" s="44"/>
      <c r="L29" s="44"/>
      <c r="M29" s="44"/>
    </row>
    <row r="30" spans="1:13">
      <c r="A30" s="17"/>
      <c r="B30" s="30"/>
      <c r="C30" s="20" t="s">
        <v>33</v>
      </c>
      <c r="D30" s="17" t="s">
        <v>13</v>
      </c>
      <c r="E30" s="21">
        <v>3.36</v>
      </c>
      <c r="F30" s="21">
        <f>E30*F29</f>
        <v>0.48353760000000001</v>
      </c>
      <c r="G30" s="19"/>
      <c r="H30" s="19"/>
      <c r="I30" s="21"/>
      <c r="J30" s="31"/>
      <c r="K30" s="19"/>
      <c r="L30" s="19"/>
      <c r="M30" s="31"/>
    </row>
    <row r="31" spans="1:13">
      <c r="A31" s="17"/>
      <c r="B31" s="17"/>
      <c r="C31" s="32" t="s">
        <v>47</v>
      </c>
      <c r="D31" s="17" t="s">
        <v>14</v>
      </c>
      <c r="E31" s="72">
        <v>80.3</v>
      </c>
      <c r="F31" s="21">
        <f>E31*F29</f>
        <v>11.555973</v>
      </c>
      <c r="G31" s="19"/>
      <c r="H31" s="19"/>
      <c r="I31" s="19"/>
      <c r="J31" s="19"/>
      <c r="K31" s="18"/>
      <c r="L31" s="21"/>
      <c r="M31" s="31"/>
    </row>
    <row r="32" spans="1:13">
      <c r="A32" s="17"/>
      <c r="B32" s="17"/>
      <c r="C32" s="32" t="s">
        <v>6</v>
      </c>
      <c r="D32" s="17" t="s">
        <v>3</v>
      </c>
      <c r="E32" s="72">
        <v>5.6</v>
      </c>
      <c r="F32" s="21">
        <f>E32*F29</f>
        <v>0.80589600000000006</v>
      </c>
      <c r="G32" s="19"/>
      <c r="H32" s="19"/>
      <c r="I32" s="19"/>
      <c r="J32" s="19"/>
      <c r="K32" s="21"/>
      <c r="L32" s="21"/>
      <c r="M32" s="31"/>
    </row>
    <row r="33" spans="1:13">
      <c r="A33" s="33"/>
      <c r="B33" s="17"/>
      <c r="C33" s="22"/>
      <c r="D33" s="17"/>
      <c r="E33" s="21"/>
      <c r="F33" s="21"/>
      <c r="G33" s="19"/>
      <c r="H33" s="19"/>
      <c r="I33" s="19"/>
      <c r="J33" s="19"/>
      <c r="K33" s="21"/>
      <c r="L33" s="21"/>
      <c r="M33" s="21"/>
    </row>
    <row r="34" spans="1:13" ht="25.5">
      <c r="A34" s="17">
        <v>6</v>
      </c>
      <c r="B34" s="30"/>
      <c r="C34" s="59" t="s">
        <v>68</v>
      </c>
      <c r="D34" s="56" t="s">
        <v>32</v>
      </c>
      <c r="E34" s="58"/>
      <c r="F34" s="58">
        <v>40.5</v>
      </c>
      <c r="G34" s="21"/>
      <c r="H34" s="21"/>
      <c r="I34" s="21"/>
      <c r="J34" s="21"/>
      <c r="K34" s="21"/>
      <c r="L34" s="21"/>
      <c r="M34" s="21"/>
    </row>
    <row r="35" spans="1:13">
      <c r="A35" s="33"/>
      <c r="B35" s="39"/>
      <c r="C35" s="40"/>
      <c r="D35" s="41" t="s">
        <v>31</v>
      </c>
      <c r="E35" s="42"/>
      <c r="F35" s="43">
        <f>F34/100</f>
        <v>0.40500000000000003</v>
      </c>
      <c r="G35" s="44"/>
      <c r="H35" s="44"/>
      <c r="I35" s="44"/>
      <c r="J35" s="44"/>
      <c r="K35" s="44"/>
      <c r="L35" s="44"/>
      <c r="M35" s="44"/>
    </row>
    <row r="36" spans="1:13">
      <c r="A36" s="17"/>
      <c r="B36" s="30"/>
      <c r="C36" s="20" t="s">
        <v>33</v>
      </c>
      <c r="D36" s="17" t="s">
        <v>13</v>
      </c>
      <c r="E36" s="73">
        <v>206</v>
      </c>
      <c r="F36" s="21">
        <f>E36*F35</f>
        <v>83.43</v>
      </c>
      <c r="G36" s="19"/>
      <c r="H36" s="19"/>
      <c r="I36" s="21"/>
      <c r="J36" s="31"/>
      <c r="K36" s="19"/>
      <c r="L36" s="19"/>
      <c r="M36" s="31"/>
    </row>
    <row r="37" spans="1:13">
      <c r="A37" s="33"/>
      <c r="B37" s="17"/>
      <c r="C37" s="22"/>
      <c r="D37" s="17"/>
      <c r="E37" s="21"/>
      <c r="F37" s="21"/>
      <c r="G37" s="19"/>
      <c r="H37" s="19"/>
      <c r="I37" s="19"/>
      <c r="J37" s="19"/>
      <c r="K37" s="21"/>
      <c r="L37" s="21"/>
      <c r="M37" s="21"/>
    </row>
    <row r="38" spans="1:13" ht="13.5" customHeight="1">
      <c r="A38" s="17">
        <v>7</v>
      </c>
      <c r="B38" s="30"/>
      <c r="C38" s="59" t="s">
        <v>67</v>
      </c>
      <c r="D38" s="56" t="s">
        <v>32</v>
      </c>
      <c r="E38" s="58"/>
      <c r="F38" s="58">
        <v>157.5</v>
      </c>
      <c r="G38" s="21"/>
      <c r="H38" s="21"/>
      <c r="I38" s="21"/>
      <c r="J38" s="21"/>
      <c r="K38" s="21"/>
      <c r="L38" s="21"/>
      <c r="M38" s="21"/>
    </row>
    <row r="39" spans="1:13">
      <c r="A39" s="33"/>
      <c r="B39" s="39"/>
      <c r="C39" s="40"/>
      <c r="D39" s="41" t="s">
        <v>44</v>
      </c>
      <c r="E39" s="42"/>
      <c r="F39" s="43">
        <f>F38/1000</f>
        <v>0.1575</v>
      </c>
      <c r="G39" s="44"/>
      <c r="H39" s="44"/>
      <c r="I39" s="44"/>
      <c r="J39" s="44"/>
      <c r="K39" s="44"/>
      <c r="L39" s="44"/>
      <c r="M39" s="44"/>
    </row>
    <row r="40" spans="1:13">
      <c r="A40" s="17"/>
      <c r="B40" s="30"/>
      <c r="C40" s="20" t="s">
        <v>33</v>
      </c>
      <c r="D40" s="17" t="s">
        <v>13</v>
      </c>
      <c r="E40" s="21">
        <v>3.36</v>
      </c>
      <c r="F40" s="21">
        <f>E40*F39</f>
        <v>0.5292</v>
      </c>
      <c r="G40" s="19"/>
      <c r="H40" s="19"/>
      <c r="I40" s="21"/>
      <c r="J40" s="31"/>
      <c r="K40" s="19"/>
      <c r="L40" s="19"/>
      <c r="M40" s="31"/>
    </row>
    <row r="41" spans="1:13" ht="15.75" customHeight="1">
      <c r="A41" s="17"/>
      <c r="B41" s="17"/>
      <c r="C41" s="32" t="s">
        <v>47</v>
      </c>
      <c r="D41" s="17" t="s">
        <v>14</v>
      </c>
      <c r="E41" s="72">
        <v>80.3</v>
      </c>
      <c r="F41" s="21">
        <f>E41*F39</f>
        <v>12.64725</v>
      </c>
      <c r="G41" s="19"/>
      <c r="H41" s="19"/>
      <c r="I41" s="19"/>
      <c r="J41" s="19"/>
      <c r="K41" s="21"/>
      <c r="L41" s="21"/>
      <c r="M41" s="31"/>
    </row>
    <row r="42" spans="1:13">
      <c r="A42" s="17"/>
      <c r="B42" s="17"/>
      <c r="C42" s="32" t="s">
        <v>6</v>
      </c>
      <c r="D42" s="17" t="s">
        <v>3</v>
      </c>
      <c r="E42" s="72">
        <v>5.6</v>
      </c>
      <c r="F42" s="21">
        <f>E42*F39</f>
        <v>0.8819999999999999</v>
      </c>
      <c r="G42" s="19"/>
      <c r="H42" s="19"/>
      <c r="I42" s="19"/>
      <c r="J42" s="19"/>
      <c r="K42" s="21"/>
      <c r="L42" s="21"/>
      <c r="M42" s="31"/>
    </row>
    <row r="43" spans="1:13">
      <c r="A43" s="33"/>
      <c r="B43" s="17"/>
      <c r="C43" s="22"/>
      <c r="D43" s="17"/>
      <c r="E43" s="21"/>
      <c r="F43" s="21"/>
      <c r="G43" s="19"/>
      <c r="H43" s="19"/>
      <c r="I43" s="19"/>
      <c r="J43" s="19"/>
      <c r="K43" s="21"/>
      <c r="L43" s="21"/>
      <c r="M43" s="21"/>
    </row>
    <row r="44" spans="1:13" ht="13.5" customHeight="1">
      <c r="A44" s="17">
        <v>8</v>
      </c>
      <c r="B44" s="17"/>
      <c r="C44" s="60" t="s">
        <v>43</v>
      </c>
      <c r="D44" s="53" t="s">
        <v>32</v>
      </c>
      <c r="E44" s="61"/>
      <c r="F44" s="58">
        <f>F28+F16+F12+F34+F38</f>
        <v>351.77</v>
      </c>
      <c r="G44" s="21"/>
      <c r="H44" s="21"/>
      <c r="I44" s="21"/>
      <c r="J44" s="21"/>
      <c r="K44" s="21"/>
      <c r="L44" s="21"/>
      <c r="M44" s="31"/>
    </row>
    <row r="45" spans="1:13" s="11" customFormat="1">
      <c r="A45" s="36"/>
      <c r="B45" s="37"/>
      <c r="C45" s="38"/>
      <c r="D45" s="17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11" customFormat="1">
      <c r="A46" s="36"/>
      <c r="B46" s="37"/>
      <c r="C46" s="62" t="s">
        <v>38</v>
      </c>
      <c r="D46" s="63" t="s">
        <v>11</v>
      </c>
      <c r="E46" s="77">
        <v>1.7</v>
      </c>
      <c r="F46" s="64">
        <f>E46*F44</f>
        <v>598.0089999999999</v>
      </c>
      <c r="G46" s="21"/>
      <c r="H46" s="21"/>
      <c r="I46" s="21"/>
      <c r="J46" s="21"/>
      <c r="K46" s="21"/>
      <c r="L46" s="21"/>
      <c r="M46" s="21"/>
    </row>
    <row r="47" spans="1:13" ht="13.5" customHeight="1">
      <c r="A47" s="17"/>
      <c r="B47" s="17"/>
      <c r="C47" s="20"/>
      <c r="D47" s="17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6.5" customHeight="1">
      <c r="A48" s="17">
        <v>9</v>
      </c>
      <c r="B48" s="30"/>
      <c r="C48" s="60" t="s">
        <v>48</v>
      </c>
      <c r="D48" s="56" t="s">
        <v>32</v>
      </c>
      <c r="E48" s="58"/>
      <c r="F48" s="58">
        <v>12.9</v>
      </c>
      <c r="G48" s="21"/>
      <c r="H48" s="21"/>
      <c r="I48" s="21"/>
      <c r="J48" s="21"/>
      <c r="K48" s="21"/>
      <c r="L48" s="21"/>
      <c r="M48" s="21"/>
    </row>
    <row r="49" spans="1:13">
      <c r="A49" s="17"/>
      <c r="B49" s="30"/>
      <c r="C49" s="20" t="s">
        <v>33</v>
      </c>
      <c r="D49" s="17" t="s">
        <v>13</v>
      </c>
      <c r="E49" s="21">
        <v>3.52</v>
      </c>
      <c r="F49" s="21">
        <f>E49*F48</f>
        <v>45.408000000000001</v>
      </c>
      <c r="G49" s="19"/>
      <c r="H49" s="19"/>
      <c r="I49" s="21"/>
      <c r="J49" s="31"/>
      <c r="K49" s="19"/>
      <c r="L49" s="19"/>
      <c r="M49" s="31"/>
    </row>
    <row r="50" spans="1:13">
      <c r="A50" s="17"/>
      <c r="B50" s="17"/>
      <c r="C50" s="32" t="s">
        <v>6</v>
      </c>
      <c r="D50" s="17" t="s">
        <v>3</v>
      </c>
      <c r="E50" s="21">
        <v>1.06</v>
      </c>
      <c r="F50" s="21">
        <f>E50*F48</f>
        <v>13.674000000000001</v>
      </c>
      <c r="G50" s="19"/>
      <c r="H50" s="19"/>
      <c r="I50" s="19"/>
      <c r="J50" s="19"/>
      <c r="K50" s="21"/>
      <c r="L50" s="21"/>
      <c r="M50" s="31"/>
    </row>
    <row r="51" spans="1:13">
      <c r="A51" s="17"/>
      <c r="B51" s="6"/>
      <c r="C51" s="32" t="s">
        <v>72</v>
      </c>
      <c r="D51" s="6" t="s">
        <v>32</v>
      </c>
      <c r="E51" s="18">
        <v>1.24</v>
      </c>
      <c r="F51" s="18">
        <f>E51*F48</f>
        <v>15.996</v>
      </c>
      <c r="G51" s="47"/>
      <c r="H51" s="47"/>
      <c r="I51" s="47"/>
      <c r="J51" s="47"/>
      <c r="K51" s="18"/>
      <c r="L51" s="18"/>
      <c r="M51" s="31"/>
    </row>
    <row r="52" spans="1:13">
      <c r="A52" s="17"/>
      <c r="B52" s="6"/>
      <c r="C52" s="23" t="s">
        <v>22</v>
      </c>
      <c r="D52" s="6" t="s">
        <v>3</v>
      </c>
      <c r="E52" s="18">
        <v>0.02</v>
      </c>
      <c r="F52" s="18">
        <f>E52*F48</f>
        <v>0.25800000000000001</v>
      </c>
      <c r="G52" s="18"/>
      <c r="H52" s="18"/>
      <c r="I52" s="35"/>
      <c r="J52" s="18"/>
      <c r="K52" s="45"/>
      <c r="L52" s="46"/>
      <c r="M52" s="31"/>
    </row>
    <row r="53" spans="1:13">
      <c r="A53" s="17"/>
      <c r="B53" s="17"/>
      <c r="C53" s="38"/>
      <c r="D53" s="17"/>
      <c r="E53" s="21"/>
      <c r="F53" s="21"/>
      <c r="G53" s="18"/>
      <c r="H53" s="18"/>
      <c r="I53" s="35"/>
      <c r="J53" s="18"/>
      <c r="K53" s="45"/>
      <c r="L53" s="46"/>
      <c r="M53" s="31"/>
    </row>
    <row r="54" spans="1:13" ht="25.5">
      <c r="A54" s="33">
        <v>10</v>
      </c>
      <c r="B54" s="30"/>
      <c r="C54" s="59" t="s">
        <v>58</v>
      </c>
      <c r="D54" s="56" t="s">
        <v>32</v>
      </c>
      <c r="E54" s="58"/>
      <c r="F54" s="58">
        <v>21.3</v>
      </c>
      <c r="G54" s="21"/>
      <c r="H54" s="21"/>
      <c r="I54" s="21"/>
      <c r="J54" s="21"/>
      <c r="K54" s="21"/>
      <c r="L54" s="21"/>
      <c r="M54" s="21"/>
    </row>
    <row r="55" spans="1:13">
      <c r="A55" s="33"/>
      <c r="B55" s="30"/>
      <c r="C55" s="20"/>
      <c r="D55" s="17" t="s">
        <v>31</v>
      </c>
      <c r="E55" s="21"/>
      <c r="F55" s="34">
        <f>F54/100</f>
        <v>0.21299999999999999</v>
      </c>
      <c r="G55" s="21"/>
      <c r="H55" s="21"/>
      <c r="I55" s="21"/>
      <c r="J55" s="21"/>
      <c r="K55" s="21"/>
      <c r="L55" s="21"/>
      <c r="M55" s="21"/>
    </row>
    <row r="56" spans="1:13">
      <c r="A56" s="17"/>
      <c r="B56" s="30"/>
      <c r="C56" s="20" t="s">
        <v>33</v>
      </c>
      <c r="D56" s="17" t="s">
        <v>13</v>
      </c>
      <c r="E56" s="21">
        <v>1120</v>
      </c>
      <c r="F56" s="21">
        <f>E56*F55</f>
        <v>238.56</v>
      </c>
      <c r="G56" s="19"/>
      <c r="H56" s="19"/>
      <c r="I56" s="21"/>
      <c r="J56" s="31"/>
      <c r="K56" s="19"/>
      <c r="L56" s="19"/>
      <c r="M56" s="31"/>
    </row>
    <row r="57" spans="1:13">
      <c r="A57" s="17"/>
      <c r="B57" s="17"/>
      <c r="C57" s="32" t="s">
        <v>6</v>
      </c>
      <c r="D57" s="17" t="s">
        <v>3</v>
      </c>
      <c r="E57" s="21">
        <v>79</v>
      </c>
      <c r="F57" s="21">
        <f>E57*F55</f>
        <v>16.826999999999998</v>
      </c>
      <c r="G57" s="19"/>
      <c r="H57" s="19"/>
      <c r="I57" s="19"/>
      <c r="J57" s="19"/>
      <c r="K57" s="21"/>
      <c r="L57" s="21"/>
      <c r="M57" s="31"/>
    </row>
    <row r="58" spans="1:13">
      <c r="A58" s="17"/>
      <c r="B58" s="17"/>
      <c r="C58" s="20" t="s">
        <v>45</v>
      </c>
      <c r="D58" s="6" t="s">
        <v>11</v>
      </c>
      <c r="E58" s="35" t="s">
        <v>30</v>
      </c>
      <c r="F58" s="52">
        <v>0.44451000000000002</v>
      </c>
      <c r="G58" s="75"/>
      <c r="H58" s="19"/>
      <c r="I58" s="19"/>
      <c r="J58" s="19"/>
      <c r="K58" s="21"/>
      <c r="L58" s="21"/>
      <c r="M58" s="31"/>
    </row>
    <row r="59" spans="1:13">
      <c r="A59" s="17"/>
      <c r="B59" s="17"/>
      <c r="C59" s="20" t="s">
        <v>59</v>
      </c>
      <c r="D59" s="17" t="s">
        <v>32</v>
      </c>
      <c r="E59" s="21">
        <v>101.5</v>
      </c>
      <c r="F59" s="21">
        <f>E59*F55</f>
        <v>21.619499999999999</v>
      </c>
      <c r="G59" s="76"/>
      <c r="H59" s="19"/>
      <c r="I59" s="19"/>
      <c r="J59" s="19"/>
      <c r="K59" s="21"/>
      <c r="L59" s="21"/>
      <c r="M59" s="31"/>
    </row>
    <row r="60" spans="1:13">
      <c r="A60" s="17"/>
      <c r="B60" s="30"/>
      <c r="C60" s="20" t="s">
        <v>60</v>
      </c>
      <c r="D60" s="6" t="s">
        <v>50</v>
      </c>
      <c r="E60" s="35">
        <v>20</v>
      </c>
      <c r="F60" s="34">
        <f>E60*F58</f>
        <v>8.8902000000000001</v>
      </c>
      <c r="G60" s="75"/>
      <c r="H60" s="19"/>
      <c r="I60" s="19"/>
      <c r="J60" s="19"/>
      <c r="K60" s="21"/>
      <c r="L60" s="21"/>
      <c r="M60" s="31"/>
    </row>
    <row r="61" spans="1:13">
      <c r="A61" s="17"/>
      <c r="B61" s="17"/>
      <c r="C61" s="20" t="s">
        <v>37</v>
      </c>
      <c r="D61" s="17" t="s">
        <v>32</v>
      </c>
      <c r="E61" s="21">
        <v>11.49</v>
      </c>
      <c r="F61" s="21">
        <f>F55*E61</f>
        <v>2.4473699999999998</v>
      </c>
      <c r="G61" s="76"/>
      <c r="H61" s="19"/>
      <c r="I61" s="19"/>
      <c r="J61" s="19"/>
      <c r="K61" s="21"/>
      <c r="L61" s="21"/>
      <c r="M61" s="31"/>
    </row>
    <row r="62" spans="1:13">
      <c r="A62" s="17"/>
      <c r="B62" s="17"/>
      <c r="C62" s="38" t="s">
        <v>22</v>
      </c>
      <c r="D62" s="17" t="s">
        <v>3</v>
      </c>
      <c r="E62" s="21">
        <v>228</v>
      </c>
      <c r="F62" s="21">
        <f>E62*F55</f>
        <v>48.564</v>
      </c>
      <c r="G62" s="18"/>
      <c r="H62" s="18"/>
      <c r="I62" s="35"/>
      <c r="J62" s="18"/>
      <c r="K62" s="45"/>
      <c r="L62" s="46"/>
      <c r="M62" s="31"/>
    </row>
    <row r="63" spans="1:13">
      <c r="A63" s="17"/>
      <c r="B63" s="17"/>
      <c r="C63" s="20"/>
      <c r="D63" s="17"/>
      <c r="E63" s="21"/>
      <c r="F63" s="21"/>
      <c r="G63" s="19"/>
      <c r="H63" s="19"/>
      <c r="I63" s="19"/>
      <c r="J63" s="19"/>
      <c r="K63" s="21"/>
      <c r="L63" s="21"/>
      <c r="M63" s="21"/>
    </row>
    <row r="64" spans="1:13">
      <c r="A64" s="33">
        <v>11</v>
      </c>
      <c r="B64" s="30"/>
      <c r="C64" s="60" t="s">
        <v>61</v>
      </c>
      <c r="D64" s="56" t="s">
        <v>32</v>
      </c>
      <c r="E64" s="58"/>
      <c r="F64" s="58">
        <v>18.260000000000002</v>
      </c>
      <c r="G64" s="19"/>
      <c r="H64" s="19"/>
      <c r="I64" s="19"/>
      <c r="J64" s="19"/>
      <c r="K64" s="21"/>
      <c r="L64" s="21"/>
      <c r="M64" s="21"/>
    </row>
    <row r="65" spans="1:13">
      <c r="A65" s="33"/>
      <c r="B65" s="30"/>
      <c r="C65" s="20"/>
      <c r="D65" s="17" t="s">
        <v>31</v>
      </c>
      <c r="E65" s="21"/>
      <c r="F65" s="34">
        <f>F64/100</f>
        <v>0.18260000000000001</v>
      </c>
      <c r="G65" s="19"/>
      <c r="H65" s="19"/>
      <c r="I65" s="19"/>
      <c r="J65" s="19"/>
      <c r="K65" s="21"/>
      <c r="L65" s="21"/>
      <c r="M65" s="21"/>
    </row>
    <row r="66" spans="1:13">
      <c r="A66" s="17"/>
      <c r="B66" s="30"/>
      <c r="C66" s="20" t="s">
        <v>33</v>
      </c>
      <c r="D66" s="17" t="s">
        <v>13</v>
      </c>
      <c r="E66" s="21">
        <v>99.3</v>
      </c>
      <c r="F66" s="21">
        <f>E66*F65</f>
        <v>18.132180000000002</v>
      </c>
      <c r="G66" s="19"/>
      <c r="H66" s="19"/>
      <c r="I66" s="21"/>
      <c r="J66" s="31"/>
      <c r="K66" s="19"/>
      <c r="L66" s="19"/>
      <c r="M66" s="31"/>
    </row>
    <row r="67" spans="1:13">
      <c r="A67" s="17"/>
      <c r="B67" s="17"/>
      <c r="C67" s="20" t="s">
        <v>15</v>
      </c>
      <c r="D67" s="17" t="s">
        <v>32</v>
      </c>
      <c r="E67" s="21">
        <v>122</v>
      </c>
      <c r="F67" s="21">
        <f>F65*E67</f>
        <v>22.277200000000001</v>
      </c>
      <c r="G67" s="19"/>
      <c r="H67" s="19"/>
      <c r="I67" s="19"/>
      <c r="J67" s="19"/>
      <c r="K67" s="21"/>
      <c r="L67" s="21"/>
      <c r="M67" s="31"/>
    </row>
    <row r="68" spans="1:13">
      <c r="A68" s="33"/>
      <c r="B68" s="17"/>
      <c r="C68" s="22"/>
      <c r="D68" s="17"/>
      <c r="E68" s="21"/>
      <c r="F68" s="21"/>
      <c r="G68" s="19"/>
      <c r="H68" s="19"/>
      <c r="I68" s="19"/>
      <c r="J68" s="19"/>
      <c r="K68" s="21"/>
      <c r="L68" s="21"/>
      <c r="M68" s="21"/>
    </row>
    <row r="69" spans="1:13" ht="16.5" customHeight="1">
      <c r="A69" s="33">
        <v>12</v>
      </c>
      <c r="B69" s="30"/>
      <c r="C69" s="59" t="s">
        <v>62</v>
      </c>
      <c r="D69" s="56" t="s">
        <v>32</v>
      </c>
      <c r="E69" s="58"/>
      <c r="F69" s="58">
        <v>9</v>
      </c>
      <c r="G69" s="21"/>
      <c r="H69" s="21"/>
      <c r="I69" s="21"/>
      <c r="J69" s="21"/>
      <c r="K69" s="21"/>
      <c r="L69" s="21"/>
      <c r="M69" s="21"/>
    </row>
    <row r="70" spans="1:13">
      <c r="A70" s="33"/>
      <c r="B70" s="30"/>
      <c r="C70" s="20"/>
      <c r="D70" s="17" t="s">
        <v>31</v>
      </c>
      <c r="E70" s="21"/>
      <c r="F70" s="34">
        <f>F69/100</f>
        <v>0.09</v>
      </c>
      <c r="G70" s="21"/>
      <c r="H70" s="21"/>
      <c r="I70" s="21"/>
      <c r="J70" s="21"/>
      <c r="K70" s="21"/>
      <c r="L70" s="21"/>
      <c r="M70" s="21"/>
    </row>
    <row r="71" spans="1:13">
      <c r="A71" s="17"/>
      <c r="B71" s="30"/>
      <c r="C71" s="20" t="s">
        <v>33</v>
      </c>
      <c r="D71" s="17" t="s">
        <v>13</v>
      </c>
      <c r="E71" s="21">
        <v>844</v>
      </c>
      <c r="F71" s="21">
        <f>E71*F70</f>
        <v>75.959999999999994</v>
      </c>
      <c r="G71" s="19"/>
      <c r="H71" s="19"/>
      <c r="I71" s="21"/>
      <c r="J71" s="31"/>
      <c r="K71" s="19"/>
      <c r="L71" s="19"/>
      <c r="M71" s="31"/>
    </row>
    <row r="72" spans="1:13">
      <c r="A72" s="17"/>
      <c r="B72" s="17"/>
      <c r="C72" s="32" t="s">
        <v>6</v>
      </c>
      <c r="D72" s="17" t="s">
        <v>3</v>
      </c>
      <c r="E72" s="21">
        <v>110</v>
      </c>
      <c r="F72" s="21">
        <f>E72*F70</f>
        <v>9.9</v>
      </c>
      <c r="G72" s="19"/>
      <c r="H72" s="19"/>
      <c r="I72" s="19"/>
      <c r="J72" s="19"/>
      <c r="K72" s="21"/>
      <c r="L72" s="21"/>
      <c r="M72" s="31"/>
    </row>
    <row r="73" spans="1:13">
      <c r="A73" s="17"/>
      <c r="B73" s="17"/>
      <c r="C73" s="20" t="s">
        <v>45</v>
      </c>
      <c r="D73" s="6" t="s">
        <v>11</v>
      </c>
      <c r="E73" s="35" t="s">
        <v>30</v>
      </c>
      <c r="F73" s="52">
        <v>0.72638999999999998</v>
      </c>
      <c r="G73" s="75"/>
      <c r="H73" s="19"/>
      <c r="I73" s="19"/>
      <c r="J73" s="19"/>
      <c r="K73" s="21"/>
      <c r="L73" s="21"/>
      <c r="M73" s="31"/>
    </row>
    <row r="74" spans="1:13">
      <c r="A74" s="17"/>
      <c r="B74" s="17"/>
      <c r="C74" s="20" t="s">
        <v>59</v>
      </c>
      <c r="D74" s="17" t="s">
        <v>32</v>
      </c>
      <c r="E74" s="21">
        <v>101.5</v>
      </c>
      <c r="F74" s="21">
        <f>E74*F70</f>
        <v>9.1349999999999998</v>
      </c>
      <c r="G74" s="76"/>
      <c r="H74" s="19"/>
      <c r="I74" s="19"/>
      <c r="J74" s="19"/>
      <c r="K74" s="21"/>
      <c r="L74" s="21"/>
      <c r="M74" s="31"/>
    </row>
    <row r="75" spans="1:13">
      <c r="A75" s="17"/>
      <c r="B75" s="30"/>
      <c r="C75" s="20" t="s">
        <v>60</v>
      </c>
      <c r="D75" s="6" t="s">
        <v>50</v>
      </c>
      <c r="E75" s="35">
        <v>20</v>
      </c>
      <c r="F75" s="34">
        <f>E75*F73</f>
        <v>14.527799999999999</v>
      </c>
      <c r="G75" s="75"/>
      <c r="H75" s="19"/>
      <c r="I75" s="19"/>
      <c r="J75" s="19"/>
      <c r="K75" s="21"/>
      <c r="L75" s="21"/>
      <c r="M75" s="31"/>
    </row>
    <row r="76" spans="1:13">
      <c r="A76" s="17"/>
      <c r="B76" s="17"/>
      <c r="C76" s="20" t="s">
        <v>36</v>
      </c>
      <c r="D76" s="17" t="s">
        <v>34</v>
      </c>
      <c r="E76" s="21">
        <v>184</v>
      </c>
      <c r="F76" s="21">
        <f>F70*E76</f>
        <v>16.559999999999999</v>
      </c>
      <c r="G76" s="76"/>
      <c r="H76" s="19"/>
      <c r="I76" s="19"/>
      <c r="J76" s="19"/>
      <c r="K76" s="21"/>
      <c r="L76" s="21"/>
      <c r="M76" s="31"/>
    </row>
    <row r="77" spans="1:13">
      <c r="A77" s="17"/>
      <c r="B77" s="17"/>
      <c r="C77" s="20" t="s">
        <v>37</v>
      </c>
      <c r="D77" s="17" t="s">
        <v>32</v>
      </c>
      <c r="E77" s="21">
        <v>4.25</v>
      </c>
      <c r="F77" s="21">
        <f>F70*E77</f>
        <v>0.38250000000000001</v>
      </c>
      <c r="G77" s="76"/>
      <c r="H77" s="19"/>
      <c r="I77" s="19"/>
      <c r="J77" s="19"/>
      <c r="K77" s="21"/>
      <c r="L77" s="21"/>
      <c r="M77" s="31"/>
    </row>
    <row r="78" spans="1:13">
      <c r="A78" s="17"/>
      <c r="B78" s="17"/>
      <c r="C78" s="38" t="s">
        <v>22</v>
      </c>
      <c r="D78" s="17" t="s">
        <v>3</v>
      </c>
      <c r="E78" s="21">
        <v>46</v>
      </c>
      <c r="F78" s="21">
        <f>E78*F70</f>
        <v>4.1399999999999997</v>
      </c>
      <c r="G78" s="18"/>
      <c r="H78" s="18"/>
      <c r="I78" s="35"/>
      <c r="J78" s="18"/>
      <c r="K78" s="45"/>
      <c r="L78" s="46"/>
      <c r="M78" s="31"/>
    </row>
    <row r="79" spans="1:13">
      <c r="A79" s="17"/>
      <c r="B79" s="17"/>
      <c r="C79" s="20"/>
      <c r="D79" s="17"/>
      <c r="E79" s="21"/>
      <c r="F79" s="21"/>
      <c r="G79" s="19"/>
      <c r="H79" s="19"/>
      <c r="I79" s="19"/>
      <c r="J79" s="19"/>
      <c r="K79" s="21"/>
      <c r="L79" s="21"/>
      <c r="M79" s="21"/>
    </row>
    <row r="80" spans="1:13" ht="25.5">
      <c r="A80" s="33">
        <v>13</v>
      </c>
      <c r="B80" s="30"/>
      <c r="C80" s="59" t="s">
        <v>63</v>
      </c>
      <c r="D80" s="56" t="s">
        <v>32</v>
      </c>
      <c r="E80" s="58"/>
      <c r="F80" s="58">
        <v>12.2</v>
      </c>
      <c r="G80" s="19"/>
      <c r="H80" s="19"/>
      <c r="I80" s="19"/>
      <c r="J80" s="19"/>
      <c r="K80" s="21"/>
      <c r="L80" s="21"/>
      <c r="M80" s="21"/>
    </row>
    <row r="81" spans="1:13">
      <c r="A81" s="33"/>
      <c r="B81" s="30"/>
      <c r="C81" s="20"/>
      <c r="D81" s="17" t="s">
        <v>31</v>
      </c>
      <c r="E81" s="21"/>
      <c r="F81" s="34">
        <f>F80/100</f>
        <v>0.122</v>
      </c>
      <c r="G81" s="19"/>
      <c r="H81" s="19"/>
      <c r="I81" s="19"/>
      <c r="J81" s="19"/>
      <c r="K81" s="21"/>
      <c r="L81" s="21"/>
      <c r="M81" s="21"/>
    </row>
    <row r="82" spans="1:13">
      <c r="A82" s="17"/>
      <c r="B82" s="30"/>
      <c r="C82" s="20" t="s">
        <v>33</v>
      </c>
      <c r="D82" s="17" t="s">
        <v>13</v>
      </c>
      <c r="E82" s="21">
        <v>99.3</v>
      </c>
      <c r="F82" s="21">
        <f>E82*F81</f>
        <v>12.114599999999999</v>
      </c>
      <c r="G82" s="19"/>
      <c r="H82" s="19"/>
      <c r="I82" s="21"/>
      <c r="J82" s="31"/>
      <c r="K82" s="19"/>
      <c r="L82" s="19"/>
      <c r="M82" s="31"/>
    </row>
    <row r="83" spans="1:13">
      <c r="A83" s="17"/>
      <c r="B83" s="17"/>
      <c r="C83" s="20" t="s">
        <v>15</v>
      </c>
      <c r="D83" s="17" t="s">
        <v>32</v>
      </c>
      <c r="E83" s="21">
        <v>122</v>
      </c>
      <c r="F83" s="21">
        <f>F81*E83</f>
        <v>14.884</v>
      </c>
      <c r="G83" s="19"/>
      <c r="H83" s="19"/>
      <c r="I83" s="19"/>
      <c r="J83" s="19"/>
      <c r="K83" s="21"/>
      <c r="L83" s="21"/>
      <c r="M83" s="31"/>
    </row>
    <row r="84" spans="1:13">
      <c r="A84" s="33"/>
      <c r="B84" s="17"/>
      <c r="C84" s="22"/>
      <c r="D84" s="17"/>
      <c r="E84" s="21"/>
      <c r="F84" s="21"/>
      <c r="G84" s="19"/>
      <c r="H84" s="19"/>
      <c r="I84" s="19"/>
      <c r="J84" s="19"/>
      <c r="K84" s="21"/>
      <c r="L84" s="21"/>
      <c r="M84" s="21"/>
    </row>
    <row r="85" spans="1:13" ht="25.5">
      <c r="A85" s="33">
        <v>14</v>
      </c>
      <c r="B85" s="30"/>
      <c r="C85" s="59" t="s">
        <v>64</v>
      </c>
      <c r="D85" s="56" t="s">
        <v>32</v>
      </c>
      <c r="E85" s="58"/>
      <c r="F85" s="58">
        <v>25.52</v>
      </c>
      <c r="G85" s="21"/>
      <c r="H85" s="21"/>
      <c r="I85" s="21"/>
      <c r="J85" s="21"/>
      <c r="K85" s="21"/>
      <c r="L85" s="21"/>
      <c r="M85" s="21"/>
    </row>
    <row r="86" spans="1:13">
      <c r="A86" s="33"/>
      <c r="B86" s="30"/>
      <c r="C86" s="20"/>
      <c r="D86" s="17" t="s">
        <v>31</v>
      </c>
      <c r="E86" s="21"/>
      <c r="F86" s="34">
        <f>F85/100</f>
        <v>0.25519999999999998</v>
      </c>
      <c r="G86" s="21"/>
      <c r="H86" s="21"/>
      <c r="I86" s="21"/>
      <c r="J86" s="21"/>
      <c r="K86" s="21"/>
      <c r="L86" s="21"/>
      <c r="M86" s="21"/>
    </row>
    <row r="87" spans="1:13">
      <c r="A87" s="17"/>
      <c r="B87" s="30"/>
      <c r="C87" s="20" t="s">
        <v>33</v>
      </c>
      <c r="D87" s="17" t="s">
        <v>13</v>
      </c>
      <c r="E87" s="21">
        <v>844</v>
      </c>
      <c r="F87" s="21">
        <f>E87*F86</f>
        <v>215.38879999999997</v>
      </c>
      <c r="G87" s="19"/>
      <c r="H87" s="19"/>
      <c r="I87" s="21"/>
      <c r="J87" s="31"/>
      <c r="K87" s="19"/>
      <c r="L87" s="19"/>
      <c r="M87" s="31"/>
    </row>
    <row r="88" spans="1:13">
      <c r="A88" s="17"/>
      <c r="B88" s="17"/>
      <c r="C88" s="32" t="s">
        <v>6</v>
      </c>
      <c r="D88" s="17" t="s">
        <v>3</v>
      </c>
      <c r="E88" s="21">
        <v>110</v>
      </c>
      <c r="F88" s="21">
        <f>E88*F86</f>
        <v>28.071999999999999</v>
      </c>
      <c r="G88" s="19"/>
      <c r="H88" s="19"/>
      <c r="I88" s="19"/>
      <c r="J88" s="19"/>
      <c r="K88" s="21"/>
      <c r="L88" s="21"/>
      <c r="M88" s="31"/>
    </row>
    <row r="89" spans="1:13">
      <c r="A89" s="17"/>
      <c r="B89" s="17"/>
      <c r="C89" s="20" t="s">
        <v>45</v>
      </c>
      <c r="D89" s="6" t="s">
        <v>11</v>
      </c>
      <c r="E89" s="35" t="s">
        <v>30</v>
      </c>
      <c r="F89" s="52">
        <v>1.96106</v>
      </c>
      <c r="G89" s="75"/>
      <c r="H89" s="19"/>
      <c r="I89" s="19"/>
      <c r="J89" s="19"/>
      <c r="K89" s="21"/>
      <c r="L89" s="21"/>
      <c r="M89" s="31"/>
    </row>
    <row r="90" spans="1:13">
      <c r="A90" s="17"/>
      <c r="B90" s="17"/>
      <c r="C90" s="20" t="s">
        <v>65</v>
      </c>
      <c r="D90" s="17" t="s">
        <v>49</v>
      </c>
      <c r="E90" s="21" t="s">
        <v>46</v>
      </c>
      <c r="F90" s="52">
        <v>0.34927999999999998</v>
      </c>
      <c r="G90" s="76"/>
      <c r="H90" s="19"/>
      <c r="I90" s="19"/>
      <c r="J90" s="19"/>
      <c r="K90" s="21"/>
      <c r="L90" s="21"/>
      <c r="M90" s="31"/>
    </row>
    <row r="91" spans="1:13">
      <c r="A91" s="17"/>
      <c r="B91" s="17"/>
      <c r="C91" s="20" t="s">
        <v>59</v>
      </c>
      <c r="D91" s="17" t="s">
        <v>32</v>
      </c>
      <c r="E91" s="21">
        <v>101.5</v>
      </c>
      <c r="F91" s="21">
        <f>E91*F86</f>
        <v>25.902799999999999</v>
      </c>
      <c r="G91" s="76"/>
      <c r="H91" s="19"/>
      <c r="I91" s="19"/>
      <c r="J91" s="19"/>
      <c r="K91" s="21"/>
      <c r="L91" s="21"/>
      <c r="M91" s="31"/>
    </row>
    <row r="92" spans="1:13">
      <c r="A92" s="17"/>
      <c r="B92" s="30"/>
      <c r="C92" s="20" t="s">
        <v>60</v>
      </c>
      <c r="D92" s="6" t="s">
        <v>50</v>
      </c>
      <c r="E92" s="35">
        <v>20</v>
      </c>
      <c r="F92" s="34">
        <f>E92*(F89+F90)</f>
        <v>46.206800000000001</v>
      </c>
      <c r="G92" s="75"/>
      <c r="H92" s="19"/>
      <c r="I92" s="19"/>
      <c r="J92" s="19"/>
      <c r="K92" s="21"/>
      <c r="L92" s="21"/>
      <c r="M92" s="31"/>
    </row>
    <row r="93" spans="1:13">
      <c r="A93" s="17"/>
      <c r="B93" s="17"/>
      <c r="C93" s="20" t="s">
        <v>36</v>
      </c>
      <c r="D93" s="17" t="s">
        <v>34</v>
      </c>
      <c r="E93" s="21">
        <v>184</v>
      </c>
      <c r="F93" s="21">
        <f>F86*E93</f>
        <v>46.956799999999994</v>
      </c>
      <c r="G93" s="76"/>
      <c r="H93" s="19"/>
      <c r="I93" s="19"/>
      <c r="J93" s="19"/>
      <c r="K93" s="21"/>
      <c r="L93" s="21"/>
      <c r="M93" s="31"/>
    </row>
    <row r="94" spans="1:13">
      <c r="A94" s="17"/>
      <c r="B94" s="17"/>
      <c r="C94" s="20" t="s">
        <v>37</v>
      </c>
      <c r="D94" s="17" t="s">
        <v>32</v>
      </c>
      <c r="E94" s="21">
        <v>4.25</v>
      </c>
      <c r="F94" s="21">
        <f>F86*E94</f>
        <v>1.0846</v>
      </c>
      <c r="G94" s="76"/>
      <c r="H94" s="19"/>
      <c r="I94" s="19"/>
      <c r="J94" s="19"/>
      <c r="K94" s="21"/>
      <c r="L94" s="21"/>
      <c r="M94" s="31"/>
    </row>
    <row r="95" spans="1:13">
      <c r="A95" s="17"/>
      <c r="B95" s="17"/>
      <c r="C95" s="38" t="s">
        <v>22</v>
      </c>
      <c r="D95" s="17" t="s">
        <v>3</v>
      </c>
      <c r="E95" s="21">
        <v>46</v>
      </c>
      <c r="F95" s="21">
        <f>E95*F86</f>
        <v>11.739199999999999</v>
      </c>
      <c r="G95" s="18"/>
      <c r="H95" s="18"/>
      <c r="I95" s="35"/>
      <c r="J95" s="18"/>
      <c r="K95" s="45"/>
      <c r="L95" s="46"/>
      <c r="M95" s="31"/>
    </row>
    <row r="96" spans="1:13">
      <c r="A96" s="17"/>
      <c r="B96" s="17"/>
      <c r="C96" s="20"/>
      <c r="D96" s="17"/>
      <c r="E96" s="21"/>
      <c r="F96" s="21"/>
      <c r="G96" s="19"/>
      <c r="H96" s="19"/>
      <c r="I96" s="19"/>
      <c r="J96" s="19"/>
      <c r="K96" s="21"/>
      <c r="L96" s="21"/>
      <c r="M96" s="21"/>
    </row>
    <row r="97" spans="1:13">
      <c r="A97" s="33">
        <v>15</v>
      </c>
      <c r="B97" s="30"/>
      <c r="C97" s="60" t="s">
        <v>66</v>
      </c>
      <c r="D97" s="56" t="s">
        <v>32</v>
      </c>
      <c r="E97" s="58"/>
      <c r="F97" s="58">
        <v>9.6</v>
      </c>
      <c r="G97" s="19"/>
      <c r="H97" s="19"/>
      <c r="I97" s="19"/>
      <c r="J97" s="19"/>
      <c r="K97" s="21"/>
      <c r="L97" s="21"/>
      <c r="M97" s="21"/>
    </row>
    <row r="98" spans="1:13">
      <c r="A98" s="33"/>
      <c r="B98" s="30"/>
      <c r="C98" s="20"/>
      <c r="D98" s="17" t="s">
        <v>31</v>
      </c>
      <c r="E98" s="21"/>
      <c r="F98" s="34">
        <f>F97/100</f>
        <v>9.6000000000000002E-2</v>
      </c>
      <c r="G98" s="19"/>
      <c r="H98" s="19"/>
      <c r="I98" s="19"/>
      <c r="J98" s="19"/>
      <c r="K98" s="21"/>
      <c r="L98" s="21"/>
      <c r="M98" s="21"/>
    </row>
    <row r="99" spans="1:13">
      <c r="A99" s="17"/>
      <c r="B99" s="30"/>
      <c r="C99" s="20" t="s">
        <v>33</v>
      </c>
      <c r="D99" s="17" t="s">
        <v>13</v>
      </c>
      <c r="E99" s="21">
        <v>99.3</v>
      </c>
      <c r="F99" s="21">
        <f>E99*F98</f>
        <v>9.5327999999999999</v>
      </c>
      <c r="G99" s="19"/>
      <c r="H99" s="19"/>
      <c r="I99" s="21"/>
      <c r="J99" s="31"/>
      <c r="K99" s="19"/>
      <c r="L99" s="19"/>
      <c r="M99" s="31"/>
    </row>
    <row r="100" spans="1:13">
      <c r="A100" s="17"/>
      <c r="B100" s="17"/>
      <c r="C100" s="20" t="s">
        <v>15</v>
      </c>
      <c r="D100" s="17" t="s">
        <v>32</v>
      </c>
      <c r="E100" s="21">
        <v>122</v>
      </c>
      <c r="F100" s="21">
        <f>F98*E100</f>
        <v>11.712</v>
      </c>
      <c r="G100" s="19"/>
      <c r="H100" s="19"/>
      <c r="I100" s="19"/>
      <c r="J100" s="19"/>
      <c r="K100" s="21"/>
      <c r="L100" s="21"/>
      <c r="M100" s="31"/>
    </row>
    <row r="101" spans="1:13">
      <c r="A101" s="33"/>
      <c r="B101" s="17"/>
      <c r="C101" s="22"/>
      <c r="D101" s="17"/>
      <c r="E101" s="21"/>
      <c r="F101" s="21"/>
      <c r="G101" s="19"/>
      <c r="H101" s="19"/>
      <c r="I101" s="19"/>
      <c r="J101" s="19"/>
      <c r="K101" s="21"/>
      <c r="L101" s="21"/>
      <c r="M101" s="21"/>
    </row>
    <row r="102" spans="1:13" s="7" customFormat="1">
      <c r="A102" s="15"/>
      <c r="B102" s="15"/>
      <c r="C102" s="15" t="s">
        <v>12</v>
      </c>
      <c r="D102" s="15"/>
      <c r="E102" s="16"/>
      <c r="F102" s="16"/>
      <c r="G102" s="16"/>
      <c r="H102" s="16">
        <f>SUM(H10:H101)</f>
        <v>0</v>
      </c>
      <c r="I102" s="16"/>
      <c r="J102" s="16">
        <f>SUM(J10:J101)</f>
        <v>0</v>
      </c>
      <c r="K102" s="16"/>
      <c r="L102" s="16">
        <f>SUM(L10:L101)</f>
        <v>0</v>
      </c>
      <c r="M102" s="16">
        <f>SUM(M10:M101)</f>
        <v>0</v>
      </c>
    </row>
    <row r="103" spans="1:13" s="7" customFormat="1">
      <c r="A103" s="6"/>
      <c r="B103" s="6"/>
      <c r="C103" s="6"/>
      <c r="D103" s="6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>
      <c r="A104" s="6"/>
      <c r="B104" s="6"/>
      <c r="C104" s="32" t="s">
        <v>8</v>
      </c>
      <c r="D104" s="24"/>
      <c r="E104" s="18"/>
      <c r="F104" s="18"/>
      <c r="G104" s="18"/>
      <c r="H104" s="18"/>
      <c r="I104" s="18"/>
      <c r="J104" s="18"/>
      <c r="K104" s="18"/>
      <c r="L104" s="18"/>
      <c r="M104" s="18">
        <f>H102*D104</f>
        <v>0</v>
      </c>
    </row>
    <row r="105" spans="1:13">
      <c r="A105" s="6"/>
      <c r="B105" s="6"/>
      <c r="C105" s="49" t="s">
        <v>7</v>
      </c>
      <c r="D105" s="24"/>
      <c r="E105" s="18"/>
      <c r="F105" s="18"/>
      <c r="G105" s="18"/>
      <c r="H105" s="18"/>
      <c r="I105" s="18"/>
      <c r="J105" s="18"/>
      <c r="K105" s="18"/>
      <c r="L105" s="18"/>
      <c r="M105" s="18">
        <f>SUM(M102:M104)</f>
        <v>0</v>
      </c>
    </row>
    <row r="106" spans="1:13">
      <c r="A106" s="6"/>
      <c r="B106" s="6"/>
      <c r="C106" s="32" t="s">
        <v>9</v>
      </c>
      <c r="D106" s="24"/>
      <c r="E106" s="18"/>
      <c r="F106" s="18"/>
      <c r="G106" s="18"/>
      <c r="H106" s="18"/>
      <c r="I106" s="18"/>
      <c r="J106" s="18"/>
      <c r="K106" s="18"/>
      <c r="L106" s="18"/>
      <c r="M106" s="18">
        <f>M105*D106</f>
        <v>0</v>
      </c>
    </row>
    <row r="107" spans="1:13">
      <c r="A107" s="6"/>
      <c r="B107" s="6"/>
      <c r="C107" s="49" t="s">
        <v>7</v>
      </c>
      <c r="D107" s="24"/>
      <c r="E107" s="18"/>
      <c r="F107" s="18"/>
      <c r="G107" s="18"/>
      <c r="H107" s="18"/>
      <c r="I107" s="18"/>
      <c r="J107" s="18"/>
      <c r="K107" s="18"/>
      <c r="L107" s="18"/>
      <c r="M107" s="18">
        <f>SUM(M105:M106)</f>
        <v>0</v>
      </c>
    </row>
    <row r="108" spans="1:13">
      <c r="A108" s="6"/>
      <c r="B108" s="6"/>
      <c r="C108" s="32" t="s">
        <v>10</v>
      </c>
      <c r="D108" s="24"/>
      <c r="E108" s="18"/>
      <c r="F108" s="18"/>
      <c r="G108" s="18"/>
      <c r="H108" s="18"/>
      <c r="I108" s="18"/>
      <c r="J108" s="18"/>
      <c r="K108" s="18"/>
      <c r="L108" s="18"/>
      <c r="M108" s="18">
        <f>M107*D108</f>
        <v>0</v>
      </c>
    </row>
    <row r="109" spans="1:13">
      <c r="A109" s="6"/>
      <c r="B109" s="6"/>
      <c r="C109" s="49" t="s">
        <v>7</v>
      </c>
      <c r="D109" s="24"/>
      <c r="E109" s="18"/>
      <c r="F109" s="18"/>
      <c r="G109" s="18"/>
      <c r="H109" s="18"/>
      <c r="I109" s="18"/>
      <c r="J109" s="18"/>
      <c r="K109" s="18"/>
      <c r="L109" s="18"/>
      <c r="M109" s="18">
        <f>SUM(M107:M108)</f>
        <v>0</v>
      </c>
    </row>
    <row r="110" spans="1:13">
      <c r="A110" s="6"/>
      <c r="B110" s="6"/>
      <c r="C110" s="32" t="s">
        <v>39</v>
      </c>
      <c r="D110" s="24">
        <v>0.03</v>
      </c>
      <c r="E110" s="18"/>
      <c r="F110" s="18"/>
      <c r="G110" s="18"/>
      <c r="H110" s="18"/>
      <c r="I110" s="18"/>
      <c r="J110" s="18"/>
      <c r="K110" s="18"/>
      <c r="L110" s="18"/>
      <c r="M110" s="18">
        <f>M109*D110</f>
        <v>0</v>
      </c>
    </row>
    <row r="111" spans="1:13">
      <c r="A111" s="6"/>
      <c r="B111" s="6"/>
      <c r="C111" s="49" t="s">
        <v>7</v>
      </c>
      <c r="D111" s="24"/>
      <c r="E111" s="18"/>
      <c r="F111" s="18"/>
      <c r="G111" s="18"/>
      <c r="H111" s="18"/>
      <c r="I111" s="18"/>
      <c r="J111" s="18"/>
      <c r="K111" s="18"/>
      <c r="L111" s="18"/>
      <c r="M111" s="18">
        <f>SUM(M109:M110)</f>
        <v>0</v>
      </c>
    </row>
    <row r="112" spans="1:13">
      <c r="A112" s="6"/>
      <c r="B112" s="6"/>
      <c r="C112" s="32" t="s">
        <v>40</v>
      </c>
      <c r="D112" s="24">
        <v>0.02</v>
      </c>
      <c r="E112" s="18"/>
      <c r="F112" s="18"/>
      <c r="G112" s="18"/>
      <c r="H112" s="18"/>
      <c r="I112" s="18"/>
      <c r="J112" s="18"/>
      <c r="K112" s="18"/>
      <c r="L112" s="18"/>
      <c r="M112" s="18">
        <f>J102*D112</f>
        <v>0</v>
      </c>
    </row>
    <row r="113" spans="1:17">
      <c r="A113" s="6"/>
      <c r="B113" s="6"/>
      <c r="C113" s="49" t="s">
        <v>7</v>
      </c>
      <c r="D113" s="24"/>
      <c r="E113" s="18"/>
      <c r="F113" s="18"/>
      <c r="G113" s="18"/>
      <c r="H113" s="18"/>
      <c r="I113" s="18"/>
      <c r="J113" s="18"/>
      <c r="K113" s="18"/>
      <c r="L113" s="18"/>
      <c r="M113" s="18">
        <f>SUM(M111:M112)</f>
        <v>0</v>
      </c>
    </row>
    <row r="114" spans="1:17">
      <c r="A114" s="6"/>
      <c r="B114" s="6"/>
      <c r="C114" s="32" t="s">
        <v>41</v>
      </c>
      <c r="D114" s="24">
        <v>0.18</v>
      </c>
      <c r="E114" s="18"/>
      <c r="F114" s="18"/>
      <c r="G114" s="18"/>
      <c r="H114" s="18"/>
      <c r="I114" s="18"/>
      <c r="J114" s="18"/>
      <c r="K114" s="18"/>
      <c r="L114" s="18"/>
      <c r="M114" s="18">
        <f>M113*D114</f>
        <v>0</v>
      </c>
    </row>
    <row r="115" spans="1:17">
      <c r="A115" s="6"/>
      <c r="B115" s="6"/>
      <c r="C115" s="23"/>
      <c r="D115" s="24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7" s="7" customFormat="1">
      <c r="A116" s="15"/>
      <c r="B116" s="15"/>
      <c r="C116" s="15" t="s">
        <v>69</v>
      </c>
      <c r="D116" s="15"/>
      <c r="E116" s="16"/>
      <c r="F116" s="16"/>
      <c r="G116" s="16"/>
      <c r="H116" s="16"/>
      <c r="I116" s="16"/>
      <c r="J116" s="16"/>
      <c r="K116" s="16"/>
      <c r="L116" s="16"/>
      <c r="M116" s="16">
        <f>SUM(M113:M115)</f>
        <v>0</v>
      </c>
      <c r="O116" s="74"/>
      <c r="Q116" s="74"/>
    </row>
    <row r="117" spans="1:17">
      <c r="C117" s="50"/>
      <c r="D117" s="50"/>
      <c r="E117" s="50"/>
      <c r="F117" s="50"/>
      <c r="I117" s="50"/>
      <c r="M117" s="8"/>
    </row>
    <row r="118" spans="1:17" ht="15">
      <c r="C118" s="4"/>
      <c r="D118" s="4"/>
      <c r="E118" s="4"/>
    </row>
    <row r="119" spans="1:17" ht="16.5">
      <c r="B119" s="89" t="s">
        <v>74</v>
      </c>
      <c r="C119" s="89"/>
      <c r="D119" s="90"/>
      <c r="E119" s="5"/>
      <c r="G119" s="91"/>
      <c r="H119" s="91"/>
    </row>
    <row r="120" spans="1:17" ht="16.5">
      <c r="B120" s="92"/>
      <c r="C120" s="93"/>
      <c r="D120" s="93"/>
      <c r="E120" s="94"/>
      <c r="F120" s="94"/>
      <c r="G120" s="91"/>
      <c r="H120" s="91"/>
    </row>
    <row r="121" spans="1:17" ht="105" customHeight="1">
      <c r="B121" s="95" t="s">
        <v>75</v>
      </c>
      <c r="C121" s="95"/>
      <c r="D121" s="95"/>
      <c r="E121" s="95"/>
      <c r="F121" s="95"/>
      <c r="G121" s="95"/>
      <c r="H121" s="95"/>
    </row>
    <row r="122" spans="1:17" ht="15.75">
      <c r="B122" s="96"/>
      <c r="C122" s="96"/>
      <c r="D122" s="96"/>
      <c r="E122" s="97"/>
      <c r="F122" s="97"/>
      <c r="G122" s="98"/>
      <c r="H122" s="98"/>
    </row>
    <row r="123" spans="1:17" ht="89.25" customHeight="1">
      <c r="B123" s="95" t="s">
        <v>76</v>
      </c>
      <c r="C123" s="95"/>
      <c r="D123" s="95"/>
      <c r="E123" s="95"/>
      <c r="F123" s="95"/>
      <c r="G123" s="95"/>
      <c r="H123" s="95"/>
    </row>
    <row r="124" spans="1:17" ht="15.75">
      <c r="B124" s="96"/>
      <c r="C124" s="96"/>
      <c r="D124" s="96" t="s">
        <v>77</v>
      </c>
      <c r="E124" s="97"/>
      <c r="F124" s="97"/>
      <c r="G124" s="98"/>
      <c r="H124" s="98"/>
    </row>
    <row r="125" spans="1:17" ht="15">
      <c r="B125" s="95" t="s">
        <v>78</v>
      </c>
      <c r="C125" s="95"/>
      <c r="D125" s="95"/>
      <c r="E125" s="95"/>
      <c r="F125" s="95"/>
      <c r="G125" s="95"/>
      <c r="H125" s="95"/>
    </row>
    <row r="126" spans="1:17" ht="15.75">
      <c r="B126" s="96"/>
      <c r="C126" s="96"/>
      <c r="D126" s="96"/>
      <c r="E126" s="97"/>
      <c r="F126" s="97"/>
      <c r="G126" s="98"/>
      <c r="H126" s="98"/>
    </row>
    <row r="127" spans="1:17" ht="48.75" customHeight="1">
      <c r="B127" s="95" t="s">
        <v>79</v>
      </c>
      <c r="C127" s="95"/>
      <c r="D127" s="95"/>
      <c r="E127" s="95"/>
      <c r="F127" s="95"/>
      <c r="G127" s="95"/>
      <c r="H127" s="95"/>
    </row>
    <row r="128" spans="1:17" ht="15.75">
      <c r="B128" s="96"/>
      <c r="C128" s="96"/>
      <c r="D128" s="96"/>
      <c r="E128" s="97"/>
      <c r="F128" s="97"/>
      <c r="G128" s="98"/>
      <c r="H128" s="98"/>
    </row>
    <row r="129" spans="2:8" ht="80.25" customHeight="1">
      <c r="B129" s="95" t="s">
        <v>80</v>
      </c>
      <c r="C129" s="95"/>
      <c r="D129" s="95"/>
      <c r="E129" s="95"/>
      <c r="F129" s="95"/>
      <c r="G129" s="95"/>
      <c r="H129" s="95"/>
    </row>
    <row r="130" spans="2:8" ht="15.75">
      <c r="B130" s="96"/>
      <c r="C130" s="96"/>
      <c r="D130" s="96"/>
      <c r="E130" s="97"/>
      <c r="F130" s="97"/>
      <c r="G130" s="98"/>
      <c r="H130" s="98"/>
    </row>
    <row r="131" spans="2:8" ht="15">
      <c r="B131" s="95" t="s">
        <v>81</v>
      </c>
      <c r="C131" s="95"/>
      <c r="D131" s="95"/>
      <c r="E131" s="95"/>
      <c r="F131" s="95"/>
      <c r="G131" s="95"/>
      <c r="H131" s="95"/>
    </row>
    <row r="132" spans="2:8" ht="15.75">
      <c r="B132" s="96"/>
      <c r="C132" s="96"/>
      <c r="D132" s="96"/>
      <c r="E132" s="97"/>
      <c r="F132" s="97"/>
      <c r="G132" s="98"/>
      <c r="H132" s="98"/>
    </row>
    <row r="133" spans="2:8" ht="34.5" customHeight="1">
      <c r="B133" s="95" t="s">
        <v>82</v>
      </c>
      <c r="C133" s="95"/>
      <c r="D133" s="95"/>
      <c r="E133" s="95"/>
      <c r="F133" s="95"/>
      <c r="G133" s="95"/>
      <c r="H133" s="95"/>
    </row>
    <row r="134" spans="2:8" ht="15.75">
      <c r="B134" s="96"/>
      <c r="C134" s="96"/>
      <c r="D134" s="96"/>
      <c r="E134" s="97"/>
      <c r="F134" s="97"/>
      <c r="G134" s="98"/>
      <c r="H134" s="98"/>
    </row>
    <row r="135" spans="2:8" ht="45" customHeight="1">
      <c r="B135" s="95" t="s">
        <v>83</v>
      </c>
      <c r="C135" s="95"/>
      <c r="D135" s="95"/>
      <c r="E135" s="95"/>
      <c r="F135" s="95"/>
      <c r="G135" s="95"/>
      <c r="H135" s="95"/>
    </row>
    <row r="136" spans="2:8">
      <c r="B136" s="99"/>
      <c r="C136" s="99"/>
      <c r="D136" s="99"/>
      <c r="E136" s="99"/>
      <c r="F136" s="99"/>
      <c r="G136" s="99"/>
      <c r="H136" s="99"/>
    </row>
    <row r="137" spans="2:8">
      <c r="B137" s="99"/>
      <c r="C137" s="99"/>
      <c r="D137" s="99"/>
      <c r="E137" s="99"/>
      <c r="F137" s="99"/>
      <c r="G137" s="99"/>
      <c r="H137" s="99"/>
    </row>
  </sheetData>
  <mergeCells count="19">
    <mergeCell ref="B131:H131"/>
    <mergeCell ref="B133:H133"/>
    <mergeCell ref="B135:H135"/>
    <mergeCell ref="B121:H121"/>
    <mergeCell ref="B123:H123"/>
    <mergeCell ref="B125:H125"/>
    <mergeCell ref="B127:H127"/>
    <mergeCell ref="B129:H129"/>
    <mergeCell ref="M6:M7"/>
    <mergeCell ref="A2:M2"/>
    <mergeCell ref="A3:M3"/>
    <mergeCell ref="A6:A7"/>
    <mergeCell ref="B6:B7"/>
    <mergeCell ref="C6:C7"/>
    <mergeCell ref="D6:D7"/>
    <mergeCell ref="E6:F6"/>
    <mergeCell ref="G6:H6"/>
    <mergeCell ref="I6:J6"/>
    <mergeCell ref="K6:L6"/>
  </mergeCells>
  <pageMargins left="0.7" right="0.7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4"/>
  <sheetViews>
    <sheetView workbookViewId="0">
      <selection activeCell="AG16" sqref="AG16"/>
    </sheetView>
  </sheetViews>
  <sheetFormatPr defaultRowHeight="12.75"/>
  <cols>
    <col min="1" max="1" width="1.5703125" customWidth="1"/>
    <col min="2" max="2" width="5" customWidth="1"/>
    <col min="3" max="3" width="62" bestFit="1" customWidth="1"/>
    <col min="4" max="4" width="15" customWidth="1"/>
    <col min="5" max="5" width="13.42578125" customWidth="1"/>
    <col min="6" max="25" width="4.28515625" customWidth="1"/>
    <col min="26" max="26" width="1.42578125" customWidth="1"/>
    <col min="27" max="32" width="3.42578125" customWidth="1"/>
    <col min="33" max="33" width="26.85546875" customWidth="1"/>
    <col min="34" max="38" width="3.42578125" customWidth="1"/>
  </cols>
  <sheetData>
    <row r="2" spans="2:31" ht="27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1" ht="3" customHeight="1"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2:31" ht="20.25" customHeight="1">
      <c r="B4" s="85" t="s">
        <v>4</v>
      </c>
      <c r="C4" s="86" t="s">
        <v>16</v>
      </c>
      <c r="D4" s="86" t="s">
        <v>17</v>
      </c>
      <c r="E4" s="87" t="s">
        <v>18</v>
      </c>
      <c r="F4" s="88" t="s">
        <v>19</v>
      </c>
      <c r="G4" s="88"/>
      <c r="H4" s="88"/>
      <c r="I4" s="88"/>
      <c r="J4" s="88"/>
      <c r="K4" s="88"/>
      <c r="L4" s="88"/>
      <c r="M4" s="88"/>
      <c r="N4" s="88"/>
      <c r="O4" s="88"/>
      <c r="P4" s="88" t="s">
        <v>20</v>
      </c>
      <c r="Q4" s="88"/>
      <c r="R4" s="88"/>
      <c r="S4" s="88"/>
      <c r="T4" s="88"/>
      <c r="U4" s="88"/>
      <c r="V4" s="88"/>
      <c r="W4" s="88"/>
      <c r="X4" s="88"/>
      <c r="Y4" s="88"/>
    </row>
    <row r="5" spans="2:31" ht="20.25" customHeight="1">
      <c r="B5" s="85"/>
      <c r="C5" s="86"/>
      <c r="D5" s="86"/>
      <c r="E5" s="87"/>
      <c r="F5" s="66">
        <v>3</v>
      </c>
      <c r="G5" s="66">
        <v>6</v>
      </c>
      <c r="H5" s="66">
        <v>9</v>
      </c>
      <c r="I5" s="66">
        <v>12</v>
      </c>
      <c r="J5" s="66">
        <v>15</v>
      </c>
      <c r="K5" s="66">
        <v>18</v>
      </c>
      <c r="L5" s="66">
        <v>21</v>
      </c>
      <c r="M5" s="66">
        <v>24</v>
      </c>
      <c r="N5" s="66">
        <v>37</v>
      </c>
      <c r="O5" s="66">
        <v>30</v>
      </c>
      <c r="P5" s="66">
        <v>3</v>
      </c>
      <c r="Q5" s="66">
        <v>6</v>
      </c>
      <c r="R5" s="66">
        <v>9</v>
      </c>
      <c r="S5" s="66">
        <v>12</v>
      </c>
      <c r="T5" s="66">
        <v>15</v>
      </c>
      <c r="U5" s="66">
        <v>18</v>
      </c>
      <c r="V5" s="66">
        <v>21</v>
      </c>
      <c r="W5" s="66">
        <v>24</v>
      </c>
      <c r="X5" s="66">
        <v>37</v>
      </c>
      <c r="Y5" s="66">
        <v>30</v>
      </c>
    </row>
    <row r="6" spans="2:31" ht="26.25" customHeight="1">
      <c r="B6" s="67">
        <v>1</v>
      </c>
      <c r="C6" s="55" t="s">
        <v>53</v>
      </c>
      <c r="D6" s="53" t="s">
        <v>32</v>
      </c>
      <c r="E6" s="54">
        <v>0.54</v>
      </c>
      <c r="F6" s="1" t="s">
        <v>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31" ht="26.25" customHeight="1">
      <c r="B7" s="67">
        <v>2</v>
      </c>
      <c r="C7" s="55" t="s">
        <v>54</v>
      </c>
      <c r="D7" s="53" t="s">
        <v>32</v>
      </c>
      <c r="E7" s="54">
        <v>9.32</v>
      </c>
      <c r="F7" s="1" t="s">
        <v>21</v>
      </c>
      <c r="G7" s="1" t="s">
        <v>21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31" ht="26.25" customHeight="1">
      <c r="B8" s="67">
        <v>3</v>
      </c>
      <c r="C8" s="65" t="s">
        <v>55</v>
      </c>
      <c r="D8" s="56" t="s">
        <v>5</v>
      </c>
      <c r="E8" s="54">
        <v>1</v>
      </c>
      <c r="F8" s="2"/>
      <c r="G8" s="1" t="s">
        <v>21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31" ht="26.25" customHeight="1">
      <c r="B9" s="67">
        <v>4</v>
      </c>
      <c r="C9" s="57" t="s">
        <v>56</v>
      </c>
      <c r="D9" s="56" t="s">
        <v>32</v>
      </c>
      <c r="E9" s="58">
        <v>0.54</v>
      </c>
      <c r="F9" s="2"/>
      <c r="G9" s="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31" ht="26.25" customHeight="1">
      <c r="B10" s="67">
        <v>5</v>
      </c>
      <c r="C10" s="59" t="s">
        <v>57</v>
      </c>
      <c r="D10" s="56" t="s">
        <v>32</v>
      </c>
      <c r="E10" s="58">
        <v>143.91</v>
      </c>
      <c r="F10" s="1" t="s">
        <v>21</v>
      </c>
      <c r="G10" s="1" t="s">
        <v>21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31" ht="26.25" customHeight="1">
      <c r="B11" s="67">
        <v>6</v>
      </c>
      <c r="C11" s="59" t="s">
        <v>68</v>
      </c>
      <c r="D11" s="56" t="s">
        <v>32</v>
      </c>
      <c r="E11" s="58">
        <v>40.5</v>
      </c>
      <c r="F11" s="2"/>
      <c r="G11" s="1" t="s">
        <v>21</v>
      </c>
      <c r="H11" s="2"/>
      <c r="I11" s="1" t="s">
        <v>21</v>
      </c>
      <c r="J11" s="2"/>
      <c r="K11" s="1" t="s">
        <v>21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31" ht="26.25" customHeight="1">
      <c r="B12" s="67">
        <v>7</v>
      </c>
      <c r="C12" s="59" t="s">
        <v>67</v>
      </c>
      <c r="D12" s="56" t="s">
        <v>32</v>
      </c>
      <c r="E12" s="58">
        <v>157.5</v>
      </c>
      <c r="F12" s="2"/>
      <c r="G12" s="2"/>
      <c r="H12" s="1" t="s">
        <v>21</v>
      </c>
      <c r="I12" s="2"/>
      <c r="J12" s="1" t="s">
        <v>21</v>
      </c>
      <c r="K12" s="2"/>
      <c r="L12" s="1" t="s">
        <v>21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31" ht="26.25" customHeight="1">
      <c r="B13" s="67">
        <v>8</v>
      </c>
      <c r="C13" s="60" t="s">
        <v>43</v>
      </c>
      <c r="D13" s="53" t="s">
        <v>32</v>
      </c>
      <c r="E13" s="58">
        <f>E10+E7+E6+E11+E12</f>
        <v>351.77</v>
      </c>
      <c r="F13" s="2"/>
      <c r="G13" s="1" t="s">
        <v>21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31" ht="26.25" customHeight="1">
      <c r="B14" s="67">
        <v>9</v>
      </c>
      <c r="C14" s="60" t="s">
        <v>48</v>
      </c>
      <c r="D14" s="56" t="s">
        <v>32</v>
      </c>
      <c r="E14" s="58">
        <v>12.9</v>
      </c>
      <c r="F14" s="2"/>
      <c r="G14" s="2"/>
      <c r="H14" s="2"/>
      <c r="I14" s="1" t="s">
        <v>21</v>
      </c>
      <c r="J14" s="2"/>
      <c r="K14" s="1" t="s">
        <v>21</v>
      </c>
      <c r="L14" s="1" t="s">
        <v>21</v>
      </c>
      <c r="M14" s="1" t="s">
        <v>21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31" ht="26.25" customHeight="1">
      <c r="B15" s="67">
        <v>10</v>
      </c>
      <c r="C15" s="59" t="s">
        <v>58</v>
      </c>
      <c r="D15" s="56" t="s">
        <v>32</v>
      </c>
      <c r="E15" s="58">
        <v>21.3</v>
      </c>
      <c r="F15" s="2"/>
      <c r="G15" s="2"/>
      <c r="H15" s="2"/>
      <c r="I15" s="2"/>
      <c r="J15" s="1" t="s">
        <v>21</v>
      </c>
      <c r="K15" s="1" t="s">
        <v>21</v>
      </c>
      <c r="L15" s="1" t="s">
        <v>21</v>
      </c>
      <c r="M15" s="1" t="s">
        <v>21</v>
      </c>
      <c r="N15" s="1" t="s">
        <v>21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31" ht="26.25" customHeight="1">
      <c r="B16" s="67">
        <v>11</v>
      </c>
      <c r="C16" s="60" t="s">
        <v>61</v>
      </c>
      <c r="D16" s="56" t="s">
        <v>32</v>
      </c>
      <c r="E16" s="58">
        <v>18.260000000000002</v>
      </c>
      <c r="F16" s="2"/>
      <c r="G16" s="2"/>
      <c r="H16" s="2"/>
      <c r="I16" s="2"/>
      <c r="J16" s="2"/>
      <c r="K16" s="2"/>
      <c r="L16" s="2"/>
      <c r="M16" s="2"/>
      <c r="N16" s="2"/>
      <c r="O16" s="1" t="s">
        <v>21</v>
      </c>
      <c r="P16" s="1" t="s">
        <v>21</v>
      </c>
      <c r="Q16" s="2"/>
      <c r="R16" s="2"/>
      <c r="S16" s="2"/>
      <c r="T16" s="2"/>
      <c r="U16" s="2"/>
      <c r="V16" s="2"/>
      <c r="W16" s="2"/>
      <c r="X16" s="2"/>
      <c r="Y16" s="2"/>
    </row>
    <row r="17" spans="2:25" ht="26.25" customHeight="1">
      <c r="B17" s="67">
        <v>12</v>
      </c>
      <c r="C17" s="59" t="s">
        <v>62</v>
      </c>
      <c r="D17" s="56" t="s">
        <v>32</v>
      </c>
      <c r="E17" s="58">
        <v>9</v>
      </c>
      <c r="F17" s="2"/>
      <c r="G17" s="2"/>
      <c r="H17" s="2"/>
      <c r="I17" s="2"/>
      <c r="J17" s="2"/>
      <c r="K17" s="2"/>
      <c r="L17" s="1" t="s">
        <v>21</v>
      </c>
      <c r="M17" s="1" t="s">
        <v>21</v>
      </c>
      <c r="N17" s="1" t="s">
        <v>21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26.25" customHeight="1">
      <c r="B18" s="67">
        <v>13</v>
      </c>
      <c r="C18" s="59" t="s">
        <v>63</v>
      </c>
      <c r="D18" s="56" t="s">
        <v>32</v>
      </c>
      <c r="E18" s="58">
        <v>12.2</v>
      </c>
      <c r="F18" s="2"/>
      <c r="G18" s="2"/>
      <c r="H18" s="2"/>
      <c r="I18" s="2"/>
      <c r="J18" s="2"/>
      <c r="K18" s="2"/>
      <c r="L18" s="2"/>
      <c r="M18" s="2"/>
      <c r="N18" s="2"/>
      <c r="O18" s="1" t="s">
        <v>21</v>
      </c>
      <c r="P18" s="1" t="s">
        <v>21</v>
      </c>
      <c r="Q18" s="2"/>
      <c r="R18" s="2"/>
      <c r="S18" s="2"/>
      <c r="T18" s="2"/>
      <c r="U18" s="2"/>
      <c r="V18" s="2"/>
      <c r="W18" s="2"/>
      <c r="X18" s="2"/>
      <c r="Y18" s="2"/>
    </row>
    <row r="19" spans="2:25" ht="26.25" customHeight="1">
      <c r="B19" s="67">
        <v>14</v>
      </c>
      <c r="C19" s="59" t="s">
        <v>64</v>
      </c>
      <c r="D19" s="56" t="s">
        <v>32</v>
      </c>
      <c r="E19" s="58">
        <v>25.52</v>
      </c>
      <c r="F19" s="2"/>
      <c r="G19" s="2"/>
      <c r="H19" s="2"/>
      <c r="I19" s="1" t="s">
        <v>21</v>
      </c>
      <c r="J19" s="1" t="s">
        <v>21</v>
      </c>
      <c r="K19" s="1" t="s">
        <v>21</v>
      </c>
      <c r="L19" s="1" t="s">
        <v>21</v>
      </c>
      <c r="M19" s="1" t="s">
        <v>21</v>
      </c>
      <c r="N19" s="1" t="s">
        <v>21</v>
      </c>
      <c r="O19" s="1" t="s">
        <v>21</v>
      </c>
      <c r="P19" s="1" t="s">
        <v>21</v>
      </c>
      <c r="Q19" s="1" t="s">
        <v>21</v>
      </c>
      <c r="R19" s="1" t="s">
        <v>21</v>
      </c>
      <c r="S19" s="1" t="s">
        <v>21</v>
      </c>
      <c r="T19" s="2"/>
      <c r="U19" s="2"/>
      <c r="V19" s="2"/>
      <c r="W19" s="2"/>
      <c r="X19" s="2"/>
      <c r="Y19" s="2"/>
    </row>
    <row r="20" spans="2:25" ht="26.25" customHeight="1">
      <c r="B20" s="67">
        <v>15</v>
      </c>
      <c r="C20" s="60" t="s">
        <v>66</v>
      </c>
      <c r="D20" s="56" t="s">
        <v>32</v>
      </c>
      <c r="E20" s="58">
        <v>9.6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 t="s">
        <v>21</v>
      </c>
      <c r="T20" s="1" t="s">
        <v>21</v>
      </c>
      <c r="U20" s="2"/>
      <c r="V20" s="2"/>
      <c r="W20" s="2"/>
      <c r="X20" s="2"/>
      <c r="Y20" s="2"/>
    </row>
    <row r="22" spans="2:25" ht="12.75" customHeight="1">
      <c r="C22" s="83" t="s">
        <v>70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3"/>
      <c r="W22" s="3"/>
      <c r="X22" s="3"/>
      <c r="Y22" s="3"/>
    </row>
    <row r="23" spans="2:25" ht="12.75" customHeight="1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"/>
      <c r="W23" s="3"/>
      <c r="X23" s="3"/>
      <c r="Y23" s="3"/>
    </row>
    <row r="24" spans="2:25" ht="3.75" customHeight="1"/>
  </sheetData>
  <mergeCells count="12">
    <mergeCell ref="C22:U23"/>
    <mergeCell ref="C2:AE2"/>
    <mergeCell ref="P3:U3"/>
    <mergeCell ref="V3:Y3"/>
    <mergeCell ref="B4:B5"/>
    <mergeCell ref="C4:C5"/>
    <mergeCell ref="D4:D5"/>
    <mergeCell ref="E4:E5"/>
    <mergeCell ref="F3:K3"/>
    <mergeCell ref="L3:O3"/>
    <mergeCell ref="P4:Y4"/>
    <mergeCell ref="F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კორექტ.</vt:lpstr>
      <vt:lpstr>კალ.</vt:lpstr>
    </vt:vector>
  </TitlesOfParts>
  <Company>Konex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Davit Khunjua</cp:lastModifiedBy>
  <cp:lastPrinted>2019-08-27T07:14:13Z</cp:lastPrinted>
  <dcterms:created xsi:type="dcterms:W3CDTF">2004-12-20T11:27:35Z</dcterms:created>
  <dcterms:modified xsi:type="dcterms:W3CDTF">2020-02-10T09:09:00Z</dcterms:modified>
</cp:coreProperties>
</file>