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 tabRatio="670"/>
  </bookViews>
  <sheets>
    <sheet name="TV" sheetId="24" r:id="rId1"/>
    <sheet name="K.X." sheetId="26" r:id="rId2"/>
    <sheet name="ობ.ხ. 2.1" sheetId="27" r:id="rId3"/>
    <sheet name="x.2-1" sheetId="17" r:id="rId4"/>
    <sheet name="x2-2" sheetId="28" r:id="rId5"/>
  </sheets>
  <definedNames>
    <definedName name="_xlnm._FilterDatabase" localSheetId="3" hidden="1">'x.2-1'!$A$13:$IU$235</definedName>
    <definedName name="_xlnm._FilterDatabase" localSheetId="4" hidden="1">'x2-2'!$A$13:$IV$86</definedName>
    <definedName name="_xlnm.Print_Area" localSheetId="1">K.X.!$A$1:$H$26</definedName>
    <definedName name="_xlnm.Print_Area" localSheetId="0">TV!$A$1:$N$26</definedName>
    <definedName name="_xlnm.Print_Area" localSheetId="3">'x.2-1'!$A$1:$M$240</definedName>
    <definedName name="_xlnm.Print_Area" localSheetId="4">'x2-2'!$A$1:$M$89</definedName>
    <definedName name="_xlnm.Print_Titles" localSheetId="1">K.X.!$12:$12</definedName>
    <definedName name="_xlnm.Print_Titles" localSheetId="3">'x.2-1'!$13:$13</definedName>
    <definedName name="_xlnm.Print_Titles" localSheetId="4">'x2-2'!$13:$13</definedName>
    <definedName name="tcost" localSheetId="4">#REF!</definedName>
    <definedName name="tcost">#REF!</definedName>
    <definedName name="Total" localSheetId="4">#REF!</definedName>
    <definedName name="Total">#REF!</definedName>
    <definedName name="Total1" localSheetId="4">#REF!</definedName>
    <definedName name="Total1">#REF!</definedName>
    <definedName name="Total2" localSheetId="4">#REF!</definedName>
    <definedName name="Total2">#REF!</definedName>
    <definedName name="Total3" localSheetId="4">#REF!</definedName>
    <definedName name="Total3">#REF!</definedName>
    <definedName name="Total4" localSheetId="4">#REF!</definedName>
    <definedName name="Total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7" i="17" l="1"/>
  <c r="F158" i="17"/>
  <c r="F34" i="17"/>
  <c r="F29" i="17"/>
  <c r="F135" i="17" l="1"/>
  <c r="F151" i="17"/>
  <c r="E157" i="17"/>
  <c r="F157" i="17" s="1"/>
  <c r="F156" i="17"/>
  <c r="E155" i="17"/>
  <c r="F155" i="17" s="1"/>
  <c r="F154" i="17"/>
  <c r="F38" i="17"/>
  <c r="F37" i="17"/>
  <c r="F36" i="17"/>
  <c r="F148" i="17" l="1"/>
  <c r="F152" i="17"/>
  <c r="F149" i="17"/>
  <c r="F150" i="17"/>
  <c r="F85" i="17"/>
  <c r="F84" i="17"/>
  <c r="F83" i="17"/>
  <c r="F82" i="17"/>
  <c r="F81" i="17"/>
  <c r="F49" i="17"/>
  <c r="F227" i="17" l="1"/>
  <c r="F226" i="17"/>
  <c r="F225" i="17"/>
  <c r="F163" i="17" l="1"/>
  <c r="F223" i="17" l="1"/>
  <c r="F222" i="17"/>
  <c r="F221" i="17"/>
  <c r="F219" i="17"/>
  <c r="F218" i="17"/>
  <c r="F217" i="17"/>
  <c r="F216" i="17"/>
  <c r="F214" i="17"/>
  <c r="F213" i="17"/>
  <c r="F212" i="17"/>
  <c r="E211" i="17"/>
  <c r="F211" i="17" s="1"/>
  <c r="F209" i="17"/>
  <c r="F208" i="17"/>
  <c r="F207" i="17"/>
  <c r="F206" i="17"/>
  <c r="F202" i="17"/>
  <c r="F204" i="17"/>
  <c r="F26" i="28"/>
  <c r="F199" i="17"/>
  <c r="F198" i="17"/>
  <c r="F197" i="17"/>
  <c r="F196" i="17"/>
  <c r="F195" i="17"/>
  <c r="F193" i="17"/>
  <c r="F192" i="17"/>
  <c r="F191" i="17"/>
  <c r="F190" i="17"/>
  <c r="F188" i="17"/>
  <c r="F187" i="17"/>
  <c r="F185" i="17"/>
  <c r="F184" i="17"/>
  <c r="F183" i="17"/>
  <c r="F175" i="17"/>
  <c r="E174" i="17"/>
  <c r="F174" i="17" s="1"/>
  <c r="E173" i="17"/>
  <c r="F173" i="17" s="1"/>
  <c r="E172" i="17"/>
  <c r="F172" i="17" s="1"/>
  <c r="F181" i="17"/>
  <c r="F180" i="17"/>
  <c r="F179" i="17"/>
  <c r="F178" i="17"/>
  <c r="F177" i="17"/>
  <c r="F169" i="17"/>
  <c r="F168" i="17"/>
  <c r="F166" i="17"/>
  <c r="F165" i="17"/>
  <c r="F164" i="17"/>
  <c r="E162" i="17"/>
  <c r="F162" i="17" s="1"/>
  <c r="F161" i="17"/>
  <c r="E160" i="17"/>
  <c r="F160" i="17" s="1"/>
  <c r="F159" i="17"/>
  <c r="F142" i="17"/>
  <c r="F136" i="17"/>
  <c r="F115" i="17"/>
  <c r="E122" i="17"/>
  <c r="E121" i="17"/>
  <c r="F121" i="17" s="1"/>
  <c r="E119" i="17"/>
  <c r="E118" i="17"/>
  <c r="E117" i="17"/>
  <c r="F134" i="17"/>
  <c r="F133" i="17"/>
  <c r="F132" i="17"/>
  <c r="F131" i="17"/>
  <c r="F130" i="17"/>
  <c r="F129" i="17"/>
  <c r="F128" i="17"/>
  <c r="F127" i="17"/>
  <c r="E145" i="17"/>
  <c r="E139" i="17"/>
  <c r="F99" i="17"/>
  <c r="F100" i="17" s="1"/>
  <c r="F92" i="17"/>
  <c r="F97" i="17" s="1"/>
  <c r="F73" i="17"/>
  <c r="F71" i="17"/>
  <c r="F70" i="17"/>
  <c r="F69" i="17"/>
  <c r="F68" i="17"/>
  <c r="F67" i="17"/>
  <c r="F66" i="17"/>
  <c r="F65" i="17"/>
  <c r="F44" i="17"/>
  <c r="F112" i="17"/>
  <c r="F111" i="17"/>
  <c r="F109" i="17"/>
  <c r="F108" i="17"/>
  <c r="F107" i="17"/>
  <c r="E101" i="17"/>
  <c r="F91" i="17"/>
  <c r="F90" i="17"/>
  <c r="F89" i="17"/>
  <c r="F88" i="17"/>
  <c r="F87" i="17"/>
  <c r="F79" i="17"/>
  <c r="F78" i="17"/>
  <c r="F77" i="17"/>
  <c r="F76" i="17"/>
  <c r="F75" i="17"/>
  <c r="F63" i="17"/>
  <c r="F61" i="17"/>
  <c r="F60" i="17"/>
  <c r="F59" i="17"/>
  <c r="F58" i="17"/>
  <c r="F57" i="17"/>
  <c r="F56" i="17"/>
  <c r="F55" i="17"/>
  <c r="F54" i="17"/>
  <c r="F52" i="17"/>
  <c r="F50" i="17"/>
  <c r="F48" i="17"/>
  <c r="F47" i="17"/>
  <c r="F46" i="17"/>
  <c r="F43" i="17"/>
  <c r="F41" i="17"/>
  <c r="F95" i="17" l="1"/>
  <c r="F140" i="17"/>
  <c r="F143" i="17"/>
  <c r="F141" i="17"/>
  <c r="F144" i="17"/>
  <c r="F145" i="17"/>
  <c r="F139" i="17"/>
  <c r="F119" i="17"/>
  <c r="F124" i="17"/>
  <c r="F120" i="17"/>
  <c r="F122" i="17"/>
  <c r="F125" i="17"/>
  <c r="F123" i="17"/>
  <c r="F117" i="17"/>
  <c r="F118" i="17"/>
  <c r="F137" i="17"/>
  <c r="F104" i="17"/>
  <c r="F102" i="17"/>
  <c r="F101" i="17"/>
  <c r="F103" i="17"/>
  <c r="F105" i="17"/>
  <c r="F94" i="17"/>
  <c r="F93" i="17"/>
  <c r="F98" i="17"/>
  <c r="F96" i="17"/>
  <c r="F28" i="17" l="1"/>
  <c r="F32" i="17"/>
  <c r="F31" i="17"/>
  <c r="F26" i="17" l="1"/>
  <c r="F25" i="17"/>
  <c r="F23" i="17"/>
  <c r="F22" i="17"/>
  <c r="F20" i="17"/>
  <c r="F19" i="17"/>
  <c r="F17" i="17"/>
  <c r="F16" i="17"/>
  <c r="C12" i="27" l="1"/>
  <c r="F67" i="28"/>
  <c r="F71" i="28"/>
  <c r="A1" i="28"/>
  <c r="F41" i="28"/>
  <c r="F40" i="28"/>
  <c r="F39" i="28"/>
  <c r="F38" i="28"/>
  <c r="F78" i="28" l="1"/>
  <c r="F77" i="28"/>
  <c r="F76" i="28"/>
  <c r="F75" i="28"/>
  <c r="E70" i="28"/>
  <c r="F70" i="28" s="1"/>
  <c r="E69" i="28"/>
  <c r="F69" i="28" s="1"/>
  <c r="F68" i="28"/>
  <c r="E66" i="28"/>
  <c r="F66" i="28" s="1"/>
  <c r="E65" i="28"/>
  <c r="F65" i="28" s="1"/>
  <c r="F64" i="28"/>
  <c r="F61" i="28"/>
  <c r="F60" i="28"/>
  <c r="F59" i="28"/>
  <c r="F58" i="28"/>
  <c r="F56" i="28"/>
  <c r="F55" i="28"/>
  <c r="F54" i="28"/>
  <c r="F53" i="28"/>
  <c r="F52" i="28"/>
  <c r="F36" i="28"/>
  <c r="E35" i="28"/>
  <c r="F35" i="28" s="1"/>
  <c r="F34" i="28"/>
  <c r="F33" i="28"/>
  <c r="F31" i="28"/>
  <c r="F30" i="28"/>
  <c r="F29" i="28"/>
  <c r="F28" i="28"/>
  <c r="F25" i="28"/>
  <c r="F23" i="28"/>
  <c r="F22" i="28"/>
  <c r="F20" i="28"/>
  <c r="F18" i="28"/>
  <c r="F16" i="28"/>
  <c r="L7" i="28" l="1"/>
  <c r="L8" i="28" l="1"/>
  <c r="L6" i="28" l="1"/>
  <c r="A1" i="17" l="1"/>
  <c r="A4" i="26"/>
  <c r="B2" i="27" s="1"/>
  <c r="L7" i="17" l="1"/>
  <c r="L6" i="17" l="1"/>
  <c r="H7" i="27" l="1"/>
  <c r="H6" i="27" l="1"/>
</calcChain>
</file>

<file path=xl/sharedStrings.xml><?xml version="1.0" encoding="utf-8"?>
<sst xmlns="http://schemas.openxmlformats.org/spreadsheetml/2006/main" count="803" uniqueCount="314">
  <si>
    <t>#</t>
  </si>
  <si>
    <t>jami</t>
  </si>
  <si>
    <t>sul</t>
  </si>
  <si>
    <t>/mSeneblobis dasaxeleba/</t>
  </si>
  <si>
    <t xml:space="preserve">samSeneblo samuSaoebi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</si>
  <si>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</si>
  <si>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</si>
  <si>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</si>
  <si>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</si>
  <si>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</si>
  <si>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</si>
  <si>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</si>
  <si>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</si>
  <si>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</si>
  <si>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</si>
  <si>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</si>
  <si>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</si>
  <si>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</si>
  <si>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</si>
  <si>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</si>
  <si>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</si>
  <si>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</si>
  <si>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</si>
  <si>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</si>
  <si>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</si>
  <si>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</si>
  <si>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</si>
  <si>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</si>
  <si>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</si>
  <si>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</si>
  <si>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</si>
  <si>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</si>
  <si>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</si>
  <si>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</si>
  <si>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</si>
  <si>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</si>
  <si>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</si>
  <si>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</si>
  <si>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</si>
  <si>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</si>
  <si>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kv.m.</t>
  </si>
  <si>
    <t>proeqtiT</t>
  </si>
  <si>
    <t>kg</t>
  </si>
  <si>
    <t xml:space="preserve">SromiTi resursebi </t>
  </si>
  <si>
    <t>zednadebi xarjebi</t>
  </si>
  <si>
    <t>lokalur-resursuli xarjTaRricxva #2-1</t>
  </si>
  <si>
    <t>gegmiuri mogeba</t>
  </si>
  <si>
    <t xml:space="preserve"> jami</t>
  </si>
  <si>
    <t>cementis xsnari</t>
  </si>
  <si>
    <t>cali</t>
  </si>
  <si>
    <t>grZ.m.</t>
  </si>
  <si>
    <t>krebsiTi saxarjTaRricxvo gaangariSeba</t>
  </si>
  <si>
    <t>xarjTaRmricxveli:</t>
  </si>
  <si>
    <t>VI iatakebi</t>
  </si>
  <si>
    <t>mSeneblobis Rirebuleba</t>
  </si>
  <si>
    <t xml:space="preserve"> /mSeneblobis dasaxeleba/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</si>
  <si>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</si>
  <si>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</si>
  <si>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</si>
  <si>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</si>
  <si>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</si>
  <si>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</si>
  <si>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</si>
  <si>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</si>
  <si>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ob.x.#2-1</t>
  </si>
  <si>
    <t>Tavi 2</t>
  </si>
  <si>
    <t>mSeneblobis ZiriTadi obieqtebi</t>
  </si>
  <si>
    <t>me-2 Tavis jami</t>
  </si>
  <si>
    <t xml:space="preserve"> d.R.g. 18%</t>
  </si>
  <si>
    <t xml:space="preserve"> saobieqto xarjTaRricxva #2-1</t>
  </si>
  <si>
    <t xml:space="preserve">saxarjTaRicxvo Rirebuleba </t>
  </si>
  <si>
    <t>aTasi lari</t>
  </si>
  <si>
    <t xml:space="preserve">saxarjTaRricxvo xelfasi 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</si>
  <si>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</si>
  <si>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</si>
  <si>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</si>
  <si>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</si>
  <si>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</si>
  <si>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</si>
  <si>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</si>
  <si>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</si>
  <si>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gauTvaliswinebeli xarji 3%</t>
  </si>
  <si>
    <t>Senobis mSenebloba</t>
  </si>
  <si>
    <t>g. nanobaSvili</t>
  </si>
  <si>
    <t>Tbilisi 2019 weli</t>
  </si>
  <si>
    <t>srf2017-IV T15p.20</t>
  </si>
  <si>
    <t>100kv.m.</t>
  </si>
  <si>
    <t xml:space="preserve">gruntis transportireba 15km-ze  </t>
  </si>
  <si>
    <t>betoni ~m200~</t>
  </si>
  <si>
    <t>sabazro</t>
  </si>
  <si>
    <t>1-80-2</t>
  </si>
  <si>
    <t>gruntis Semdgomi damuSaveba xeliT II kat. gruntSi</t>
  </si>
  <si>
    <t>t.n.p3.107</t>
  </si>
  <si>
    <t>r1-1</t>
  </si>
  <si>
    <t xml:space="preserve"> gruntis datvirTva avtoTviTm. xeliT</t>
  </si>
  <si>
    <t>satransporo xarji</t>
  </si>
  <si>
    <t>11-16-3.</t>
  </si>
  <si>
    <t>qvafenilis mowyoba</t>
  </si>
  <si>
    <t>27-19-2.</t>
  </si>
  <si>
    <t>betonis bordiuris mowyoba betonis safuZvelze</t>
  </si>
  <si>
    <t>100grZ.m.</t>
  </si>
  <si>
    <t>gam.</t>
  </si>
  <si>
    <t>betonis fila sisq. 5sm</t>
  </si>
  <si>
    <t>bordiuris qva 100X200 mm</t>
  </si>
  <si>
    <t>lokalur-resursuli xarjTaRricxva #2-2</t>
  </si>
  <si>
    <t>teritoriis  ganaTeba</t>
  </si>
  <si>
    <t>montaJi</t>
  </si>
  <si>
    <t>samSeneblo samuSaoebi</t>
  </si>
  <si>
    <t>1-78-3</t>
  </si>
  <si>
    <t>tranSeis gaTxra xeliT qselis mosawyobad</t>
  </si>
  <si>
    <t xml:space="preserve">ormos amoReba boZebisTvis </t>
  </si>
  <si>
    <t>ВЗЕР-88  1-3</t>
  </si>
  <si>
    <t xml:space="preserve"> gruntis datvirT. avtoTviTm. xeliT</t>
  </si>
  <si>
    <t>23-1-1.</t>
  </si>
  <si>
    <t>wvrili fraqciis qviSis fena</t>
  </si>
  <si>
    <t xml:space="preserve">qviSa </t>
  </si>
  <si>
    <t xml:space="preserve">gruntis ukan Cayra </t>
  </si>
  <si>
    <t xml:space="preserve">srf2018-II T15p.15 </t>
  </si>
  <si>
    <t>6-1-1.</t>
  </si>
  <si>
    <t xml:space="preserve">boZebis Camagreba betoniT </t>
  </si>
  <si>
    <t>8-472-1</t>
  </si>
  <si>
    <t>grZ.m</t>
  </si>
  <si>
    <t>materialuri resursi</t>
  </si>
  <si>
    <t>sasignalo lenta</t>
  </si>
  <si>
    <t>gr.m.</t>
  </si>
  <si>
    <t>satransporto xarji</t>
  </si>
  <si>
    <t xml:space="preserve">gegmiuri mogeba </t>
  </si>
  <si>
    <t>I Tavis jami</t>
  </si>
  <si>
    <t>sanaTebi</t>
  </si>
  <si>
    <t>33-204-1gam</t>
  </si>
  <si>
    <t>kodi0488</t>
  </si>
  <si>
    <t>amwe muxluxa svlaze 10t.</t>
  </si>
  <si>
    <t>m/sT</t>
  </si>
  <si>
    <r>
      <t xml:space="preserve">gare ganaTebis dekoratiuli liTonis boZi  </t>
    </r>
    <r>
      <rPr>
        <sz val="11"/>
        <rFont val="Calibri"/>
        <family val="2"/>
        <charset val="204"/>
        <scheme val="minor"/>
      </rPr>
      <t/>
    </r>
  </si>
  <si>
    <t>8-597-2</t>
  </si>
  <si>
    <t>kabelebi</t>
  </si>
  <si>
    <t>8-149-2</t>
  </si>
  <si>
    <t xml:space="preserve"> kabelis gayvana gofrirebul milSi </t>
  </si>
  <si>
    <t xml:space="preserve"> kabelis gayvana liTonis boZSi</t>
  </si>
  <si>
    <t>8-400-2</t>
  </si>
  <si>
    <t xml:space="preserve">kabelis montaJi  </t>
  </si>
  <si>
    <t>el sadenebis 3X1,5m montaJi ormagi izolaciiT</t>
  </si>
  <si>
    <t>22-8-5.</t>
  </si>
  <si>
    <t>danarCeni xarjebi</t>
  </si>
  <si>
    <t>zednadebi xarjebi montaJze</t>
  </si>
  <si>
    <t>II Tavis jami</t>
  </si>
  <si>
    <t>sul I+II Tavebis jami</t>
  </si>
  <si>
    <t>8-472-7</t>
  </si>
  <si>
    <t>zolovani foladi</t>
  </si>
  <si>
    <t>kuTxovani foladi</t>
  </si>
  <si>
    <t>dekoratiuli lampioni liTonis korpusiT  simaRliT 3,0m</t>
  </si>
  <si>
    <t>el sadenebis 3X2,5m montaJi ormagi izolaciiT</t>
  </si>
  <si>
    <t>viniplastis mili d=25 mm</t>
  </si>
  <si>
    <t>lok.x.#2-2</t>
  </si>
  <si>
    <t>demontaJi</t>
  </si>
  <si>
    <t>46-23-4</t>
  </si>
  <si>
    <t>arsebuli aguris kedlis demontaJi</t>
  </si>
  <si>
    <t>46-23-2</t>
  </si>
  <si>
    <t>betonis saZirkvlis demontaJi</t>
  </si>
  <si>
    <t>r25-4-32.</t>
  </si>
  <si>
    <t>arsebuli r/b gadaxurvis filis  demontaJi</t>
  </si>
  <si>
    <t>46-28-2</t>
  </si>
  <si>
    <t>Tunuqis saxuravis daSla</t>
  </si>
  <si>
    <t>1-31-3,14</t>
  </si>
  <si>
    <t>kub.m</t>
  </si>
  <si>
    <t>kodi1009</t>
  </si>
  <si>
    <t xml:space="preserve">balasti </t>
  </si>
  <si>
    <t xml:space="preserve">buldozeris eqspluatacia  </t>
  </si>
  <si>
    <t>amoRebuli Senobis sardafis da saZirkvlis Sevseba gruntiT da datkepna</t>
  </si>
  <si>
    <t>Robis mowyoba</t>
  </si>
  <si>
    <t>6-1-22.</t>
  </si>
  <si>
    <t>mon. r/b safuZvlis mowyoba</t>
  </si>
  <si>
    <t>betoni ~m300~</t>
  </si>
  <si>
    <t>yalibis fari</t>
  </si>
  <si>
    <t>yalibis ficari IIIx. 40mm-iani</t>
  </si>
  <si>
    <t>a-I klasis armatura</t>
  </si>
  <si>
    <t>a-III klasis armatura</t>
  </si>
  <si>
    <t>6-11-12.</t>
  </si>
  <si>
    <t>mon. betonis kedelis mowy.</t>
  </si>
  <si>
    <t>Zelaki III x. 40-60mm-iani</t>
  </si>
  <si>
    <t>yalibis ficari IIIx. 40-60mm-iani</t>
  </si>
  <si>
    <t xml:space="preserve">samSeneblo WanWiki </t>
  </si>
  <si>
    <t>eleqtrodi</t>
  </si>
  <si>
    <t>15-13-1gam</t>
  </si>
  <si>
    <t xml:space="preserve"> aguri</t>
  </si>
  <si>
    <t>webo-cementi yinvagamZle</t>
  </si>
  <si>
    <t>kg.</t>
  </si>
  <si>
    <t>zedapiris mopirkeTeba riyis qviT</t>
  </si>
  <si>
    <t>sabazri</t>
  </si>
  <si>
    <t xml:space="preserve"> riyis qva </t>
  </si>
  <si>
    <t>15-5-8.</t>
  </si>
  <si>
    <t>zedapiris mopirkeTeba bazaltis filiT sisqiT 30mm</t>
  </si>
  <si>
    <t>bazaltis fila sisq. 30mm</t>
  </si>
  <si>
    <t>9-17-5</t>
  </si>
  <si>
    <t>moajiris mowyoba</t>
  </si>
  <si>
    <t>samontaJo elementebi</t>
  </si>
  <si>
    <t>15-164-8</t>
  </si>
  <si>
    <t>liTonis moajiris SeRebva</t>
  </si>
  <si>
    <t>zeTis saRebavi</t>
  </si>
  <si>
    <t>saRebavi sresili</t>
  </si>
  <si>
    <t>olifa</t>
  </si>
  <si>
    <t>9-5-1.</t>
  </si>
  <si>
    <t>liTonis WiSkaris mowyoba</t>
  </si>
  <si>
    <t>amwe pnevmosvlaze 25t</t>
  </si>
  <si>
    <t>karis Rirebuleba</t>
  </si>
  <si>
    <t>6-12-5.</t>
  </si>
  <si>
    <t>ficari yalibis IIx. 40mm-iani</t>
  </si>
  <si>
    <t xml:space="preserve">mon. r/b svetebi </t>
  </si>
  <si>
    <t xml:space="preserve"> mopirkeTeba bunebrivi aguriT</t>
  </si>
  <si>
    <t>27-63-1.</t>
  </si>
  <si>
    <t>Txevadi biTumis mosxma 0,3kg/m²</t>
  </si>
  <si>
    <t>kodi1501</t>
  </si>
  <si>
    <t>avtogudronatori 3500l</t>
  </si>
  <si>
    <t xml:space="preserve">Txevadi biTumi </t>
  </si>
  <si>
    <t>27-39-1;         40-1</t>
  </si>
  <si>
    <t>kodi1564</t>
  </si>
  <si>
    <t>a/betonis damgebi</t>
  </si>
  <si>
    <t>kodi1521</t>
  </si>
  <si>
    <t>sagzao mtkepnavi TviTm. gluvi 5t.</t>
  </si>
  <si>
    <t>kodi1522</t>
  </si>
  <si>
    <t>igive, 10toniani</t>
  </si>
  <si>
    <t>sxva manqanebi</t>
  </si>
  <si>
    <t>a/betoni</t>
  </si>
  <si>
    <t>asfaltis safaris mowyoba</t>
  </si>
  <si>
    <t>27-7-1.</t>
  </si>
  <si>
    <t>qviSis safuZveli sisq.10sm</t>
  </si>
  <si>
    <t>kodi1504</t>
  </si>
  <si>
    <t>avtogreideri 79kvt.</t>
  </si>
  <si>
    <t>kodi1525</t>
  </si>
  <si>
    <t>sagzao mtkep. TviTm. pnev.svlaze 18t.</t>
  </si>
  <si>
    <t>kodi1518</t>
  </si>
  <si>
    <t>igive,  misabmeli 25 toniani</t>
  </si>
  <si>
    <t>kodi0209</t>
  </si>
  <si>
    <t>traqtori 79kvt</t>
  </si>
  <si>
    <t>kodi1554</t>
  </si>
  <si>
    <t>sarwyavi manqana</t>
  </si>
  <si>
    <t>qviSa</t>
  </si>
  <si>
    <t>wyali</t>
  </si>
  <si>
    <t>27-7-4.</t>
  </si>
  <si>
    <t>RorRi safuZveli sisq.10sm</t>
  </si>
  <si>
    <t>buldozeri 79kvt</t>
  </si>
  <si>
    <t>1-118-9</t>
  </si>
  <si>
    <t>satkepni gluvzedapiriani TviTmavali 5t</t>
  </si>
  <si>
    <t>11-8-1;11-8-2</t>
  </si>
  <si>
    <t xml:space="preserve">cementis xsnari ~m100~ </t>
  </si>
  <si>
    <t>samSeneblo nagvis datvirTva avtoTviTm. xeliT</t>
  </si>
  <si>
    <t xml:space="preserve">samSeneblo nagvis transportireba 15km-ze  </t>
  </si>
  <si>
    <t>memorialis mopirkeTeba</t>
  </si>
  <si>
    <t>11-30-7.</t>
  </si>
  <si>
    <t>bazaltis fila sisqiT 40mm</t>
  </si>
  <si>
    <t xml:space="preserve"> cementis moWimva filebis dasagebad</t>
  </si>
  <si>
    <t>15-52-1.</t>
  </si>
  <si>
    <t>kodi1431</t>
  </si>
  <si>
    <t>xsnartumbo</t>
  </si>
  <si>
    <t xml:space="preserve"> bazaltis filebis dageba </t>
  </si>
  <si>
    <t>zeZirkvelis kedlebis lesva cementis  xsnariT</t>
  </si>
  <si>
    <t>15-5-9.</t>
  </si>
  <si>
    <t>bazaltis fila sisq. 40mm</t>
  </si>
  <si>
    <t xml:space="preserve"> mopirkeTeba bazaltis filebiT </t>
  </si>
  <si>
    <t>48-3-4</t>
  </si>
  <si>
    <t>gamwvaneba</t>
  </si>
  <si>
    <t>48-3-1</t>
  </si>
  <si>
    <t>buldozeri simZlavriT 55kvt.</t>
  </si>
  <si>
    <t>48-8-8</t>
  </si>
  <si>
    <t>10 ormo</t>
  </si>
  <si>
    <t>kodi0218</t>
  </si>
  <si>
    <t>traqtori pnevmosvlaze 59kvt.</t>
  </si>
  <si>
    <t>kodi1120</t>
  </si>
  <si>
    <t>ormosamomTxreli manqana</t>
  </si>
  <si>
    <t>miwa mcenareuli</t>
  </si>
  <si>
    <t>48-10-2</t>
  </si>
  <si>
    <t xml:space="preserve"> xe</t>
  </si>
  <si>
    <t>foTlovani xe-nergis dargva ormos zomiT 1,0X1,0m</t>
  </si>
  <si>
    <t>muxa-nekerCxali ix. Proeqti</t>
  </si>
  <si>
    <t>48-26-1</t>
  </si>
  <si>
    <t>axali darguli xe-nergebis movla</t>
  </si>
  <si>
    <t>10xe</t>
  </si>
  <si>
    <t>sarwyavi manqana 6000l</t>
  </si>
  <si>
    <t>48-27-2</t>
  </si>
  <si>
    <t xml:space="preserve"> gazonis movla</t>
  </si>
  <si>
    <t>gasamwvanebeli teritoriis gasufTaveba qva-RorRisgan</t>
  </si>
  <si>
    <t>teritoriis gasufTaveba sarevelebisagan</t>
  </si>
  <si>
    <t>sargavi ormoebis amoReba xeebisTvis,  50% noyieri miwis damatebiT</t>
  </si>
  <si>
    <t>organuli sasuqi</t>
  </si>
  <si>
    <t>dedofliswyaros municipalitetis sofel arxiloskalos centrSi arsebuli avariuli kulturis saxlis demontaJi da misi mimdebare teritoriis keTilmowyoba</t>
  </si>
  <si>
    <t>preiskur.</t>
  </si>
  <si>
    <t>skveris skami</t>
  </si>
  <si>
    <t>naw.1 gamc.1</t>
  </si>
  <si>
    <t>#1-485</t>
  </si>
  <si>
    <t xml:space="preserve">manqanebi </t>
  </si>
  <si>
    <t>Rirebuleba</t>
  </si>
  <si>
    <t>sanagve urna</t>
  </si>
  <si>
    <t>15-6-1gam</t>
  </si>
  <si>
    <t>27-9-4.</t>
  </si>
  <si>
    <t>avtogreideri saSualo tipis 79kvt.</t>
  </si>
  <si>
    <t>kodi3410</t>
  </si>
  <si>
    <t>momngrevi CaquCebi</t>
  </si>
  <si>
    <t>asfaltis safaris ayra sisq. 6sm</t>
  </si>
  <si>
    <t>27-63-2,4</t>
  </si>
  <si>
    <t>qviSa-cementis mSrali narevi sisqiT 10sm 6:1 datkepnili</t>
  </si>
  <si>
    <t>kodi1561</t>
  </si>
  <si>
    <t>cementis gamanawilebeli</t>
  </si>
  <si>
    <t>cementi</t>
  </si>
  <si>
    <t>betonis fila sisq. 3sm</t>
  </si>
  <si>
    <t>teritoriis Ziris datkepna</t>
  </si>
  <si>
    <t>amoRebuli Senobis sardafis da saZirkvlis Sevseba samSeneblo narCenebiT</t>
  </si>
  <si>
    <t>liTonis konstruqcia (moajiri Weduri)</t>
  </si>
  <si>
    <r>
      <t>100m</t>
    </r>
    <r>
      <rPr>
        <b/>
        <sz val="9"/>
        <rFont val="Cambria"/>
        <family val="1"/>
        <charset val="204"/>
      </rPr>
      <t>²</t>
    </r>
  </si>
  <si>
    <r>
      <t xml:space="preserve">RorRi granulebi </t>
    </r>
    <r>
      <rPr>
        <sz val="9"/>
        <rFont val="Calibri"/>
        <family val="2"/>
        <charset val="204"/>
        <scheme val="minor"/>
      </rPr>
      <t>Ø</t>
    </r>
    <r>
      <rPr>
        <sz val="9"/>
        <rFont val="AcadNusx"/>
      </rPr>
      <t xml:space="preserve">10 </t>
    </r>
  </si>
  <si>
    <t>wvrilmarcvlovani forovani a/b cxeli narevi, marka II,  tipi `b~ h=4sm</t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</si>
  <si>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Calibri"/>
        <family val="2"/>
        <charset val="204"/>
      </rPr>
      <t>-15</t>
    </r>
    <r>
      <rPr>
        <sz val="9"/>
        <rFont val="AcadNusx"/>
      </rPr>
      <t>~</t>
    </r>
  </si>
  <si>
    <r>
      <t xml:space="preserve"> gare ganaTebis sanaTi  Suqdioduri naTuriT 40 </t>
    </r>
    <r>
      <rPr>
        <b/>
        <sz val="9"/>
        <rFont val="Calibri"/>
        <family val="2"/>
        <charset val="204"/>
        <scheme val="minor"/>
      </rPr>
      <t xml:space="preserve">W  </t>
    </r>
  </si>
  <si>
    <r>
      <t>gare ganaTebis sanaTi 40</t>
    </r>
    <r>
      <rPr>
        <sz val="9"/>
        <rFont val="Calibri"/>
        <family val="2"/>
        <charset val="204"/>
        <scheme val="minor"/>
      </rPr>
      <t>W</t>
    </r>
    <r>
      <rPr>
        <sz val="9"/>
        <rFont val="AcadNusx"/>
      </rPr>
      <t xml:space="preserve">-iani 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</si>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</sst>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0.00000"/>
    <numFmt numFmtId="176" formatCode="_-* #,##0.000\ _₽_-;\-* #,##0.000\ _₽_-;_-* &quot;-&quot;???\ _₽_-;_-@_-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AcadNusx"/>
    </font>
    <font>
      <u/>
      <sz val="9"/>
      <name val="AcadNusx"/>
    </font>
    <font>
      <b/>
      <sz val="9"/>
      <name val="Cambria"/>
      <family val="1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4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4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4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4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54" fillId="0" borderId="0"/>
    <xf numFmtId="0" fontId="42" fillId="0" borderId="0"/>
    <xf numFmtId="0" fontId="3" fillId="0" borderId="0"/>
    <xf numFmtId="0" fontId="49" fillId="0" borderId="0"/>
    <xf numFmtId="0" fontId="55" fillId="0" borderId="0"/>
    <xf numFmtId="0" fontId="55" fillId="0" borderId="0"/>
    <xf numFmtId="0" fontId="3" fillId="0" borderId="0"/>
    <xf numFmtId="0" fontId="5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0" borderId="0"/>
    <xf numFmtId="0" fontId="4" fillId="0" borderId="0"/>
    <xf numFmtId="0" fontId="54" fillId="0" borderId="0"/>
    <xf numFmtId="0" fontId="54" fillId="0" borderId="0"/>
    <xf numFmtId="0" fontId="55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97">
    <xf numFmtId="0" fontId="0" fillId="0" borderId="0" xfId="0"/>
    <xf numFmtId="0" fontId="47" fillId="0" borderId="0" xfId="903" applyFont="1" applyFill="1" applyAlignment="1" applyProtection="1">
      <alignment horizontal="center" vertical="center" wrapText="1"/>
      <protection hidden="1"/>
    </xf>
    <xf numFmtId="0" fontId="47" fillId="0" borderId="0" xfId="674" applyFont="1" applyFill="1" applyAlignment="1" applyProtection="1">
      <alignment horizontal="center"/>
      <protection hidden="1"/>
    </xf>
    <xf numFmtId="0" fontId="47" fillId="0" borderId="0" xfId="674" applyFont="1" applyFill="1" applyAlignment="1" applyProtection="1">
      <alignment horizontal="center"/>
      <protection hidden="1"/>
    </xf>
    <xf numFmtId="0" fontId="47" fillId="0" borderId="0" xfId="904" applyFont="1" applyFill="1" applyProtection="1">
      <protection hidden="1"/>
    </xf>
    <xf numFmtId="0" fontId="47" fillId="0" borderId="0" xfId="905" applyFont="1" applyFill="1" applyAlignment="1" applyProtection="1">
      <alignment horizontal="center"/>
      <protection hidden="1"/>
    </xf>
    <xf numFmtId="0" fontId="47" fillId="0" borderId="0" xfId="905" applyFont="1" applyFill="1" applyProtection="1">
      <protection hidden="1"/>
    </xf>
    <xf numFmtId="0" fontId="47" fillId="0" borderId="0" xfId="906" applyFont="1" applyFill="1" applyAlignment="1" applyProtection="1">
      <alignment horizontal="right"/>
      <protection hidden="1"/>
    </xf>
    <xf numFmtId="0" fontId="47" fillId="0" borderId="0" xfId="906" applyFont="1" applyFill="1" applyAlignment="1" applyProtection="1">
      <alignment horizontal="center"/>
      <protection hidden="1"/>
    </xf>
    <xf numFmtId="0" fontId="47" fillId="0" borderId="0" xfId="907" applyFont="1" applyFill="1" applyAlignment="1" applyProtection="1">
      <alignment horizontal="left"/>
      <protection hidden="1"/>
    </xf>
    <xf numFmtId="0" fontId="47" fillId="0" borderId="10" xfId="674" applyFont="1" applyFill="1" applyBorder="1" applyAlignment="1" applyProtection="1">
      <alignment horizontal="center"/>
      <protection hidden="1"/>
    </xf>
    <xf numFmtId="0" fontId="47" fillId="0" borderId="10" xfId="879" applyFont="1" applyFill="1" applyBorder="1" applyAlignment="1" applyProtection="1">
      <alignment horizontal="right"/>
      <protection hidden="1"/>
    </xf>
    <xf numFmtId="0" fontId="47" fillId="0" borderId="0" xfId="908" applyFont="1" applyFill="1" applyAlignment="1" applyProtection="1">
      <alignment horizontal="center"/>
      <protection hidden="1"/>
    </xf>
    <xf numFmtId="0" fontId="47" fillId="0" borderId="11" xfId="905" applyFont="1" applyFill="1" applyBorder="1" applyProtection="1">
      <protection hidden="1"/>
    </xf>
    <xf numFmtId="0" fontId="47" fillId="0" borderId="20" xfId="905" applyFont="1" applyFill="1" applyBorder="1" applyAlignment="1" applyProtection="1">
      <alignment horizontal="center"/>
      <protection hidden="1"/>
    </xf>
    <xf numFmtId="0" fontId="47" fillId="0" borderId="21" xfId="905" applyFont="1" applyFill="1" applyBorder="1" applyAlignment="1" applyProtection="1">
      <alignment horizontal="center"/>
      <protection hidden="1"/>
    </xf>
    <xf numFmtId="0" fontId="47" fillId="0" borderId="11" xfId="905" applyFont="1" applyFill="1" applyBorder="1" applyAlignment="1" applyProtection="1">
      <alignment horizontal="center"/>
      <protection hidden="1"/>
    </xf>
    <xf numFmtId="0" fontId="47" fillId="0" borderId="21" xfId="905" applyFont="1" applyFill="1" applyBorder="1" applyAlignment="1" applyProtection="1">
      <alignment horizontal="center"/>
      <protection hidden="1"/>
    </xf>
    <xf numFmtId="0" fontId="47" fillId="0" borderId="22" xfId="905" applyFont="1" applyFill="1" applyBorder="1" applyAlignment="1" applyProtection="1">
      <alignment horizontal="center"/>
      <protection hidden="1"/>
    </xf>
    <xf numFmtId="0" fontId="47" fillId="0" borderId="23" xfId="905" applyFont="1" applyFill="1" applyBorder="1" applyProtection="1">
      <protection hidden="1"/>
    </xf>
    <xf numFmtId="0" fontId="47" fillId="0" borderId="17" xfId="905" applyFont="1" applyFill="1" applyBorder="1" applyAlignment="1" applyProtection="1">
      <alignment horizontal="center"/>
      <protection hidden="1"/>
    </xf>
    <xf numFmtId="0" fontId="47" fillId="0" borderId="15" xfId="905" applyFont="1" applyFill="1" applyBorder="1" applyAlignment="1" applyProtection="1">
      <alignment horizontal="center"/>
      <protection hidden="1"/>
    </xf>
    <xf numFmtId="0" fontId="47" fillId="0" borderId="10" xfId="905" applyFont="1" applyFill="1" applyBorder="1" applyAlignment="1" applyProtection="1">
      <alignment horizontal="center"/>
      <protection hidden="1"/>
    </xf>
    <xf numFmtId="0" fontId="47" fillId="0" borderId="24" xfId="905" applyFont="1" applyFill="1" applyBorder="1" applyAlignment="1" applyProtection="1">
      <alignment horizontal="center"/>
      <protection hidden="1"/>
    </xf>
    <xf numFmtId="0" fontId="47" fillId="0" borderId="15" xfId="905" applyFont="1" applyFill="1" applyBorder="1" applyProtection="1">
      <protection hidden="1"/>
    </xf>
    <xf numFmtId="0" fontId="47" fillId="0" borderId="24" xfId="905" applyFont="1" applyFill="1" applyBorder="1" applyProtection="1">
      <protection hidden="1"/>
    </xf>
    <xf numFmtId="0" fontId="47" fillId="0" borderId="23" xfId="905" applyFont="1" applyFill="1" applyBorder="1" applyAlignment="1" applyProtection="1">
      <alignment horizontal="center"/>
      <protection hidden="1"/>
    </xf>
    <xf numFmtId="0" fontId="47" fillId="0" borderId="20" xfId="905" applyFont="1" applyFill="1" applyBorder="1" applyAlignment="1" applyProtection="1">
      <alignment horizontal="center" vertical="center" wrapText="1"/>
      <protection hidden="1"/>
    </xf>
    <xf numFmtId="0" fontId="47" fillId="0" borderId="20" xfId="905" applyFont="1" applyFill="1" applyBorder="1" applyAlignment="1" applyProtection="1">
      <alignment horizontal="center" wrapText="1"/>
      <protection hidden="1"/>
    </xf>
    <xf numFmtId="0" fontId="47" fillId="0" borderId="14" xfId="905" applyFont="1" applyFill="1" applyBorder="1" applyAlignment="1" applyProtection="1">
      <alignment horizontal="center"/>
      <protection hidden="1"/>
    </xf>
    <xf numFmtId="0" fontId="47" fillId="0" borderId="10" xfId="905" applyFont="1" applyFill="1" applyBorder="1" applyAlignment="1" applyProtection="1">
      <alignment horizontal="center"/>
      <protection hidden="1"/>
    </xf>
    <xf numFmtId="0" fontId="47" fillId="0" borderId="14" xfId="905" applyFont="1" applyFill="1" applyBorder="1" applyAlignment="1" applyProtection="1">
      <alignment horizontal="center" vertical="center" wrapText="1"/>
      <protection hidden="1"/>
    </xf>
    <xf numFmtId="0" fontId="47" fillId="0" borderId="14" xfId="905" applyFont="1" applyFill="1" applyBorder="1" applyAlignment="1" applyProtection="1">
      <alignment horizontal="center" wrapText="1"/>
      <protection hidden="1"/>
    </xf>
    <xf numFmtId="0" fontId="47" fillId="0" borderId="12" xfId="905" applyFont="1" applyFill="1" applyBorder="1" applyAlignment="1" applyProtection="1">
      <alignment horizontal="center"/>
      <protection hidden="1"/>
    </xf>
    <xf numFmtId="0" fontId="47" fillId="0" borderId="16" xfId="905" applyFont="1" applyFill="1" applyBorder="1" applyAlignment="1" applyProtection="1">
      <alignment horizontal="center"/>
      <protection hidden="1"/>
    </xf>
    <xf numFmtId="0" fontId="47" fillId="0" borderId="19" xfId="905" applyFont="1" applyFill="1" applyBorder="1" applyAlignment="1" applyProtection="1">
      <alignment horizontal="center"/>
      <protection hidden="1"/>
    </xf>
    <xf numFmtId="0" fontId="47" fillId="0" borderId="13" xfId="905" applyFont="1" applyFill="1" applyBorder="1" applyAlignment="1" applyProtection="1">
      <alignment horizontal="center"/>
      <protection hidden="1"/>
    </xf>
    <xf numFmtId="0" fontId="47" fillId="0" borderId="16" xfId="788" applyFont="1" applyFill="1" applyBorder="1" applyAlignment="1" applyProtection="1">
      <alignment horizontal="center"/>
      <protection hidden="1"/>
    </xf>
    <xf numFmtId="0" fontId="60" fillId="0" borderId="16" xfId="788" applyFont="1" applyFill="1" applyBorder="1" applyAlignment="1" applyProtection="1">
      <alignment horizontal="center" wrapText="1"/>
      <protection hidden="1"/>
    </xf>
    <xf numFmtId="0" fontId="47" fillId="0" borderId="0" xfId="871" applyFont="1" applyFill="1" applyAlignment="1" applyProtection="1">
      <alignment horizontal="center"/>
      <protection hidden="1"/>
    </xf>
    <xf numFmtId="0" fontId="60" fillId="0" borderId="17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horizontal="center" vertical="center" wrapText="1"/>
      <protection hidden="1"/>
    </xf>
    <xf numFmtId="167" fontId="60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0" applyNumberFormat="1" applyFont="1" applyFill="1" applyAlignment="1" applyProtection="1">
      <alignment horizontal="center" vertical="center" wrapText="1"/>
      <protection hidden="1"/>
    </xf>
    <xf numFmtId="0" fontId="47" fillId="0" borderId="17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Alignment="1" applyProtection="1">
      <alignment horizontal="center" vertical="center" wrapText="1"/>
      <protection hidden="1"/>
    </xf>
    <xf numFmtId="0" fontId="47" fillId="0" borderId="14" xfId="0" applyFont="1" applyFill="1" applyBorder="1" applyAlignment="1" applyProtection="1">
      <alignment horizontal="center"/>
      <protection hidden="1"/>
    </xf>
    <xf numFmtId="167" fontId="47" fillId="0" borderId="14" xfId="0" applyNumberFormat="1" applyFont="1" applyFill="1" applyBorder="1" applyAlignment="1" applyProtection="1">
      <alignment horizontal="center"/>
      <protection hidden="1"/>
    </xf>
    <xf numFmtId="167" fontId="47" fillId="0" borderId="10" xfId="0" applyNumberFormat="1" applyFont="1" applyFill="1" applyBorder="1" applyAlignment="1" applyProtection="1">
      <alignment horizontal="center"/>
      <protection hidden="1"/>
    </xf>
    <xf numFmtId="2" fontId="47" fillId="0" borderId="14" xfId="0" applyNumberFormat="1" applyFont="1" applyFill="1" applyBorder="1" applyAlignment="1" applyProtection="1">
      <alignment horizontal="center"/>
      <protection hidden="1"/>
    </xf>
    <xf numFmtId="2" fontId="47" fillId="0" borderId="10" xfId="0" applyNumberFormat="1" applyFont="1" applyFill="1" applyBorder="1" applyAlignment="1" applyProtection="1">
      <alignment horizont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60" fillId="0" borderId="17" xfId="628" applyFont="1" applyFill="1" applyBorder="1" applyAlignment="1" applyProtection="1">
      <alignment horizontal="center" vertical="center" wrapText="1"/>
      <protection hidden="1"/>
    </xf>
    <xf numFmtId="0" fontId="60" fillId="0" borderId="0" xfId="628" applyFont="1" applyFill="1" applyAlignment="1" applyProtection="1">
      <alignment horizontal="center" vertical="center" wrapText="1"/>
      <protection hidden="1"/>
    </xf>
    <xf numFmtId="167" fontId="60" fillId="0" borderId="17" xfId="628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628" applyNumberFormat="1" applyFont="1" applyFill="1" applyAlignment="1" applyProtection="1">
      <alignment horizontal="center" vertical="center" wrapText="1"/>
      <protection hidden="1"/>
    </xf>
    <xf numFmtId="0" fontId="47" fillId="0" borderId="0" xfId="628" applyFont="1" applyFill="1" applyAlignment="1" applyProtection="1">
      <alignment horizontal="center" vertical="center" wrapText="1"/>
      <protection hidden="1"/>
    </xf>
    <xf numFmtId="0" fontId="47" fillId="0" borderId="0" xfId="628" applyFont="1" applyFill="1" applyAlignment="1" applyProtection="1">
      <alignment vertical="center" wrapText="1"/>
      <protection hidden="1"/>
    </xf>
    <xf numFmtId="0" fontId="47" fillId="0" borderId="14" xfId="628" applyFont="1" applyFill="1" applyBorder="1" applyAlignment="1" applyProtection="1">
      <alignment horizontal="center"/>
      <protection hidden="1"/>
    </xf>
    <xf numFmtId="167" fontId="47" fillId="0" borderId="14" xfId="628" applyNumberFormat="1" applyFont="1" applyFill="1" applyBorder="1" applyAlignment="1" applyProtection="1">
      <alignment horizontal="center"/>
      <protection hidden="1"/>
    </xf>
    <xf numFmtId="167" fontId="47" fillId="0" borderId="10" xfId="628" applyNumberFormat="1" applyFont="1" applyFill="1" applyBorder="1" applyAlignment="1" applyProtection="1">
      <alignment horizontal="center"/>
      <protection hidden="1"/>
    </xf>
    <xf numFmtId="0" fontId="47" fillId="0" borderId="0" xfId="628" applyFont="1" applyFill="1" applyProtection="1">
      <protection hidden="1"/>
    </xf>
    <xf numFmtId="0" fontId="60" fillId="0" borderId="17" xfId="729" applyFont="1" applyFill="1" applyBorder="1" applyAlignment="1" applyProtection="1">
      <alignment horizontal="center" vertical="center" wrapText="1"/>
      <protection hidden="1"/>
    </xf>
    <xf numFmtId="14" fontId="60" fillId="0" borderId="0" xfId="729" applyNumberFormat="1" applyFont="1" applyFill="1" applyAlignment="1" applyProtection="1">
      <alignment horizontal="center" vertical="center" wrapText="1"/>
      <protection hidden="1"/>
    </xf>
    <xf numFmtId="0" fontId="60" fillId="0" borderId="0" xfId="729" applyFont="1" applyFill="1" applyAlignment="1" applyProtection="1">
      <alignment horizontal="center" vertical="center" wrapText="1"/>
      <protection hidden="1"/>
    </xf>
    <xf numFmtId="167" fontId="60" fillId="0" borderId="17" xfId="72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729" applyNumberFormat="1" applyFont="1" applyFill="1" applyAlignment="1" applyProtection="1">
      <alignment horizontal="center" vertical="center" wrapText="1"/>
      <protection hidden="1"/>
    </xf>
    <xf numFmtId="0" fontId="47" fillId="0" borderId="0" xfId="729" applyFont="1" applyFill="1" applyAlignment="1" applyProtection="1">
      <alignment horizontal="center" vertical="center" wrapText="1"/>
      <protection hidden="1"/>
    </xf>
    <xf numFmtId="0" fontId="47" fillId="0" borderId="17" xfId="729" applyFont="1" applyFill="1" applyBorder="1" applyAlignment="1" applyProtection="1">
      <alignment horizontal="center"/>
      <protection hidden="1"/>
    </xf>
    <xf numFmtId="0" fontId="47" fillId="0" borderId="0" xfId="729" applyFont="1" applyFill="1" applyAlignment="1" applyProtection="1">
      <alignment horizontal="center"/>
      <protection hidden="1"/>
    </xf>
    <xf numFmtId="2" fontId="47" fillId="0" borderId="17" xfId="729" applyNumberFormat="1" applyFont="1" applyFill="1" applyBorder="1" applyAlignment="1" applyProtection="1">
      <alignment horizontal="center"/>
      <protection hidden="1"/>
    </xf>
    <xf numFmtId="2" fontId="47" fillId="0" borderId="0" xfId="729" applyNumberFormat="1" applyFont="1" applyFill="1" applyAlignment="1" applyProtection="1">
      <alignment horizontal="center"/>
      <protection hidden="1"/>
    </xf>
    <xf numFmtId="0" fontId="47" fillId="0" borderId="14" xfId="729" applyFont="1" applyFill="1" applyBorder="1" applyAlignment="1" applyProtection="1">
      <alignment horizontal="center"/>
      <protection hidden="1"/>
    </xf>
    <xf numFmtId="0" fontId="47" fillId="0" borderId="10" xfId="729" applyFont="1" applyFill="1" applyBorder="1" applyAlignment="1" applyProtection="1">
      <alignment horizontal="center"/>
      <protection hidden="1"/>
    </xf>
    <xf numFmtId="2" fontId="47" fillId="0" borderId="14" xfId="729" applyNumberFormat="1" applyFont="1" applyFill="1" applyBorder="1" applyAlignment="1" applyProtection="1">
      <alignment horizontal="center"/>
      <protection hidden="1"/>
    </xf>
    <xf numFmtId="2" fontId="47" fillId="0" borderId="10" xfId="729" applyNumberFormat="1" applyFont="1" applyFill="1" applyBorder="1" applyAlignment="1" applyProtection="1">
      <alignment horizontal="center"/>
      <protection hidden="1"/>
    </xf>
    <xf numFmtId="0" fontId="60" fillId="0" borderId="14" xfId="628" applyFont="1" applyFill="1" applyBorder="1" applyAlignment="1" applyProtection="1">
      <alignment horizontal="center" vertical="center" wrapText="1"/>
      <protection hidden="1"/>
    </xf>
    <xf numFmtId="0" fontId="60" fillId="0" borderId="24" xfId="628" applyFont="1" applyFill="1" applyBorder="1" applyAlignment="1" applyProtection="1">
      <alignment horizontal="center" vertical="center" wrapText="1"/>
      <protection hidden="1"/>
    </xf>
    <xf numFmtId="0" fontId="60" fillId="0" borderId="10" xfId="628" applyFont="1" applyFill="1" applyBorder="1" applyAlignment="1" applyProtection="1">
      <alignment horizontal="center" vertical="center" wrapText="1"/>
      <protection hidden="1"/>
    </xf>
    <xf numFmtId="167" fontId="60" fillId="0" borderId="14" xfId="628" applyNumberFormat="1" applyFont="1" applyFill="1" applyBorder="1" applyAlignment="1" applyProtection="1">
      <alignment horizontal="center" vertical="center" wrapText="1"/>
      <protection hidden="1"/>
    </xf>
    <xf numFmtId="167" fontId="60" fillId="0" borderId="10" xfId="628" applyNumberFormat="1" applyFont="1" applyFill="1" applyBorder="1" applyAlignment="1" applyProtection="1">
      <alignment horizontal="center" vertical="center" wrapText="1"/>
      <protection hidden="1"/>
    </xf>
    <xf numFmtId="0" fontId="60" fillId="0" borderId="17" xfId="628" applyFont="1" applyFill="1" applyBorder="1" applyAlignment="1" applyProtection="1">
      <alignment horizontal="center"/>
      <protection hidden="1"/>
    </xf>
    <xf numFmtId="0" fontId="60" fillId="0" borderId="17" xfId="900" applyFont="1" applyFill="1" applyBorder="1" applyAlignment="1" applyProtection="1">
      <alignment horizontal="center" wrapText="1"/>
      <protection hidden="1"/>
    </xf>
    <xf numFmtId="0" fontId="60" fillId="0" borderId="0" xfId="628" applyFont="1" applyFill="1" applyAlignment="1" applyProtection="1">
      <alignment horizontal="center"/>
      <protection hidden="1"/>
    </xf>
    <xf numFmtId="167" fontId="60" fillId="0" borderId="17" xfId="628" applyNumberFormat="1" applyFont="1" applyFill="1" applyBorder="1" applyAlignment="1" applyProtection="1">
      <alignment horizontal="center"/>
      <protection hidden="1"/>
    </xf>
    <xf numFmtId="2" fontId="60" fillId="0" borderId="0" xfId="628" applyNumberFormat="1" applyFont="1" applyFill="1" applyAlignment="1" applyProtection="1">
      <alignment horizontal="center"/>
      <protection hidden="1"/>
    </xf>
    <xf numFmtId="0" fontId="47" fillId="0" borderId="17" xfId="628" applyFont="1" applyFill="1" applyBorder="1" applyAlignment="1" applyProtection="1">
      <alignment horizontal="center"/>
      <protection hidden="1"/>
    </xf>
    <xf numFmtId="167" fontId="47" fillId="0" borderId="17" xfId="628" applyNumberFormat="1" applyFont="1" applyFill="1" applyBorder="1" applyAlignment="1" applyProtection="1">
      <alignment horizontal="center"/>
      <protection hidden="1"/>
    </xf>
    <xf numFmtId="2" fontId="47" fillId="0" borderId="0" xfId="628" applyNumberFormat="1" applyFont="1" applyFill="1" applyAlignment="1" applyProtection="1">
      <alignment horizontal="center"/>
      <protection hidden="1"/>
    </xf>
    <xf numFmtId="0" fontId="47" fillId="0" borderId="0" xfId="628" applyFont="1" applyFill="1" applyAlignment="1" applyProtection="1">
      <alignment horizontal="center"/>
      <protection hidden="1"/>
    </xf>
    <xf numFmtId="167" fontId="47" fillId="0" borderId="0" xfId="628" applyNumberFormat="1" applyFont="1" applyFill="1" applyAlignment="1" applyProtection="1">
      <alignment horizontal="center"/>
      <protection hidden="1"/>
    </xf>
    <xf numFmtId="0" fontId="47" fillId="0" borderId="10" xfId="628" applyFont="1" applyFill="1" applyBorder="1" applyAlignment="1" applyProtection="1">
      <alignment horizontal="center"/>
      <protection hidden="1"/>
    </xf>
    <xf numFmtId="0" fontId="60" fillId="0" borderId="17" xfId="896" applyFont="1" applyFill="1" applyBorder="1" applyAlignment="1" applyProtection="1">
      <alignment horizontal="center" vertical="center" wrapText="1"/>
      <protection hidden="1"/>
    </xf>
    <xf numFmtId="0" fontId="60" fillId="0" borderId="0" xfId="896" applyFont="1" applyFill="1" applyAlignment="1" applyProtection="1">
      <alignment horizontal="center" vertical="center" wrapText="1"/>
      <protection hidden="1"/>
    </xf>
    <xf numFmtId="167" fontId="60" fillId="0" borderId="17" xfId="896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896" applyNumberFormat="1" applyFont="1" applyFill="1" applyAlignment="1" applyProtection="1">
      <alignment horizontal="center" vertical="center" wrapText="1"/>
      <protection hidden="1"/>
    </xf>
    <xf numFmtId="0" fontId="47" fillId="0" borderId="0" xfId="896" applyFont="1" applyFill="1" applyAlignment="1" applyProtection="1">
      <alignment horizontal="center" vertical="center" wrapText="1"/>
      <protection hidden="1"/>
    </xf>
    <xf numFmtId="0" fontId="47" fillId="0" borderId="17" xfId="896" applyFont="1" applyFill="1" applyBorder="1" applyAlignment="1" applyProtection="1">
      <alignment horizontal="center"/>
      <protection hidden="1"/>
    </xf>
    <xf numFmtId="2" fontId="47" fillId="0" borderId="17" xfId="896" applyNumberFormat="1" applyFont="1" applyFill="1" applyBorder="1" applyAlignment="1" applyProtection="1">
      <alignment horizontal="center"/>
      <protection hidden="1"/>
    </xf>
    <xf numFmtId="2" fontId="47" fillId="0" borderId="0" xfId="896" applyNumberFormat="1" applyFont="1" applyFill="1" applyAlignment="1" applyProtection="1">
      <alignment horizontal="center"/>
      <protection hidden="1"/>
    </xf>
    <xf numFmtId="0" fontId="47" fillId="0" borderId="0" xfId="896" applyFont="1" applyFill="1" applyAlignment="1" applyProtection="1">
      <alignment horizontal="center"/>
      <protection hidden="1"/>
    </xf>
    <xf numFmtId="167" fontId="47" fillId="0" borderId="17" xfId="896" applyNumberFormat="1" applyFont="1" applyFill="1" applyBorder="1" applyAlignment="1" applyProtection="1">
      <alignment horizontal="center"/>
      <protection hidden="1"/>
    </xf>
    <xf numFmtId="0" fontId="47" fillId="0" borderId="14" xfId="896" applyFont="1" applyFill="1" applyBorder="1" applyAlignment="1" applyProtection="1">
      <alignment horizontal="center" vertical="center"/>
      <protection hidden="1"/>
    </xf>
    <xf numFmtId="0" fontId="47" fillId="0" borderId="10" xfId="896" applyFont="1" applyFill="1" applyBorder="1" applyAlignment="1" applyProtection="1">
      <alignment horizontal="center" vertical="center"/>
      <protection hidden="1"/>
    </xf>
    <xf numFmtId="0" fontId="47" fillId="0" borderId="14" xfId="896" applyFont="1" applyFill="1" applyBorder="1" applyAlignment="1" applyProtection="1">
      <alignment horizontal="center" vertical="center" wrapText="1"/>
      <protection hidden="1"/>
    </xf>
    <xf numFmtId="167" fontId="47" fillId="0" borderId="14" xfId="896" applyNumberFormat="1" applyFont="1" applyFill="1" applyBorder="1" applyAlignment="1" applyProtection="1">
      <alignment horizontal="center" vertical="center"/>
      <protection hidden="1"/>
    </xf>
    <xf numFmtId="2" fontId="47" fillId="0" borderId="10" xfId="896" applyNumberFormat="1" applyFont="1" applyFill="1" applyBorder="1" applyAlignment="1" applyProtection="1">
      <alignment horizontal="center" vertical="center"/>
      <protection hidden="1"/>
    </xf>
    <xf numFmtId="0" fontId="47" fillId="0" borderId="0" xfId="896" applyFont="1" applyFill="1" applyAlignment="1" applyProtection="1">
      <alignment horizontal="center" vertical="center"/>
      <protection hidden="1"/>
    </xf>
    <xf numFmtId="0" fontId="60" fillId="0" borderId="0" xfId="896" applyFont="1" applyFill="1" applyBorder="1" applyAlignment="1" applyProtection="1">
      <alignment horizontal="center"/>
      <protection hidden="1"/>
    </xf>
    <xf numFmtId="0" fontId="60" fillId="0" borderId="20" xfId="896" applyFont="1" applyFill="1" applyBorder="1" applyAlignment="1" applyProtection="1">
      <alignment horizontal="center"/>
      <protection hidden="1"/>
    </xf>
    <xf numFmtId="167" fontId="60" fillId="0" borderId="0" xfId="896" applyNumberFormat="1" applyFont="1" applyFill="1" applyBorder="1" applyAlignment="1" applyProtection="1">
      <alignment horizontal="center"/>
      <protection hidden="1"/>
    </xf>
    <xf numFmtId="2" fontId="60" fillId="0" borderId="20" xfId="896" applyNumberFormat="1" applyFont="1" applyFill="1" applyBorder="1" applyAlignment="1" applyProtection="1">
      <alignment horizontal="center"/>
      <protection hidden="1"/>
    </xf>
    <xf numFmtId="0" fontId="47" fillId="0" borderId="0" xfId="896" applyFont="1" applyFill="1" applyBorder="1" applyAlignment="1" applyProtection="1">
      <alignment horizontal="center"/>
      <protection hidden="1"/>
    </xf>
    <xf numFmtId="2" fontId="47" fillId="0" borderId="0" xfId="896" applyNumberFormat="1" applyFont="1" applyFill="1" applyBorder="1" applyAlignment="1" applyProtection="1">
      <alignment horizontal="center"/>
      <protection hidden="1"/>
    </xf>
    <xf numFmtId="167" fontId="47" fillId="0" borderId="0" xfId="896" applyNumberFormat="1" applyFont="1" applyFill="1" applyBorder="1" applyAlignment="1" applyProtection="1">
      <alignment horizontal="center"/>
      <protection hidden="1"/>
    </xf>
    <xf numFmtId="0" fontId="47" fillId="0" borderId="10" xfId="629" applyFont="1" applyFill="1" applyBorder="1" applyAlignment="1" applyProtection="1">
      <alignment horizontal="center" vertical="center" wrapText="1"/>
      <protection hidden="1"/>
    </xf>
    <xf numFmtId="0" fontId="47" fillId="0" borderId="14" xfId="675" applyFont="1" applyFill="1" applyBorder="1" applyAlignment="1" applyProtection="1">
      <alignment horizontal="center" vertical="center"/>
      <protection hidden="1"/>
    </xf>
    <xf numFmtId="0" fontId="47" fillId="0" borderId="10" xfId="896" applyFont="1" applyFill="1" applyBorder="1" applyAlignment="1" applyProtection="1">
      <alignment horizontal="center"/>
      <protection hidden="1"/>
    </xf>
    <xf numFmtId="0" fontId="47" fillId="0" borderId="14" xfId="629" applyFont="1" applyFill="1" applyBorder="1" applyAlignment="1" applyProtection="1">
      <alignment horizontal="center" vertical="center" wrapText="1"/>
      <protection hidden="1"/>
    </xf>
    <xf numFmtId="2" fontId="47" fillId="0" borderId="10" xfId="629" applyNumberFormat="1" applyFont="1" applyFill="1" applyBorder="1" applyAlignment="1" applyProtection="1">
      <alignment horizontal="center" vertical="center" wrapText="1"/>
      <protection hidden="1"/>
    </xf>
    <xf numFmtId="2" fontId="47" fillId="0" borderId="14" xfId="629" applyNumberFormat="1" applyFont="1" applyFill="1" applyBorder="1" applyAlignment="1" applyProtection="1">
      <alignment horizontal="center" vertical="center" wrapText="1"/>
      <protection hidden="1"/>
    </xf>
    <xf numFmtId="2" fontId="60" fillId="0" borderId="10" xfId="628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625" applyFont="1" applyFill="1" applyBorder="1" applyAlignment="1" applyProtection="1">
      <alignment horizontal="center"/>
      <protection hidden="1"/>
    </xf>
    <xf numFmtId="0" fontId="47" fillId="0" borderId="16" xfId="871" applyFont="1" applyFill="1" applyBorder="1" applyAlignment="1" applyProtection="1">
      <alignment horizontal="center"/>
      <protection hidden="1"/>
    </xf>
    <xf numFmtId="0" fontId="60" fillId="0" borderId="16" xfId="871" applyFont="1" applyFill="1" applyBorder="1" applyAlignment="1" applyProtection="1">
      <alignment horizontal="center"/>
      <protection hidden="1"/>
    </xf>
    <xf numFmtId="0" fontId="47" fillId="0" borderId="23" xfId="871" applyFont="1" applyFill="1" applyBorder="1" applyAlignment="1" applyProtection="1">
      <alignment horizontal="center"/>
      <protection hidden="1"/>
    </xf>
    <xf numFmtId="0" fontId="47" fillId="0" borderId="16" xfId="909" applyFont="1" applyFill="1" applyBorder="1" applyAlignment="1" applyProtection="1">
      <alignment horizontal="center" vertical="center" wrapText="1"/>
      <protection hidden="1"/>
    </xf>
    <xf numFmtId="17" fontId="47" fillId="0" borderId="13" xfId="909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872" applyFont="1" applyFill="1" applyBorder="1" applyAlignment="1" applyProtection="1">
      <alignment horizontal="center" vertical="center" wrapText="1"/>
      <protection hidden="1"/>
    </xf>
    <xf numFmtId="0" fontId="47" fillId="0" borderId="13" xfId="909" applyFont="1" applyFill="1" applyBorder="1" applyAlignment="1" applyProtection="1">
      <alignment horizontal="center" vertical="center" wrapText="1"/>
      <protection hidden="1"/>
    </xf>
    <xf numFmtId="2" fontId="47" fillId="0" borderId="16" xfId="909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909" applyFont="1" applyFill="1" applyAlignment="1" applyProtection="1">
      <alignment horizontal="center" vertical="center" wrapText="1"/>
      <protection hidden="1"/>
    </xf>
    <xf numFmtId="0" fontId="60" fillId="0" borderId="17" xfId="629" applyFont="1" applyFill="1" applyBorder="1" applyAlignment="1" applyProtection="1">
      <alignment horizontal="center" vertical="center" wrapText="1"/>
      <protection hidden="1"/>
    </xf>
    <xf numFmtId="0" fontId="60" fillId="0" borderId="0" xfId="629" applyFont="1" applyFill="1" applyAlignment="1" applyProtection="1">
      <alignment horizontal="center" vertical="center" wrapText="1"/>
      <protection hidden="1"/>
    </xf>
    <xf numFmtId="167" fontId="60" fillId="0" borderId="17" xfId="62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629" applyNumberFormat="1" applyFont="1" applyFill="1" applyAlignment="1" applyProtection="1">
      <alignment horizontal="center" vertical="center" wrapText="1"/>
      <protection hidden="1"/>
    </xf>
    <xf numFmtId="2" fontId="47" fillId="0" borderId="17" xfId="629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629" applyFont="1" applyFill="1" applyAlignment="1" applyProtection="1">
      <alignment horizontal="center" vertical="center" wrapText="1"/>
      <protection hidden="1"/>
    </xf>
    <xf numFmtId="0" fontId="47" fillId="0" borderId="17" xfId="629" applyFont="1" applyFill="1" applyBorder="1" applyAlignment="1" applyProtection="1">
      <alignment horizontal="center"/>
      <protection hidden="1"/>
    </xf>
    <xf numFmtId="2" fontId="47" fillId="0" borderId="17" xfId="629" applyNumberFormat="1" applyFont="1" applyFill="1" applyBorder="1" applyAlignment="1" applyProtection="1">
      <alignment horizontal="center"/>
      <protection hidden="1"/>
    </xf>
    <xf numFmtId="2" fontId="47" fillId="0" borderId="0" xfId="629" applyNumberFormat="1" applyFont="1" applyFill="1" applyAlignment="1" applyProtection="1">
      <alignment horizontal="center"/>
      <protection hidden="1"/>
    </xf>
    <xf numFmtId="0" fontId="47" fillId="0" borderId="0" xfId="629" applyFont="1" applyFill="1" applyAlignment="1" applyProtection="1">
      <alignment horizontal="center"/>
      <protection hidden="1"/>
    </xf>
    <xf numFmtId="0" fontId="47" fillId="0" borderId="0" xfId="628" applyFont="1" applyFill="1" applyAlignment="1" applyProtection="1">
      <alignment horizontal="center" vertical="center"/>
      <protection hidden="1"/>
    </xf>
    <xf numFmtId="0" fontId="47" fillId="0" borderId="17" xfId="629" applyFont="1" applyFill="1" applyBorder="1" applyAlignment="1" applyProtection="1">
      <alignment horizontal="center" vertical="center" wrapText="1"/>
      <protection hidden="1"/>
    </xf>
    <xf numFmtId="2" fontId="47" fillId="0" borderId="0" xfId="629" applyNumberFormat="1" applyFont="1" applyFill="1" applyAlignment="1" applyProtection="1">
      <alignment horizontal="center" vertical="center" wrapText="1"/>
      <protection hidden="1"/>
    </xf>
    <xf numFmtId="0" fontId="47" fillId="0" borderId="14" xfId="629" applyFont="1" applyFill="1" applyBorder="1" applyAlignment="1" applyProtection="1">
      <alignment horizontal="center"/>
      <protection hidden="1"/>
    </xf>
    <xf numFmtId="0" fontId="47" fillId="0" borderId="10" xfId="629" applyFont="1" applyFill="1" applyBorder="1" applyAlignment="1" applyProtection="1">
      <alignment horizontal="center"/>
      <protection hidden="1"/>
    </xf>
    <xf numFmtId="2" fontId="47" fillId="0" borderId="14" xfId="629" applyNumberFormat="1" applyFont="1" applyFill="1" applyBorder="1" applyAlignment="1" applyProtection="1">
      <alignment horizontal="center"/>
      <protection hidden="1"/>
    </xf>
    <xf numFmtId="2" fontId="47" fillId="0" borderId="10" xfId="629" applyNumberFormat="1" applyFont="1" applyFill="1" applyBorder="1" applyAlignment="1" applyProtection="1">
      <alignment horizontal="center"/>
      <protection hidden="1"/>
    </xf>
    <xf numFmtId="0" fontId="60" fillId="0" borderId="17" xfId="911" applyFont="1" applyFill="1" applyBorder="1" applyAlignment="1" applyProtection="1">
      <alignment horizontal="center" vertical="center" wrapText="1"/>
      <protection hidden="1"/>
    </xf>
    <xf numFmtId="0" fontId="60" fillId="0" borderId="0" xfId="911" applyFont="1" applyFill="1" applyAlignment="1" applyProtection="1">
      <alignment horizontal="center" vertical="center" wrapText="1"/>
      <protection hidden="1"/>
    </xf>
    <xf numFmtId="167" fontId="60" fillId="0" borderId="17" xfId="911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911" applyNumberFormat="1" applyFont="1" applyFill="1" applyAlignment="1" applyProtection="1">
      <alignment horizontal="center" vertical="center" wrapText="1"/>
      <protection hidden="1"/>
    </xf>
    <xf numFmtId="0" fontId="47" fillId="0" borderId="17" xfId="911" applyFont="1" applyFill="1" applyBorder="1" applyAlignment="1" applyProtection="1">
      <alignment horizontal="center"/>
      <protection hidden="1"/>
    </xf>
    <xf numFmtId="2" fontId="47" fillId="0" borderId="17" xfId="911" applyNumberFormat="1" applyFont="1" applyFill="1" applyBorder="1" applyAlignment="1" applyProtection="1">
      <alignment horizontal="center"/>
      <protection hidden="1"/>
    </xf>
    <xf numFmtId="2" fontId="47" fillId="0" borderId="0" xfId="674" applyNumberFormat="1" applyFont="1" applyFill="1" applyAlignment="1" applyProtection="1">
      <alignment horizontal="center"/>
      <protection hidden="1"/>
    </xf>
    <xf numFmtId="0" fontId="47" fillId="0" borderId="0" xfId="911" applyFont="1" applyFill="1" applyAlignment="1" applyProtection="1">
      <alignment horizontal="center"/>
      <protection hidden="1"/>
    </xf>
    <xf numFmtId="0" fontId="47" fillId="0" borderId="14" xfId="629" applyFont="1" applyFill="1" applyBorder="1" applyAlignment="1" applyProtection="1">
      <alignment horizontal="center" vertical="center"/>
      <protection hidden="1"/>
    </xf>
    <xf numFmtId="0" fontId="47" fillId="0" borderId="10" xfId="629" applyFont="1" applyFill="1" applyBorder="1" applyAlignment="1" applyProtection="1">
      <alignment horizontal="center" vertical="center"/>
      <protection hidden="1"/>
    </xf>
    <xf numFmtId="0" fontId="47" fillId="0" borderId="14" xfId="911" applyFont="1" applyFill="1" applyBorder="1" applyAlignment="1" applyProtection="1">
      <alignment horizontal="center" vertical="center" wrapText="1"/>
      <protection hidden="1"/>
    </xf>
    <xf numFmtId="167" fontId="47" fillId="0" borderId="14" xfId="629" applyNumberFormat="1" applyFont="1" applyFill="1" applyBorder="1" applyAlignment="1" applyProtection="1">
      <alignment horizontal="center" vertical="center"/>
      <protection hidden="1"/>
    </xf>
    <xf numFmtId="168" fontId="47" fillId="0" borderId="10" xfId="629" applyNumberFormat="1" applyFont="1" applyFill="1" applyBorder="1" applyAlignment="1" applyProtection="1">
      <alignment horizontal="center" vertical="center"/>
      <protection hidden="1"/>
    </xf>
    <xf numFmtId="0" fontId="60" fillId="0" borderId="17" xfId="867" applyFont="1" applyFill="1" applyBorder="1" applyAlignment="1" applyProtection="1">
      <alignment horizontal="center" vertical="center" wrapText="1"/>
      <protection hidden="1"/>
    </xf>
    <xf numFmtId="0" fontId="60" fillId="0" borderId="0" xfId="867" applyFont="1" applyFill="1" applyAlignment="1" applyProtection="1">
      <alignment horizontal="center" vertical="center" wrapText="1"/>
      <protection hidden="1"/>
    </xf>
    <xf numFmtId="167" fontId="60" fillId="0" borderId="17" xfId="867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867" applyNumberFormat="1" applyFont="1" applyFill="1" applyAlignment="1" applyProtection="1">
      <alignment horizontal="center" vertical="center" wrapText="1"/>
      <protection hidden="1"/>
    </xf>
    <xf numFmtId="0" fontId="47" fillId="0" borderId="0" xfId="867" applyFont="1" applyFill="1" applyAlignment="1" applyProtection="1">
      <alignment horizontal="center" vertical="center" wrapText="1"/>
      <protection hidden="1"/>
    </xf>
    <xf numFmtId="0" fontId="47" fillId="0" borderId="17" xfId="867" applyFont="1" applyFill="1" applyBorder="1" applyAlignment="1" applyProtection="1">
      <alignment horizontal="center"/>
      <protection hidden="1"/>
    </xf>
    <xf numFmtId="167" fontId="47" fillId="0" borderId="17" xfId="867" applyNumberFormat="1" applyFont="1" applyFill="1" applyBorder="1" applyAlignment="1" applyProtection="1">
      <alignment horizontal="center"/>
      <protection hidden="1"/>
    </xf>
    <xf numFmtId="2" fontId="47" fillId="0" borderId="0" xfId="867" applyNumberFormat="1" applyFont="1" applyFill="1" applyAlignment="1" applyProtection="1">
      <alignment horizontal="center"/>
      <protection hidden="1"/>
    </xf>
    <xf numFmtId="0" fontId="47" fillId="0" borderId="0" xfId="867" applyFont="1" applyFill="1" applyAlignment="1" applyProtection="1">
      <alignment horizontal="center"/>
      <protection hidden="1"/>
    </xf>
    <xf numFmtId="169" fontId="47" fillId="0" borderId="17" xfId="867" applyNumberFormat="1" applyFont="1" applyFill="1" applyBorder="1" applyAlignment="1" applyProtection="1">
      <alignment horizontal="center"/>
      <protection hidden="1"/>
    </xf>
    <xf numFmtId="0" fontId="47" fillId="0" borderId="14" xfId="867" applyFont="1" applyFill="1" applyBorder="1" applyAlignment="1" applyProtection="1">
      <alignment horizontal="center"/>
      <protection hidden="1"/>
    </xf>
    <xf numFmtId="0" fontId="47" fillId="0" borderId="10" xfId="867" applyFont="1" applyFill="1" applyBorder="1" applyAlignment="1" applyProtection="1">
      <alignment horizontal="center"/>
      <protection hidden="1"/>
    </xf>
    <xf numFmtId="169" fontId="47" fillId="0" borderId="14" xfId="867" applyNumberFormat="1" applyFont="1" applyFill="1" applyBorder="1" applyAlignment="1" applyProtection="1">
      <alignment horizontal="center"/>
      <protection hidden="1"/>
    </xf>
    <xf numFmtId="2" fontId="47" fillId="0" borderId="10" xfId="867" applyNumberFormat="1" applyFont="1" applyFill="1" applyBorder="1" applyAlignment="1" applyProtection="1">
      <alignment horizontal="center"/>
      <protection hidden="1"/>
    </xf>
    <xf numFmtId="0" fontId="60" fillId="0" borderId="17" xfId="909" applyFont="1" applyFill="1" applyBorder="1" applyAlignment="1" applyProtection="1">
      <alignment horizontal="center" vertical="center" wrapText="1"/>
      <protection hidden="1"/>
    </xf>
    <xf numFmtId="0" fontId="60" fillId="0" borderId="0" xfId="909" applyFont="1" applyFill="1" applyAlignment="1" applyProtection="1">
      <alignment horizontal="center" vertical="center" wrapText="1"/>
      <protection hidden="1"/>
    </xf>
    <xf numFmtId="167" fontId="60" fillId="0" borderId="17" xfId="90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909" applyNumberFormat="1" applyFont="1" applyFill="1" applyAlignment="1" applyProtection="1">
      <alignment horizontal="center" vertical="center" wrapText="1"/>
      <protection hidden="1"/>
    </xf>
    <xf numFmtId="0" fontId="47" fillId="0" borderId="17" xfId="909" applyFont="1" applyFill="1" applyBorder="1" applyAlignment="1" applyProtection="1">
      <alignment horizontal="center" vertical="center" wrapText="1"/>
      <protection hidden="1"/>
    </xf>
    <xf numFmtId="0" fontId="47" fillId="0" borderId="17" xfId="909" applyFont="1" applyFill="1" applyBorder="1" applyAlignment="1" applyProtection="1">
      <alignment horizontal="center" vertical="center"/>
      <protection hidden="1"/>
    </xf>
    <xf numFmtId="17" fontId="47" fillId="0" borderId="0" xfId="909" applyNumberFormat="1" applyFont="1" applyFill="1" applyAlignment="1" applyProtection="1">
      <alignment horizontal="center" vertical="center"/>
      <protection hidden="1"/>
    </xf>
    <xf numFmtId="0" fontId="47" fillId="0" borderId="0" xfId="909" applyFont="1" applyFill="1" applyAlignment="1" applyProtection="1">
      <alignment horizontal="center" vertical="center"/>
      <protection hidden="1"/>
    </xf>
    <xf numFmtId="167" fontId="47" fillId="0" borderId="17" xfId="909" applyNumberFormat="1" applyFont="1" applyFill="1" applyBorder="1" applyAlignment="1" applyProtection="1">
      <alignment horizontal="center" vertical="center"/>
      <protection hidden="1"/>
    </xf>
    <xf numFmtId="168" fontId="47" fillId="0" borderId="17" xfId="909" applyNumberFormat="1" applyFont="1" applyFill="1" applyBorder="1" applyAlignment="1" applyProtection="1">
      <alignment horizontal="center" vertical="center"/>
      <protection hidden="1"/>
    </xf>
    <xf numFmtId="0" fontId="47" fillId="0" borderId="14" xfId="909" applyFont="1" applyFill="1" applyBorder="1" applyAlignment="1" applyProtection="1">
      <alignment horizontal="center" vertical="center"/>
      <protection hidden="1"/>
    </xf>
    <xf numFmtId="17" fontId="47" fillId="0" borderId="10" xfId="909" applyNumberFormat="1" applyFont="1" applyFill="1" applyBorder="1" applyAlignment="1" applyProtection="1">
      <alignment horizontal="center" vertical="center"/>
      <protection hidden="1"/>
    </xf>
    <xf numFmtId="0" fontId="47" fillId="0" borderId="14" xfId="909" applyFont="1" applyFill="1" applyBorder="1" applyAlignment="1" applyProtection="1">
      <alignment horizontal="center" vertical="center" wrapText="1"/>
      <protection hidden="1"/>
    </xf>
    <xf numFmtId="0" fontId="47" fillId="0" borderId="10" xfId="909" applyFont="1" applyFill="1" applyBorder="1" applyAlignment="1" applyProtection="1">
      <alignment horizontal="center" vertical="center"/>
      <protection hidden="1"/>
    </xf>
    <xf numFmtId="167" fontId="47" fillId="0" borderId="14" xfId="909" applyNumberFormat="1" applyFont="1" applyFill="1" applyBorder="1" applyAlignment="1" applyProtection="1">
      <alignment horizontal="center" vertical="center"/>
      <protection hidden="1"/>
    </xf>
    <xf numFmtId="168" fontId="47" fillId="0" borderId="14" xfId="909" applyNumberFormat="1" applyFont="1" applyFill="1" applyBorder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 wrapText="1"/>
      <protection hidden="1"/>
    </xf>
    <xf numFmtId="0" fontId="60" fillId="0" borderId="17" xfId="866" applyFont="1" applyFill="1" applyBorder="1" applyAlignment="1" applyProtection="1">
      <alignment horizontal="center" vertical="center" wrapText="1"/>
      <protection hidden="1"/>
    </xf>
    <xf numFmtId="0" fontId="47" fillId="0" borderId="17" xfId="0" applyFont="1" applyFill="1" applyBorder="1" applyAlignment="1" applyProtection="1">
      <alignment horizontal="center"/>
      <protection hidden="1"/>
    </xf>
    <xf numFmtId="14" fontId="47" fillId="0" borderId="0" xfId="0" applyNumberFormat="1" applyFont="1" applyFill="1" applyAlignment="1" applyProtection="1">
      <alignment horizontal="center"/>
      <protection hidden="1"/>
    </xf>
    <xf numFmtId="167" fontId="47" fillId="0" borderId="17" xfId="0" applyNumberFormat="1" applyFont="1" applyFill="1" applyBorder="1" applyAlignment="1" applyProtection="1">
      <alignment horizontal="center"/>
      <protection hidden="1"/>
    </xf>
    <xf numFmtId="167" fontId="47" fillId="0" borderId="0" xfId="0" applyNumberFormat="1" applyFont="1" applyFill="1" applyAlignment="1" applyProtection="1">
      <alignment horizontal="center"/>
      <protection hidden="1"/>
    </xf>
    <xf numFmtId="2" fontId="47" fillId="0" borderId="17" xfId="0" applyNumberFormat="1" applyFont="1" applyFill="1" applyBorder="1" applyAlignment="1" applyProtection="1">
      <alignment horizontal="center"/>
      <protection hidden="1"/>
    </xf>
    <xf numFmtId="2" fontId="47" fillId="0" borderId="0" xfId="0" applyNumberFormat="1" applyFont="1" applyFill="1" applyAlignment="1" applyProtection="1">
      <alignment horizontal="center"/>
      <protection hidden="1"/>
    </xf>
    <xf numFmtId="0" fontId="47" fillId="0" borderId="1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17" xfId="866" applyFont="1" applyFill="1" applyBorder="1" applyAlignment="1" applyProtection="1">
      <alignment horizontal="center" vertical="center" wrapText="1"/>
      <protection hidden="1"/>
    </xf>
    <xf numFmtId="167" fontId="47" fillId="0" borderId="17" xfId="0" applyNumberFormat="1" applyFont="1" applyFill="1" applyBorder="1" applyAlignment="1" applyProtection="1">
      <alignment horizontal="center" vertical="center"/>
      <protection hidden="1"/>
    </xf>
    <xf numFmtId="167" fontId="47" fillId="0" borderId="0" xfId="0" applyNumberFormat="1" applyFont="1" applyFill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horizontal="center"/>
      <protection hidden="1"/>
    </xf>
    <xf numFmtId="175" fontId="47" fillId="0" borderId="14" xfId="0" applyNumberFormat="1" applyFont="1" applyFill="1" applyBorder="1" applyAlignment="1" applyProtection="1">
      <alignment horizontal="center"/>
      <protection hidden="1"/>
    </xf>
    <xf numFmtId="0" fontId="47" fillId="0" borderId="16" xfId="913" applyFont="1" applyFill="1" applyBorder="1" applyAlignment="1" applyProtection="1">
      <alignment horizontal="center" vertical="center"/>
      <protection hidden="1"/>
    </xf>
    <xf numFmtId="0" fontId="60" fillId="0" borderId="16" xfId="913" applyFont="1" applyFill="1" applyBorder="1" applyAlignment="1" applyProtection="1">
      <alignment horizontal="center" vertical="center"/>
      <protection hidden="1"/>
    </xf>
    <xf numFmtId="0" fontId="47" fillId="0" borderId="0" xfId="913" applyFont="1" applyFill="1" applyAlignment="1" applyProtection="1">
      <alignment horizontal="center" vertical="center"/>
      <protection hidden="1"/>
    </xf>
    <xf numFmtId="0" fontId="47" fillId="0" borderId="16" xfId="913" applyFont="1" applyFill="1" applyBorder="1" applyAlignment="1" applyProtection="1">
      <alignment horizontal="center" vertical="center" wrapText="1"/>
      <protection hidden="1"/>
    </xf>
    <xf numFmtId="0" fontId="60" fillId="0" borderId="16" xfId="674" applyFont="1" applyFill="1" applyBorder="1" applyAlignment="1" applyProtection="1">
      <alignment horizontal="center" vertical="center"/>
      <protection hidden="1"/>
    </xf>
    <xf numFmtId="0" fontId="47" fillId="0" borderId="0" xfId="704" applyFont="1" applyFill="1" applyAlignment="1" applyProtection="1">
      <alignment horizontal="center" vertical="center"/>
      <protection hidden="1"/>
    </xf>
    <xf numFmtId="0" fontId="47" fillId="0" borderId="0" xfId="761" applyFont="1" applyFill="1" applyAlignment="1" applyProtection="1">
      <alignment vertical="center"/>
      <protection hidden="1"/>
    </xf>
    <xf numFmtId="0" fontId="60" fillId="0" borderId="16" xfId="913" applyFont="1" applyFill="1" applyBorder="1" applyAlignment="1" applyProtection="1">
      <alignment horizontal="center" vertical="center" wrapText="1"/>
      <protection hidden="1"/>
    </xf>
    <xf numFmtId="0" fontId="47" fillId="0" borderId="0" xfId="761" applyFont="1" applyFill="1" applyAlignment="1" applyProtection="1">
      <alignment horizontal="center" vertical="center"/>
      <protection hidden="1"/>
    </xf>
    <xf numFmtId="0" fontId="47" fillId="0" borderId="0" xfId="674" applyFont="1" applyFill="1" applyAlignment="1" applyProtection="1">
      <alignment horizontal="left"/>
      <protection hidden="1"/>
    </xf>
    <xf numFmtId="167" fontId="47" fillId="0" borderId="0" xfId="674" applyNumberFormat="1" applyFont="1" applyFill="1" applyAlignment="1" applyProtection="1">
      <alignment horizontal="center"/>
      <protection hidden="1"/>
    </xf>
    <xf numFmtId="168" fontId="47" fillId="0" borderId="0" xfId="674" applyNumberFormat="1" applyFont="1" applyFill="1" applyAlignment="1" applyProtection="1">
      <alignment horizontal="center"/>
      <protection hidden="1"/>
    </xf>
    <xf numFmtId="0" fontId="47" fillId="0" borderId="0" xfId="674" applyFont="1" applyFill="1" applyAlignment="1" applyProtection="1">
      <alignment horizontal="center" vertical="center"/>
      <protection hidden="1"/>
    </xf>
    <xf numFmtId="167" fontId="47" fillId="0" borderId="0" xfId="674" applyNumberFormat="1" applyFont="1" applyFill="1" applyAlignment="1" applyProtection="1">
      <alignment horizontal="center" vertical="center"/>
      <protection hidden="1"/>
    </xf>
    <xf numFmtId="2" fontId="47" fillId="0" borderId="0" xfId="674" applyNumberFormat="1" applyFont="1" applyFill="1" applyAlignment="1" applyProtection="1">
      <alignment horizontal="center" vertical="center"/>
      <protection hidden="1"/>
    </xf>
    <xf numFmtId="168" fontId="47" fillId="0" borderId="0" xfId="674" applyNumberFormat="1" applyFont="1" applyFill="1" applyAlignment="1" applyProtection="1">
      <alignment horizontal="center" vertical="center"/>
      <protection hidden="1"/>
    </xf>
    <xf numFmtId="0" fontId="47" fillId="0" borderId="0" xfId="905" applyFont="1" applyFill="1" applyAlignment="1" applyProtection="1">
      <alignment horizontal="center" vertical="center"/>
      <protection hidden="1"/>
    </xf>
    <xf numFmtId="2" fontId="47" fillId="0" borderId="0" xfId="905" applyNumberFormat="1" applyFont="1" applyFill="1" applyAlignment="1" applyProtection="1">
      <alignment horizontal="center" vertical="center"/>
      <protection hidden="1"/>
    </xf>
    <xf numFmtId="2" fontId="47" fillId="0" borderId="0" xfId="905" applyNumberFormat="1" applyFont="1" applyFill="1" applyAlignment="1" applyProtection="1">
      <alignment horizontal="center"/>
      <protection hidden="1"/>
    </xf>
    <xf numFmtId="1" fontId="47" fillId="0" borderId="0" xfId="674" applyNumberFormat="1" applyFont="1" applyFill="1" applyAlignment="1" applyProtection="1">
      <alignment horizontal="center"/>
      <protection hidden="1"/>
    </xf>
    <xf numFmtId="1" fontId="47" fillId="0" borderId="0" xfId="905" applyNumberFormat="1" applyFont="1" applyFill="1" applyAlignment="1" applyProtection="1">
      <alignment horizontal="center"/>
      <protection hidden="1"/>
    </xf>
    <xf numFmtId="169" fontId="47" fillId="0" borderId="0" xfId="674" applyNumberFormat="1" applyFont="1" applyFill="1" applyAlignment="1" applyProtection="1">
      <alignment horizontal="center"/>
      <protection hidden="1"/>
    </xf>
    <xf numFmtId="0" fontId="47" fillId="0" borderId="0" xfId="674" applyFont="1" applyFill="1" applyProtection="1">
      <protection hidden="1"/>
    </xf>
    <xf numFmtId="0" fontId="47" fillId="0" borderId="0" xfId="674" applyFont="1" applyFill="1" applyAlignment="1" applyProtection="1">
      <alignment horizontal="center" vertical="center" wrapText="1"/>
      <protection hidden="1"/>
    </xf>
    <xf numFmtId="17" fontId="47" fillId="0" borderId="0" xfId="674" applyNumberFormat="1" applyFont="1" applyFill="1" applyAlignment="1" applyProtection="1">
      <alignment horizontal="center"/>
      <protection hidden="1"/>
    </xf>
    <xf numFmtId="168" fontId="47" fillId="0" borderId="0" xfId="905" applyNumberFormat="1" applyFont="1" applyFill="1" applyAlignment="1" applyProtection="1">
      <alignment horizontal="center"/>
      <protection hidden="1"/>
    </xf>
    <xf numFmtId="0" fontId="47" fillId="0" borderId="0" xfId="674" applyFont="1" applyFill="1" applyAlignment="1" applyProtection="1">
      <alignment horizontal="center" wrapText="1"/>
      <protection hidden="1"/>
    </xf>
    <xf numFmtId="0" fontId="61" fillId="0" borderId="0" xfId="674" applyFont="1" applyFill="1" applyAlignment="1" applyProtection="1">
      <alignment horizontal="center"/>
      <protection hidden="1"/>
    </xf>
    <xf numFmtId="14" fontId="47" fillId="0" borderId="0" xfId="674" applyNumberFormat="1" applyFont="1" applyFill="1" applyAlignment="1" applyProtection="1">
      <alignment horizontal="center"/>
      <protection hidden="1"/>
    </xf>
    <xf numFmtId="0" fontId="47" fillId="0" borderId="17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17" xfId="787" applyFont="1" applyFill="1" applyBorder="1" applyAlignment="1" applyProtection="1">
      <alignment horizontal="center" vertical="center" wrapText="1"/>
      <protection locked="0"/>
    </xf>
    <xf numFmtId="0" fontId="47" fillId="0" borderId="0" xfId="787" applyFont="1" applyFill="1" applyAlignment="1" applyProtection="1">
      <alignment horizontal="center" vertical="center" wrapText="1"/>
      <protection locked="0"/>
    </xf>
    <xf numFmtId="2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0" applyNumberFormat="1" applyFont="1" applyFill="1" applyBorder="1" applyAlignment="1" applyProtection="1">
      <alignment horizontal="center"/>
      <protection locked="0"/>
    </xf>
    <xf numFmtId="2" fontId="47" fillId="0" borderId="10" xfId="0" applyNumberFormat="1" applyFont="1" applyFill="1" applyBorder="1" applyAlignment="1" applyProtection="1">
      <alignment horizontal="center"/>
      <protection locked="0"/>
    </xf>
    <xf numFmtId="0" fontId="47" fillId="0" borderId="14" xfId="787" applyFont="1" applyFill="1" applyBorder="1" applyAlignment="1" applyProtection="1">
      <alignment horizontal="center"/>
      <protection locked="0"/>
    </xf>
    <xf numFmtId="0" fontId="47" fillId="0" borderId="10" xfId="787" applyFont="1" applyFill="1" applyBorder="1" applyAlignment="1" applyProtection="1">
      <alignment horizontal="center"/>
      <protection locked="0"/>
    </xf>
    <xf numFmtId="2" fontId="47" fillId="0" borderId="17" xfId="628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628" applyFont="1" applyFill="1" applyBorder="1" applyAlignment="1" applyProtection="1">
      <alignment horizontal="center" vertical="center" wrapText="1"/>
      <protection locked="0"/>
    </xf>
    <xf numFmtId="0" fontId="47" fillId="0" borderId="0" xfId="628" applyFont="1" applyFill="1" applyAlignment="1" applyProtection="1">
      <alignment horizontal="center" vertical="center" wrapText="1"/>
      <protection locked="0"/>
    </xf>
    <xf numFmtId="2" fontId="47" fillId="0" borderId="14" xfId="628" applyNumberFormat="1" applyFont="1" applyFill="1" applyBorder="1" applyAlignment="1" applyProtection="1">
      <alignment horizontal="center"/>
      <protection locked="0"/>
    </xf>
    <xf numFmtId="2" fontId="47" fillId="0" borderId="10" xfId="628" applyNumberFormat="1" applyFont="1" applyFill="1" applyBorder="1" applyAlignment="1" applyProtection="1">
      <alignment horizontal="center"/>
      <protection locked="0"/>
    </xf>
    <xf numFmtId="2" fontId="47" fillId="0" borderId="17" xfId="729" applyNumberFormat="1" applyFont="1" applyFill="1" applyBorder="1" applyAlignment="1" applyProtection="1">
      <alignment horizontal="center" vertical="center" wrapText="1"/>
      <protection locked="0"/>
    </xf>
    <xf numFmtId="168" fontId="47" fillId="0" borderId="17" xfId="729" applyNumberFormat="1" applyFont="1" applyFill="1" applyBorder="1" applyAlignment="1" applyProtection="1">
      <alignment horizontal="center" vertical="center" wrapText="1"/>
      <protection locked="0"/>
    </xf>
    <xf numFmtId="168" fontId="47" fillId="0" borderId="0" xfId="729" applyNumberFormat="1" applyFont="1" applyFill="1" applyAlignment="1" applyProtection="1">
      <alignment horizontal="center" vertical="center" wrapText="1"/>
      <protection locked="0"/>
    </xf>
    <xf numFmtId="0" fontId="47" fillId="0" borderId="23" xfId="729" applyFont="1" applyFill="1" applyBorder="1" applyAlignment="1" applyProtection="1">
      <alignment horizontal="center" vertical="center" wrapText="1"/>
      <protection locked="0"/>
    </xf>
    <xf numFmtId="2" fontId="47" fillId="0" borderId="17" xfId="866" applyNumberFormat="1" applyFont="1" applyFill="1" applyBorder="1" applyAlignment="1" applyProtection="1">
      <alignment horizontal="center"/>
      <protection locked="0"/>
    </xf>
    <xf numFmtId="2" fontId="47" fillId="0" borderId="17" xfId="729" applyNumberFormat="1" applyFont="1" applyFill="1" applyBorder="1" applyAlignment="1" applyProtection="1">
      <alignment horizontal="center"/>
      <protection locked="0"/>
    </xf>
    <xf numFmtId="2" fontId="47" fillId="0" borderId="0" xfId="729" applyNumberFormat="1" applyFont="1" applyFill="1" applyAlignment="1" applyProtection="1">
      <alignment horizontal="center"/>
      <protection locked="0"/>
    </xf>
    <xf numFmtId="0" fontId="47" fillId="0" borderId="17" xfId="729" applyFont="1" applyFill="1" applyBorder="1" applyAlignment="1" applyProtection="1">
      <alignment horizontal="center"/>
      <protection locked="0"/>
    </xf>
    <xf numFmtId="0" fontId="47" fillId="0" borderId="0" xfId="729" applyFont="1" applyFill="1" applyAlignment="1" applyProtection="1">
      <alignment horizontal="center"/>
      <protection locked="0"/>
    </xf>
    <xf numFmtId="2" fontId="47" fillId="0" borderId="14" xfId="729" applyNumberFormat="1" applyFont="1" applyFill="1" applyBorder="1" applyAlignment="1" applyProtection="1">
      <alignment horizontal="center"/>
      <protection locked="0"/>
    </xf>
    <xf numFmtId="2" fontId="47" fillId="0" borderId="10" xfId="729" applyNumberFormat="1" applyFont="1" applyFill="1" applyBorder="1" applyAlignment="1" applyProtection="1">
      <alignment horizontal="center"/>
      <protection locked="0"/>
    </xf>
    <xf numFmtId="2" fontId="47" fillId="0" borderId="15" xfId="729" applyNumberFormat="1" applyFont="1" applyFill="1" applyBorder="1" applyAlignment="1" applyProtection="1">
      <alignment horizontal="center"/>
      <protection locked="0"/>
    </xf>
    <xf numFmtId="168" fontId="47" fillId="0" borderId="15" xfId="729" applyNumberFormat="1" applyFont="1" applyFill="1" applyBorder="1" applyAlignment="1" applyProtection="1">
      <alignment horizontal="center"/>
      <protection locked="0"/>
    </xf>
    <xf numFmtId="0" fontId="47" fillId="0" borderId="14" xfId="628" applyFont="1" applyFill="1" applyBorder="1" applyAlignment="1" applyProtection="1">
      <alignment horizontal="center" vertical="center" wrapText="1"/>
      <protection locked="0"/>
    </xf>
    <xf numFmtId="0" fontId="47" fillId="0" borderId="10" xfId="628" applyFont="1" applyFill="1" applyBorder="1" applyAlignment="1" applyProtection="1">
      <alignment horizontal="center" vertical="center" wrapText="1"/>
      <protection locked="0"/>
    </xf>
    <xf numFmtId="2" fontId="47" fillId="0" borderId="14" xfId="628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787" applyFont="1" applyFill="1" applyBorder="1" applyAlignment="1" applyProtection="1">
      <alignment horizontal="center"/>
      <protection locked="0"/>
    </xf>
    <xf numFmtId="0" fontId="47" fillId="0" borderId="0" xfId="787" applyFont="1" applyFill="1" applyAlignment="1" applyProtection="1">
      <alignment horizontal="center"/>
      <protection locked="0"/>
    </xf>
    <xf numFmtId="2" fontId="47" fillId="0" borderId="17" xfId="628" applyNumberFormat="1" applyFont="1" applyFill="1" applyBorder="1" applyAlignment="1" applyProtection="1">
      <alignment horizontal="center"/>
      <protection locked="0"/>
    </xf>
    <xf numFmtId="2" fontId="47" fillId="0" borderId="0" xfId="628" applyNumberFormat="1" applyFont="1" applyFill="1" applyAlignment="1" applyProtection="1">
      <alignment horizontal="center"/>
      <protection locked="0"/>
    </xf>
    <xf numFmtId="2" fontId="47" fillId="0" borderId="17" xfId="787" applyNumberFormat="1" applyFont="1" applyFill="1" applyBorder="1" applyAlignment="1" applyProtection="1">
      <alignment horizontal="center"/>
      <protection locked="0"/>
    </xf>
    <xf numFmtId="2" fontId="47" fillId="0" borderId="0" xfId="787" applyNumberFormat="1" applyFont="1" applyFill="1" applyAlignment="1" applyProtection="1">
      <alignment horizontal="center"/>
      <protection locked="0"/>
    </xf>
    <xf numFmtId="2" fontId="47" fillId="0" borderId="10" xfId="787" applyNumberFormat="1" applyFont="1" applyFill="1" applyBorder="1" applyAlignment="1" applyProtection="1">
      <alignment horizontal="center"/>
      <protection locked="0"/>
    </xf>
    <xf numFmtId="2" fontId="47" fillId="0" borderId="14" xfId="787" applyNumberFormat="1" applyFont="1" applyFill="1" applyBorder="1" applyAlignment="1" applyProtection="1">
      <alignment horizontal="center"/>
      <protection locked="0"/>
    </xf>
    <xf numFmtId="0" fontId="47" fillId="0" borderId="17" xfId="896" applyFont="1" applyFill="1" applyBorder="1" applyAlignment="1" applyProtection="1">
      <alignment horizontal="center" vertical="center" wrapText="1"/>
      <protection locked="0"/>
    </xf>
    <xf numFmtId="0" fontId="47" fillId="0" borderId="0" xfId="896" applyFont="1" applyFill="1" applyAlignment="1" applyProtection="1">
      <alignment horizontal="center" vertical="center" wrapText="1"/>
      <protection locked="0"/>
    </xf>
    <xf numFmtId="2" fontId="47" fillId="0" borderId="17" xfId="896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896" applyNumberFormat="1" applyFont="1" applyFill="1" applyAlignment="1" applyProtection="1">
      <alignment horizontal="center" vertical="center" wrapText="1"/>
      <protection locked="0"/>
    </xf>
    <xf numFmtId="1" fontId="47" fillId="0" borderId="17" xfId="902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02" applyNumberFormat="1" applyFont="1" applyFill="1" applyAlignment="1" applyProtection="1">
      <alignment horizontal="center" vertical="center" wrapText="1"/>
      <protection locked="0"/>
    </xf>
    <xf numFmtId="1" fontId="47" fillId="0" borderId="17" xfId="896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896" applyNumberFormat="1" applyFont="1" applyFill="1" applyBorder="1" applyAlignment="1" applyProtection="1">
      <alignment horizontal="center"/>
      <protection locked="0"/>
    </xf>
    <xf numFmtId="0" fontId="47" fillId="0" borderId="17" xfId="896" applyFont="1" applyFill="1" applyBorder="1" applyAlignment="1" applyProtection="1">
      <alignment horizontal="center"/>
      <protection locked="0"/>
    </xf>
    <xf numFmtId="0" fontId="47" fillId="0" borderId="0" xfId="896" applyFont="1" applyFill="1" applyAlignment="1" applyProtection="1">
      <alignment horizontal="center"/>
      <protection locked="0"/>
    </xf>
    <xf numFmtId="0" fontId="47" fillId="0" borderId="23" xfId="896" applyFont="1" applyFill="1" applyBorder="1" applyAlignment="1" applyProtection="1">
      <alignment horizontal="center"/>
      <protection locked="0"/>
    </xf>
    <xf numFmtId="0" fontId="47" fillId="0" borderId="17" xfId="902" applyFont="1" applyFill="1" applyBorder="1" applyAlignment="1" applyProtection="1">
      <alignment horizontal="center"/>
      <protection locked="0"/>
    </xf>
    <xf numFmtId="0" fontId="47" fillId="0" borderId="0" xfId="902" applyFont="1" applyFill="1" applyAlignment="1" applyProtection="1">
      <alignment horizontal="center"/>
      <protection locked="0"/>
    </xf>
    <xf numFmtId="2" fontId="47" fillId="0" borderId="0" xfId="896" applyNumberFormat="1" applyFont="1" applyFill="1" applyAlignment="1" applyProtection="1">
      <alignment horizontal="center"/>
      <protection locked="0"/>
    </xf>
    <xf numFmtId="0" fontId="47" fillId="0" borderId="14" xfId="896" applyFont="1" applyFill="1" applyBorder="1" applyAlignment="1" applyProtection="1">
      <alignment horizontal="center" vertical="center"/>
      <protection locked="0"/>
    </xf>
    <xf numFmtId="0" fontId="47" fillId="0" borderId="10" xfId="896" applyFont="1" applyFill="1" applyBorder="1" applyAlignment="1" applyProtection="1">
      <alignment horizontal="center" vertical="center"/>
      <protection locked="0"/>
    </xf>
    <xf numFmtId="2" fontId="47" fillId="0" borderId="14" xfId="909" applyNumberFormat="1" applyFont="1" applyFill="1" applyBorder="1" applyAlignment="1" applyProtection="1">
      <alignment horizontal="center" vertical="center"/>
      <protection locked="0"/>
    </xf>
    <xf numFmtId="0" fontId="47" fillId="0" borderId="14" xfId="788" applyFont="1" applyFill="1" applyBorder="1" applyAlignment="1" applyProtection="1">
      <alignment horizontal="center" vertical="center"/>
      <protection locked="0"/>
    </xf>
    <xf numFmtId="2" fontId="47" fillId="0" borderId="10" xfId="788" applyNumberFormat="1" applyFont="1" applyFill="1" applyBorder="1" applyAlignment="1" applyProtection="1">
      <alignment horizontal="center" vertical="center"/>
      <protection locked="0"/>
    </xf>
    <xf numFmtId="0" fontId="47" fillId="0" borderId="0" xfId="896" applyFont="1" applyFill="1" applyBorder="1" applyAlignment="1" applyProtection="1">
      <alignment horizontal="center"/>
      <protection locked="0"/>
    </xf>
    <xf numFmtId="2" fontId="47" fillId="0" borderId="20" xfId="896" applyNumberFormat="1" applyFont="1" applyFill="1" applyBorder="1" applyAlignment="1" applyProtection="1">
      <alignment horizontal="center"/>
      <protection locked="0"/>
    </xf>
    <xf numFmtId="2" fontId="47" fillId="0" borderId="0" xfId="896" applyNumberFormat="1" applyFont="1" applyFill="1" applyBorder="1" applyAlignment="1" applyProtection="1">
      <alignment horizontal="center"/>
      <protection locked="0"/>
    </xf>
    <xf numFmtId="1" fontId="47" fillId="0" borderId="20" xfId="896" applyNumberFormat="1" applyFont="1" applyFill="1" applyBorder="1" applyAlignment="1" applyProtection="1">
      <alignment horizontal="center"/>
      <protection locked="0"/>
    </xf>
    <xf numFmtId="1" fontId="47" fillId="0" borderId="0" xfId="902" applyNumberFormat="1" applyFont="1" applyFill="1" applyBorder="1" applyAlignment="1" applyProtection="1">
      <alignment horizontal="center"/>
      <protection locked="0"/>
    </xf>
    <xf numFmtId="1" fontId="47" fillId="0" borderId="20" xfId="902" applyNumberFormat="1" applyFont="1" applyFill="1" applyBorder="1" applyAlignment="1" applyProtection="1">
      <alignment horizontal="center"/>
      <protection locked="0"/>
    </xf>
    <xf numFmtId="0" fontId="47" fillId="0" borderId="0" xfId="902" applyFont="1" applyFill="1" applyBorder="1" applyAlignment="1" applyProtection="1">
      <alignment horizontal="center"/>
      <protection locked="0"/>
    </xf>
    <xf numFmtId="2" fontId="47" fillId="0" borderId="10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14" xfId="629" applyFont="1" applyFill="1" applyBorder="1" applyAlignment="1" applyProtection="1">
      <alignment horizontal="center" vertical="center" wrapText="1"/>
      <protection locked="0"/>
    </xf>
    <xf numFmtId="2" fontId="47" fillId="0" borderId="14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910" applyFont="1" applyFill="1" applyBorder="1" applyAlignment="1" applyProtection="1">
      <alignment horizontal="center" vertical="center" wrapText="1"/>
      <protection locked="0"/>
    </xf>
    <xf numFmtId="0" fontId="47" fillId="0" borderId="14" xfId="910" applyFont="1" applyFill="1" applyBorder="1" applyAlignment="1" applyProtection="1">
      <alignment horizontal="center" vertical="center" wrapText="1"/>
      <protection locked="0"/>
    </xf>
    <xf numFmtId="0" fontId="60" fillId="0" borderId="16" xfId="625" applyFont="1" applyFill="1" applyBorder="1" applyAlignment="1" applyProtection="1">
      <alignment horizontal="center"/>
      <protection locked="0"/>
    </xf>
    <xf numFmtId="2" fontId="60" fillId="0" borderId="16" xfId="625" applyNumberFormat="1" applyFont="1" applyFill="1" applyBorder="1" applyAlignment="1" applyProtection="1">
      <alignment horizontal="center"/>
      <protection locked="0"/>
    </xf>
    <xf numFmtId="2" fontId="47" fillId="0" borderId="16" xfId="871" applyNumberFormat="1" applyFont="1" applyFill="1" applyBorder="1" applyAlignment="1" applyProtection="1">
      <alignment horizontal="center"/>
      <protection locked="0"/>
    </xf>
    <xf numFmtId="1" fontId="60" fillId="0" borderId="16" xfId="871" applyNumberFormat="1" applyFont="1" applyFill="1" applyBorder="1" applyAlignment="1" applyProtection="1">
      <alignment horizontal="center"/>
      <protection locked="0"/>
    </xf>
    <xf numFmtId="0" fontId="60" fillId="0" borderId="16" xfId="871" applyFont="1" applyFill="1" applyBorder="1" applyAlignment="1" applyProtection="1">
      <alignment horizontal="center"/>
      <protection locked="0"/>
    </xf>
    <xf numFmtId="0" fontId="47" fillId="0" borderId="16" xfId="871" applyFont="1" applyFill="1" applyBorder="1" applyAlignment="1" applyProtection="1">
      <alignment horizontal="center"/>
      <protection locked="0"/>
    </xf>
    <xf numFmtId="2" fontId="47" fillId="0" borderId="16" xfId="909" applyNumberFormat="1" applyFont="1" applyFill="1" applyBorder="1" applyAlignment="1" applyProtection="1">
      <alignment horizontal="center" vertical="center" wrapText="1"/>
      <protection locked="0"/>
    </xf>
    <xf numFmtId="2" fontId="47" fillId="0" borderId="13" xfId="909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788" applyFont="1" applyFill="1" applyBorder="1" applyAlignment="1" applyProtection="1">
      <alignment horizontal="center" vertical="center" wrapText="1"/>
      <protection locked="0"/>
    </xf>
    <xf numFmtId="2" fontId="47" fillId="0" borderId="13" xfId="788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29" applyFont="1" applyFill="1" applyAlignment="1" applyProtection="1">
      <alignment horizontal="center" vertical="center" wrapText="1"/>
      <protection locked="0"/>
    </xf>
    <xf numFmtId="1" fontId="47" fillId="0" borderId="0" xfId="629" applyNumberFormat="1" applyFont="1" applyFill="1" applyAlignment="1" applyProtection="1">
      <alignment horizontal="center" vertical="center" wrapText="1"/>
      <protection locked="0"/>
    </xf>
    <xf numFmtId="1" fontId="47" fillId="0" borderId="17" xfId="910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10" applyNumberFormat="1" applyFont="1" applyFill="1" applyAlignment="1" applyProtection="1">
      <alignment horizontal="center" vertical="center" wrapText="1"/>
      <protection locked="0"/>
    </xf>
    <xf numFmtId="1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629" applyNumberFormat="1" applyFont="1" applyFill="1" applyBorder="1" applyAlignment="1" applyProtection="1">
      <alignment horizontal="center"/>
      <protection locked="0"/>
    </xf>
    <xf numFmtId="0" fontId="47" fillId="0" borderId="17" xfId="629" applyFont="1" applyFill="1" applyBorder="1" applyAlignment="1" applyProtection="1">
      <alignment horizontal="center"/>
      <protection locked="0"/>
    </xf>
    <xf numFmtId="0" fontId="47" fillId="0" borderId="0" xfId="629" applyFont="1" applyFill="1" applyAlignment="1" applyProtection="1">
      <alignment horizontal="center"/>
      <protection locked="0"/>
    </xf>
    <xf numFmtId="1" fontId="47" fillId="0" borderId="0" xfId="629" applyNumberFormat="1" applyFont="1" applyFill="1" applyAlignment="1" applyProtection="1">
      <alignment horizontal="center"/>
      <protection locked="0"/>
    </xf>
    <xf numFmtId="168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910" applyFont="1" applyFill="1" applyBorder="1" applyAlignment="1" applyProtection="1">
      <alignment horizontal="center" vertical="center" wrapText="1"/>
      <protection locked="0"/>
    </xf>
    <xf numFmtId="0" fontId="47" fillId="0" borderId="0" xfId="910" applyFont="1" applyFill="1" applyAlignment="1" applyProtection="1">
      <alignment horizontal="center" vertical="center" wrapText="1"/>
      <protection locked="0"/>
    </xf>
    <xf numFmtId="2" fontId="47" fillId="0" borderId="14" xfId="629" applyNumberFormat="1" applyFont="1" applyFill="1" applyBorder="1" applyAlignment="1" applyProtection="1">
      <alignment horizontal="center"/>
      <protection locked="0"/>
    </xf>
    <xf numFmtId="0" fontId="47" fillId="0" borderId="10" xfId="629" applyFont="1" applyFill="1" applyBorder="1" applyAlignment="1" applyProtection="1">
      <alignment horizontal="center"/>
      <protection locked="0"/>
    </xf>
    <xf numFmtId="0" fontId="47" fillId="0" borderId="14" xfId="910" applyFont="1" applyFill="1" applyBorder="1" applyAlignment="1" applyProtection="1">
      <alignment horizontal="center"/>
      <protection locked="0"/>
    </xf>
    <xf numFmtId="0" fontId="47" fillId="0" borderId="10" xfId="910" applyFont="1" applyFill="1" applyBorder="1" applyAlignment="1" applyProtection="1">
      <alignment horizontal="center"/>
      <protection locked="0"/>
    </xf>
    <xf numFmtId="0" fontId="47" fillId="0" borderId="23" xfId="629" applyFont="1" applyFill="1" applyBorder="1" applyAlignment="1" applyProtection="1">
      <alignment horizontal="center" vertical="center" wrapText="1"/>
      <protection locked="0"/>
    </xf>
    <xf numFmtId="2" fontId="47" fillId="0" borderId="17" xfId="674" applyNumberFormat="1" applyFont="1" applyFill="1" applyBorder="1" applyAlignment="1" applyProtection="1">
      <alignment horizontal="center"/>
      <protection locked="0"/>
    </xf>
    <xf numFmtId="168" fontId="47" fillId="0" borderId="17" xfId="674" applyNumberFormat="1" applyFont="1" applyFill="1" applyBorder="1" applyAlignment="1" applyProtection="1">
      <alignment horizontal="center"/>
      <protection locked="0"/>
    </xf>
    <xf numFmtId="0" fontId="47" fillId="0" borderId="17" xfId="674" applyFont="1" applyFill="1" applyBorder="1" applyAlignment="1" applyProtection="1">
      <alignment horizontal="center"/>
      <protection locked="0"/>
    </xf>
    <xf numFmtId="0" fontId="47" fillId="0" borderId="0" xfId="674" applyFont="1" applyFill="1" applyAlignment="1" applyProtection="1">
      <alignment horizontal="center"/>
      <protection locked="0"/>
    </xf>
    <xf numFmtId="0" fontId="47" fillId="0" borderId="23" xfId="674" applyFont="1" applyFill="1" applyBorder="1" applyAlignment="1" applyProtection="1">
      <alignment horizontal="center"/>
      <protection locked="0"/>
    </xf>
    <xf numFmtId="0" fontId="47" fillId="0" borderId="17" xfId="905" applyFont="1" applyFill="1" applyBorder="1" applyAlignment="1" applyProtection="1">
      <alignment horizontal="center"/>
      <protection locked="0"/>
    </xf>
    <xf numFmtId="0" fontId="47" fillId="0" borderId="0" xfId="905" applyFont="1" applyFill="1" applyAlignment="1" applyProtection="1">
      <alignment horizontal="center"/>
      <protection locked="0"/>
    </xf>
    <xf numFmtId="0" fontId="47" fillId="0" borderId="14" xfId="629" applyFont="1" applyFill="1" applyBorder="1" applyAlignment="1" applyProtection="1">
      <alignment horizontal="center" vertical="center"/>
      <protection locked="0"/>
    </xf>
    <xf numFmtId="0" fontId="47" fillId="0" borderId="10" xfId="629" applyFont="1" applyFill="1" applyBorder="1" applyAlignment="1" applyProtection="1">
      <alignment horizontal="center" vertical="center"/>
      <protection locked="0"/>
    </xf>
    <xf numFmtId="2" fontId="47" fillId="0" borderId="14" xfId="629" applyNumberFormat="1" applyFont="1" applyFill="1" applyBorder="1" applyAlignment="1" applyProtection="1">
      <alignment horizontal="center" vertical="center"/>
      <protection locked="0"/>
    </xf>
    <xf numFmtId="168" fontId="47" fillId="0" borderId="24" xfId="629" applyNumberFormat="1" applyFont="1" applyFill="1" applyBorder="1" applyAlignment="1" applyProtection="1">
      <alignment horizontal="center" vertical="center"/>
      <protection locked="0"/>
    </xf>
    <xf numFmtId="0" fontId="47" fillId="0" borderId="10" xfId="788" applyFont="1" applyFill="1" applyBorder="1" applyAlignment="1" applyProtection="1">
      <alignment horizontal="center" vertical="center"/>
      <protection locked="0"/>
    </xf>
    <xf numFmtId="168" fontId="47" fillId="0" borderId="14" xfId="629" applyNumberFormat="1" applyFont="1" applyFill="1" applyBorder="1" applyAlignment="1" applyProtection="1">
      <alignment horizontal="center" vertical="center"/>
      <protection locked="0"/>
    </xf>
    <xf numFmtId="0" fontId="47" fillId="0" borderId="17" xfId="867" applyFont="1" applyFill="1" applyBorder="1" applyAlignment="1" applyProtection="1">
      <alignment horizontal="center" vertical="center" wrapText="1"/>
      <protection locked="0"/>
    </xf>
    <xf numFmtId="0" fontId="47" fillId="0" borderId="0" xfId="867" applyFont="1" applyFill="1" applyAlignment="1" applyProtection="1">
      <alignment horizontal="center" vertical="center" wrapText="1"/>
      <protection locked="0"/>
    </xf>
    <xf numFmtId="2" fontId="47" fillId="0" borderId="17" xfId="867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867" applyNumberFormat="1" applyFont="1" applyFill="1" applyAlignment="1" applyProtection="1">
      <alignment horizontal="center" vertical="center" wrapText="1"/>
      <protection locked="0"/>
    </xf>
    <xf numFmtId="1" fontId="47" fillId="0" borderId="17" xfId="867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867" applyNumberFormat="1" applyFont="1" applyFill="1" applyBorder="1" applyAlignment="1" applyProtection="1">
      <alignment horizontal="center"/>
      <protection locked="0"/>
    </xf>
    <xf numFmtId="168" fontId="47" fillId="0" borderId="17" xfId="867" applyNumberFormat="1" applyFont="1" applyFill="1" applyBorder="1" applyAlignment="1" applyProtection="1">
      <alignment horizontal="center"/>
      <protection locked="0"/>
    </xf>
    <xf numFmtId="0" fontId="47" fillId="0" borderId="17" xfId="867" applyFont="1" applyFill="1" applyBorder="1" applyAlignment="1" applyProtection="1">
      <alignment horizontal="center"/>
      <protection locked="0"/>
    </xf>
    <xf numFmtId="0" fontId="47" fillId="0" borderId="0" xfId="867" applyFont="1" applyFill="1" applyAlignment="1" applyProtection="1">
      <alignment horizontal="center"/>
      <protection locked="0"/>
    </xf>
    <xf numFmtId="0" fontId="47" fillId="0" borderId="23" xfId="867" applyFont="1" applyFill="1" applyBorder="1" applyAlignment="1" applyProtection="1">
      <alignment horizontal="center"/>
      <protection locked="0"/>
    </xf>
    <xf numFmtId="0" fontId="47" fillId="0" borderId="15" xfId="867" applyFont="1" applyFill="1" applyBorder="1" applyAlignment="1" applyProtection="1">
      <alignment horizontal="center"/>
      <protection locked="0"/>
    </xf>
    <xf numFmtId="2" fontId="47" fillId="0" borderId="14" xfId="867" applyNumberFormat="1" applyFont="1" applyFill="1" applyBorder="1" applyAlignment="1" applyProtection="1">
      <alignment horizontal="center"/>
      <protection locked="0"/>
    </xf>
    <xf numFmtId="0" fontId="47" fillId="0" borderId="10" xfId="867" applyFont="1" applyFill="1" applyBorder="1" applyAlignment="1" applyProtection="1">
      <alignment horizontal="center"/>
      <protection locked="0"/>
    </xf>
    <xf numFmtId="168" fontId="47" fillId="0" borderId="14" xfId="867" applyNumberFormat="1" applyFont="1" applyFill="1" applyBorder="1" applyAlignment="1" applyProtection="1">
      <alignment horizontal="center"/>
      <protection locked="0"/>
    </xf>
    <xf numFmtId="0" fontId="47" fillId="0" borderId="17" xfId="909" applyFont="1" applyFill="1" applyBorder="1" applyAlignment="1" applyProtection="1">
      <alignment horizontal="center" vertical="center" wrapText="1"/>
      <protection locked="0"/>
    </xf>
    <xf numFmtId="2" fontId="47" fillId="0" borderId="0" xfId="909" applyNumberFormat="1" applyFont="1" applyFill="1" applyAlignment="1" applyProtection="1">
      <alignment horizontal="center" vertical="center" wrapText="1"/>
      <protection locked="0"/>
    </xf>
    <xf numFmtId="2" fontId="47" fillId="0" borderId="17" xfId="909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09" applyNumberFormat="1" applyFont="1" applyFill="1" applyAlignment="1" applyProtection="1">
      <alignment horizontal="center" vertical="center" wrapText="1"/>
      <protection locked="0"/>
    </xf>
    <xf numFmtId="1" fontId="47" fillId="0" borderId="17" xfId="912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912" applyNumberFormat="1" applyFont="1" applyFill="1" applyAlignment="1" applyProtection="1">
      <alignment horizontal="center" vertical="center" wrapText="1"/>
      <protection locked="0"/>
    </xf>
    <xf numFmtId="1" fontId="47" fillId="0" borderId="17" xfId="909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909" applyNumberFormat="1" applyFont="1" applyFill="1" applyBorder="1" applyAlignment="1" applyProtection="1">
      <alignment horizontal="center" vertical="center"/>
      <protection locked="0"/>
    </xf>
    <xf numFmtId="168" fontId="47" fillId="0" borderId="17" xfId="909" applyNumberFormat="1" applyFont="1" applyFill="1" applyBorder="1" applyAlignment="1" applyProtection="1">
      <alignment horizontal="center" vertical="center"/>
      <protection locked="0"/>
    </xf>
    <xf numFmtId="0" fontId="47" fillId="0" borderId="17" xfId="788" applyFont="1" applyFill="1" applyBorder="1" applyAlignment="1" applyProtection="1">
      <alignment horizontal="center" vertical="center"/>
      <protection locked="0"/>
    </xf>
    <xf numFmtId="2" fontId="47" fillId="0" borderId="17" xfId="788" applyNumberFormat="1" applyFont="1" applyFill="1" applyBorder="1" applyAlignment="1" applyProtection="1">
      <alignment horizontal="center" vertical="center"/>
      <protection locked="0"/>
    </xf>
    <xf numFmtId="2" fontId="47" fillId="0" borderId="14" xfId="788" applyNumberFormat="1" applyFont="1" applyFill="1" applyBorder="1" applyAlignment="1" applyProtection="1">
      <alignment horizontal="center" vertical="center"/>
      <protection locked="0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2" fontId="47" fillId="0" borderId="17" xfId="0" applyNumberFormat="1" applyFont="1" applyFill="1" applyBorder="1" applyAlignment="1" applyProtection="1">
      <alignment horizontal="center"/>
      <protection locked="0"/>
    </xf>
    <xf numFmtId="2" fontId="47" fillId="0" borderId="0" xfId="0" applyNumberFormat="1" applyFont="1" applyFill="1" applyAlignment="1" applyProtection="1">
      <alignment horizontal="center"/>
      <protection locked="0"/>
    </xf>
    <xf numFmtId="0" fontId="47" fillId="0" borderId="17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center"/>
      <protection locked="0"/>
    </xf>
    <xf numFmtId="2" fontId="47" fillId="0" borderId="17" xfId="0" applyNumberFormat="1" applyFont="1" applyFill="1" applyBorder="1" applyAlignment="1" applyProtection="1">
      <alignment horizontal="center" vertical="center"/>
      <protection locked="0"/>
    </xf>
    <xf numFmtId="2" fontId="47" fillId="0" borderId="0" xfId="0" applyNumberFormat="1" applyFont="1" applyFill="1" applyAlignment="1" applyProtection="1">
      <alignment horizontal="center" vertical="center"/>
      <protection locked="0"/>
    </xf>
    <xf numFmtId="2" fontId="47" fillId="0" borderId="23" xfId="0" applyNumberFormat="1" applyFont="1" applyFill="1" applyBorder="1" applyAlignment="1" applyProtection="1">
      <alignment horizontal="center" vertical="center"/>
      <protection locked="0"/>
    </xf>
    <xf numFmtId="168" fontId="47" fillId="0" borderId="23" xfId="0" applyNumberFormat="1" applyFont="1" applyFill="1" applyBorder="1" applyAlignment="1" applyProtection="1">
      <alignment horizontal="center" vertical="center"/>
      <protection locked="0"/>
    </xf>
    <xf numFmtId="2" fontId="47" fillId="0" borderId="15" xfId="0" applyNumberFormat="1" applyFont="1" applyFill="1" applyBorder="1" applyAlignment="1" applyProtection="1">
      <alignment horizontal="center"/>
      <protection locked="0"/>
    </xf>
    <xf numFmtId="0" fontId="47" fillId="0" borderId="15" xfId="0" applyFont="1" applyFill="1" applyBorder="1" applyAlignment="1" applyProtection="1">
      <alignment horizontal="center"/>
      <protection locked="0"/>
    </xf>
    <xf numFmtId="2" fontId="60" fillId="0" borderId="16" xfId="913" applyNumberFormat="1" applyFont="1" applyFill="1" applyBorder="1" applyAlignment="1" applyProtection="1">
      <alignment horizontal="center" vertical="center"/>
      <protection locked="0"/>
    </xf>
    <xf numFmtId="168" fontId="60" fillId="0" borderId="16" xfId="913" applyNumberFormat="1" applyFont="1" applyFill="1" applyBorder="1" applyAlignment="1" applyProtection="1">
      <alignment horizontal="center" vertical="center"/>
      <protection locked="0"/>
    </xf>
    <xf numFmtId="2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168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0" fontId="60" fillId="0" borderId="16" xfId="913" applyFont="1" applyFill="1" applyBorder="1" applyAlignment="1" applyProtection="1">
      <alignment horizontal="center" vertical="center"/>
      <protection locked="0"/>
    </xf>
    <xf numFmtId="168" fontId="60" fillId="0" borderId="16" xfId="625" applyNumberFormat="1" applyFont="1" applyFill="1" applyBorder="1" applyAlignment="1" applyProtection="1">
      <alignment horizontal="center"/>
      <protection locked="0"/>
    </xf>
    <xf numFmtId="168" fontId="47" fillId="0" borderId="0" xfId="906" applyNumberFormat="1" applyFont="1" applyFill="1" applyAlignment="1" applyProtection="1">
      <alignment horizontal="center"/>
      <protection locked="0"/>
    </xf>
    <xf numFmtId="168" fontId="47" fillId="0" borderId="0" xfId="879" applyNumberFormat="1" applyFont="1" applyFill="1" applyAlignment="1" applyProtection="1">
      <alignment horizontal="center"/>
      <protection locked="0"/>
    </xf>
    <xf numFmtId="9" fontId="60" fillId="0" borderId="16" xfId="871" applyNumberFormat="1" applyFont="1" applyFill="1" applyBorder="1" applyAlignment="1" applyProtection="1">
      <alignment horizontal="center"/>
      <protection locked="0"/>
    </xf>
    <xf numFmtId="167" fontId="47" fillId="0" borderId="16" xfId="871" applyNumberFormat="1" applyFont="1" applyFill="1" applyBorder="1" applyAlignment="1" applyProtection="1">
      <alignment horizontal="center"/>
      <protection locked="0"/>
    </xf>
    <xf numFmtId="9" fontId="60" fillId="0" borderId="16" xfId="818" applyFont="1" applyFill="1" applyBorder="1" applyAlignment="1" applyProtection="1">
      <alignment horizontal="center"/>
      <protection locked="0"/>
    </xf>
    <xf numFmtId="167" fontId="60" fillId="0" borderId="16" xfId="625" applyNumberFormat="1" applyFont="1" applyFill="1" applyBorder="1" applyAlignment="1" applyProtection="1">
      <alignment horizontal="center"/>
      <protection locked="0"/>
    </xf>
    <xf numFmtId="0" fontId="47" fillId="0" borderId="13" xfId="909" applyFont="1" applyFill="1" applyBorder="1" applyAlignment="1" applyProtection="1">
      <alignment horizontal="center" vertical="center" wrapText="1"/>
      <protection locked="0"/>
    </xf>
    <xf numFmtId="167" fontId="60" fillId="0" borderId="16" xfId="913" applyNumberFormat="1" applyFont="1" applyFill="1" applyBorder="1" applyAlignment="1" applyProtection="1">
      <alignment horizontal="center" vertical="center"/>
      <protection locked="0"/>
    </xf>
    <xf numFmtId="169" fontId="60" fillId="0" borderId="16" xfId="913" applyNumberFormat="1" applyFont="1" applyFill="1" applyBorder="1" applyAlignment="1" applyProtection="1">
      <alignment horizontal="center" vertical="center"/>
      <protection locked="0"/>
    </xf>
    <xf numFmtId="9" fontId="60" fillId="0" borderId="16" xfId="818" applyFont="1" applyFill="1" applyBorder="1" applyAlignment="1" applyProtection="1">
      <alignment horizontal="center" vertical="center" wrapText="1"/>
      <protection locked="0"/>
    </xf>
    <xf numFmtId="167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9" fontId="60" fillId="0" borderId="16" xfId="818" applyFont="1" applyFill="1" applyBorder="1" applyAlignment="1" applyProtection="1">
      <alignment horizontal="center" vertical="center"/>
      <protection locked="0"/>
    </xf>
    <xf numFmtId="0" fontId="47" fillId="0" borderId="0" xfId="870" applyFont="1" applyFill="1" applyAlignment="1" applyProtection="1">
      <alignment horizontal="center" vertical="center" wrapText="1"/>
      <protection hidden="1"/>
    </xf>
    <xf numFmtId="0" fontId="47" fillId="0" borderId="0" xfId="870" applyFont="1" applyFill="1" applyAlignment="1" applyProtection="1">
      <alignment horizontal="center"/>
      <protection hidden="1"/>
    </xf>
    <xf numFmtId="0" fontId="47" fillId="0" borderId="0" xfId="870" applyFont="1" applyFill="1" applyAlignment="1" applyProtection="1">
      <alignment horizontal="center"/>
      <protection hidden="1"/>
    </xf>
    <xf numFmtId="0" fontId="47" fillId="0" borderId="0" xfId="788" applyFont="1" applyFill="1" applyProtection="1">
      <protection hidden="1"/>
    </xf>
    <xf numFmtId="0" fontId="47" fillId="0" borderId="0" xfId="788" applyFont="1" applyFill="1" applyAlignment="1" applyProtection="1">
      <alignment horizontal="center"/>
      <protection hidden="1"/>
    </xf>
    <xf numFmtId="0" fontId="47" fillId="0" borderId="0" xfId="789" applyFont="1" applyFill="1" applyAlignment="1" applyProtection="1">
      <alignment horizontal="right"/>
      <protection hidden="1"/>
    </xf>
    <xf numFmtId="0" fontId="47" fillId="0" borderId="0" xfId="789" applyFont="1" applyFill="1" applyAlignment="1" applyProtection="1">
      <alignment horizontal="center"/>
      <protection hidden="1"/>
    </xf>
    <xf numFmtId="0" fontId="47" fillId="0" borderId="0" xfId="788" applyFont="1" applyFill="1" applyAlignment="1" applyProtection="1">
      <alignment horizontal="left"/>
      <protection hidden="1"/>
    </xf>
    <xf numFmtId="0" fontId="47" fillId="0" borderId="10" xfId="870" applyFont="1" applyFill="1" applyBorder="1" applyAlignment="1" applyProtection="1">
      <alignment horizontal="center"/>
      <protection hidden="1"/>
    </xf>
    <xf numFmtId="0" fontId="47" fillId="0" borderId="11" xfId="788" applyFont="1" applyFill="1" applyBorder="1" applyProtection="1">
      <protection hidden="1"/>
    </xf>
    <xf numFmtId="0" fontId="47" fillId="0" borderId="20" xfId="788" applyFont="1" applyFill="1" applyBorder="1" applyAlignment="1" applyProtection="1">
      <alignment horizontal="center"/>
      <protection hidden="1"/>
    </xf>
    <xf numFmtId="0" fontId="47" fillId="0" borderId="21" xfId="788" applyFont="1" applyFill="1" applyBorder="1" applyAlignment="1" applyProtection="1">
      <alignment horizontal="center"/>
      <protection hidden="1"/>
    </xf>
    <xf numFmtId="0" fontId="47" fillId="0" borderId="11" xfId="788" applyFont="1" applyFill="1" applyBorder="1" applyAlignment="1" applyProtection="1">
      <alignment horizontal="center"/>
      <protection hidden="1"/>
    </xf>
    <xf numFmtId="0" fontId="47" fillId="0" borderId="21" xfId="788" applyFont="1" applyFill="1" applyBorder="1" applyAlignment="1" applyProtection="1">
      <alignment horizontal="center"/>
      <protection hidden="1"/>
    </xf>
    <xf numFmtId="0" fontId="47" fillId="0" borderId="22" xfId="788" applyFont="1" applyFill="1" applyBorder="1" applyAlignment="1" applyProtection="1">
      <alignment horizontal="center"/>
      <protection hidden="1"/>
    </xf>
    <xf numFmtId="0" fontId="47" fillId="0" borderId="23" xfId="788" applyFont="1" applyFill="1" applyBorder="1" applyProtection="1">
      <protection hidden="1"/>
    </xf>
    <xf numFmtId="0" fontId="47" fillId="0" borderId="17" xfId="788" applyFont="1" applyFill="1" applyBorder="1" applyAlignment="1" applyProtection="1">
      <alignment horizontal="center"/>
      <protection hidden="1"/>
    </xf>
    <xf numFmtId="0" fontId="47" fillId="0" borderId="15" xfId="788" applyFont="1" applyFill="1" applyBorder="1" applyAlignment="1" applyProtection="1">
      <alignment horizontal="center"/>
      <protection hidden="1"/>
    </xf>
    <xf numFmtId="0" fontId="47" fillId="0" borderId="10" xfId="788" applyFont="1" applyFill="1" applyBorder="1" applyAlignment="1" applyProtection="1">
      <alignment horizontal="center"/>
      <protection hidden="1"/>
    </xf>
    <xf numFmtId="0" fontId="47" fillId="0" borderId="24" xfId="788" applyFont="1" applyFill="1" applyBorder="1" applyAlignment="1" applyProtection="1">
      <alignment horizontal="center"/>
      <protection hidden="1"/>
    </xf>
    <xf numFmtId="0" fontId="47" fillId="0" borderId="15" xfId="788" applyFont="1" applyFill="1" applyBorder="1" applyProtection="1">
      <protection hidden="1"/>
    </xf>
    <xf numFmtId="0" fontId="47" fillId="0" borderId="24" xfId="788" applyFont="1" applyFill="1" applyBorder="1" applyProtection="1">
      <protection hidden="1"/>
    </xf>
    <xf numFmtId="0" fontId="47" fillId="0" borderId="23" xfId="788" applyFont="1" applyFill="1" applyBorder="1" applyAlignment="1" applyProtection="1">
      <alignment horizontal="center"/>
      <protection hidden="1"/>
    </xf>
    <xf numFmtId="0" fontId="47" fillId="0" borderId="14" xfId="788" applyFont="1" applyFill="1" applyBorder="1" applyAlignment="1" applyProtection="1">
      <alignment horizontal="center"/>
      <protection hidden="1"/>
    </xf>
    <xf numFmtId="0" fontId="47" fillId="0" borderId="10" xfId="788" applyFont="1" applyFill="1" applyBorder="1" applyAlignment="1" applyProtection="1">
      <alignment horizontal="center"/>
      <protection hidden="1"/>
    </xf>
    <xf numFmtId="0" fontId="47" fillId="0" borderId="14" xfId="788" applyFont="1" applyFill="1" applyBorder="1" applyProtection="1">
      <protection hidden="1"/>
    </xf>
    <xf numFmtId="0" fontId="47" fillId="0" borderId="12" xfId="788" applyFont="1" applyFill="1" applyBorder="1" applyAlignment="1" applyProtection="1">
      <alignment horizontal="center"/>
      <protection hidden="1"/>
    </xf>
    <xf numFmtId="0" fontId="47" fillId="0" borderId="13" xfId="788" applyFont="1" applyFill="1" applyBorder="1" applyAlignment="1" applyProtection="1">
      <alignment horizontal="center"/>
      <protection hidden="1"/>
    </xf>
    <xf numFmtId="0" fontId="47" fillId="0" borderId="19" xfId="788" applyFont="1" applyFill="1" applyBorder="1" applyAlignment="1" applyProtection="1">
      <alignment horizontal="center"/>
      <protection hidden="1"/>
    </xf>
    <xf numFmtId="0" fontId="47" fillId="0" borderId="13" xfId="871" applyFont="1" applyFill="1" applyBorder="1" applyAlignment="1" applyProtection="1">
      <alignment horizontal="center"/>
      <protection hidden="1"/>
    </xf>
    <xf numFmtId="0" fontId="60" fillId="0" borderId="16" xfId="871" applyFont="1" applyFill="1" applyBorder="1" applyAlignment="1" applyProtection="1">
      <alignment horizontal="center" wrapText="1"/>
      <protection hidden="1"/>
    </xf>
    <xf numFmtId="0" fontId="47" fillId="0" borderId="16" xfId="788" applyFont="1" applyFill="1" applyBorder="1" applyAlignment="1" applyProtection="1">
      <alignment horizontal="center" vertical="top" wrapText="1"/>
      <protection hidden="1"/>
    </xf>
    <xf numFmtId="0" fontId="47" fillId="0" borderId="0" xfId="871" applyFont="1" applyFill="1" applyProtection="1">
      <protection hidden="1"/>
    </xf>
    <xf numFmtId="0" fontId="60" fillId="0" borderId="17" xfId="0" applyFont="1" applyFill="1" applyBorder="1" applyAlignment="1" applyProtection="1">
      <alignment horizontal="center"/>
      <protection hidden="1"/>
    </xf>
    <xf numFmtId="0" fontId="60" fillId="0" borderId="0" xfId="0" applyFont="1" applyFill="1" applyAlignment="1" applyProtection="1">
      <alignment horizontal="center"/>
      <protection hidden="1"/>
    </xf>
    <xf numFmtId="167" fontId="60" fillId="0" borderId="17" xfId="0" applyNumberFormat="1" applyFont="1" applyFill="1" applyBorder="1" applyAlignment="1" applyProtection="1">
      <alignment horizontal="center"/>
      <protection hidden="1"/>
    </xf>
    <xf numFmtId="167" fontId="60" fillId="0" borderId="0" xfId="0" applyNumberFormat="1" applyFont="1" applyFill="1" applyAlignment="1" applyProtection="1">
      <alignment horizontal="center"/>
      <protection hidden="1"/>
    </xf>
    <xf numFmtId="2" fontId="60" fillId="0" borderId="0" xfId="0" applyNumberFormat="1" applyFont="1" applyFill="1" applyAlignment="1" applyProtection="1">
      <alignment horizontal="center"/>
      <protection hidden="1"/>
    </xf>
    <xf numFmtId="14" fontId="60" fillId="0" borderId="0" xfId="0" applyNumberFormat="1" applyFont="1" applyFill="1" applyAlignment="1" applyProtection="1">
      <alignment horizontal="center"/>
      <protection hidden="1"/>
    </xf>
    <xf numFmtId="0" fontId="60" fillId="0" borderId="17" xfId="0" applyFont="1" applyFill="1" applyBorder="1" applyAlignment="1" applyProtection="1">
      <alignment horizontal="center" wrapText="1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0" fontId="60" fillId="0" borderId="14" xfId="0" applyFont="1" applyFill="1" applyBorder="1" applyAlignment="1" applyProtection="1">
      <alignment horizontal="center" vertical="center" wrapText="1"/>
      <protection hidden="1"/>
    </xf>
    <xf numFmtId="0" fontId="60" fillId="0" borderId="10" xfId="0" applyFont="1" applyFill="1" applyBorder="1" applyAlignment="1" applyProtection="1">
      <alignment horizontal="center" vertical="center" wrapText="1"/>
      <protection hidden="1"/>
    </xf>
    <xf numFmtId="167" fontId="60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6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14" xfId="0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Fill="1" applyBorder="1" applyAlignment="1" applyProtection="1">
      <alignment horizontal="center" vertical="center" wrapText="1"/>
      <protection hidden="1"/>
    </xf>
    <xf numFmtId="2" fontId="60" fillId="0" borderId="0" xfId="628" applyNumberFormat="1" applyFont="1" applyFill="1" applyAlignment="1" applyProtection="1">
      <alignment horizontal="center" vertical="center" wrapText="1"/>
      <protection hidden="1"/>
    </xf>
    <xf numFmtId="167" fontId="47" fillId="0" borderId="0" xfId="628" applyNumberFormat="1" applyFont="1" applyFill="1" applyAlignment="1" applyProtection="1">
      <alignment horizontal="center" vertical="center" wrapText="1"/>
      <protection hidden="1"/>
    </xf>
    <xf numFmtId="0" fontId="47" fillId="0" borderId="23" xfId="628" applyFont="1" applyFill="1" applyBorder="1" applyAlignment="1" applyProtection="1">
      <alignment horizontal="center" vertical="center"/>
      <protection hidden="1"/>
    </xf>
    <xf numFmtId="0" fontId="47" fillId="0" borderId="23" xfId="628" applyFont="1" applyFill="1" applyBorder="1" applyAlignment="1" applyProtection="1">
      <alignment horizontal="center" vertical="center" wrapText="1"/>
      <protection hidden="1"/>
    </xf>
    <xf numFmtId="175" fontId="47" fillId="0" borderId="23" xfId="628" applyNumberFormat="1" applyFont="1" applyFill="1" applyBorder="1" applyAlignment="1" applyProtection="1">
      <alignment horizontal="center" vertical="center"/>
      <protection hidden="1"/>
    </xf>
    <xf numFmtId="167" fontId="47" fillId="0" borderId="23" xfId="628" applyNumberFormat="1" applyFont="1" applyFill="1" applyBorder="1" applyAlignment="1" applyProtection="1">
      <alignment horizontal="center" vertical="center"/>
      <protection hidden="1"/>
    </xf>
    <xf numFmtId="0" fontId="47" fillId="0" borderId="14" xfId="663" applyFont="1" applyFill="1" applyBorder="1" applyAlignment="1" applyProtection="1">
      <alignment horizontal="center"/>
      <protection hidden="1"/>
    </xf>
    <xf numFmtId="0" fontId="47" fillId="0" borderId="10" xfId="663" applyFont="1" applyFill="1" applyBorder="1" applyAlignment="1" applyProtection="1">
      <alignment horizontal="center"/>
      <protection hidden="1"/>
    </xf>
    <xf numFmtId="2" fontId="47" fillId="0" borderId="14" xfId="663" applyNumberFormat="1" applyFont="1" applyFill="1" applyBorder="1" applyAlignment="1" applyProtection="1">
      <alignment horizontal="center"/>
      <protection hidden="1"/>
    </xf>
    <xf numFmtId="2" fontId="47" fillId="0" borderId="10" xfId="663" applyNumberFormat="1" applyFont="1" applyFill="1" applyBorder="1" applyAlignment="1" applyProtection="1">
      <alignment horizontal="center"/>
      <protection hidden="1"/>
    </xf>
    <xf numFmtId="0" fontId="47" fillId="0" borderId="0" xfId="663" applyFont="1" applyFill="1" applyAlignment="1" applyProtection="1">
      <alignment horizontal="center"/>
      <protection hidden="1"/>
    </xf>
    <xf numFmtId="169" fontId="47" fillId="0" borderId="17" xfId="0" applyNumberFormat="1" applyFont="1" applyFill="1" applyBorder="1" applyAlignment="1" applyProtection="1">
      <alignment horizont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168" fontId="47" fillId="0" borderId="17" xfId="0" applyNumberFormat="1" applyFont="1" applyFill="1" applyBorder="1" applyAlignment="1" applyProtection="1">
      <alignment horizontal="center"/>
      <protection hidden="1"/>
    </xf>
    <xf numFmtId="2" fontId="60" fillId="0" borderId="0" xfId="0" applyNumberFormat="1" applyFont="1" applyFill="1" applyAlignment="1" applyProtection="1">
      <alignment horizontal="center" vertical="center" wrapText="1"/>
      <protection hidden="1"/>
    </xf>
    <xf numFmtId="14" fontId="47" fillId="0" borderId="17" xfId="0" applyNumberFormat="1" applyFont="1" applyFill="1" applyBorder="1" applyAlignment="1" applyProtection="1">
      <alignment horizontal="center"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16" fontId="60" fillId="0" borderId="0" xfId="0" applyNumberFormat="1" applyFont="1" applyFill="1" applyAlignment="1" applyProtection="1">
      <alignment horizontal="center" vertical="center"/>
      <protection hidden="1"/>
    </xf>
    <xf numFmtId="167" fontId="60" fillId="0" borderId="17" xfId="0" applyNumberFormat="1" applyFont="1" applyFill="1" applyBorder="1" applyAlignment="1" applyProtection="1">
      <alignment horizontal="center" vertical="center"/>
      <protection hidden="1"/>
    </xf>
    <xf numFmtId="2" fontId="60" fillId="0" borderId="0" xfId="0" applyNumberFormat="1" applyFont="1" applyFill="1" applyAlignment="1" applyProtection="1">
      <alignment horizontal="center" vertical="center"/>
      <protection hidden="1"/>
    </xf>
    <xf numFmtId="169" fontId="47" fillId="0" borderId="14" xfId="0" applyNumberFormat="1" applyFont="1" applyFill="1" applyBorder="1" applyAlignment="1" applyProtection="1">
      <alignment horizontal="center"/>
      <protection hidden="1"/>
    </xf>
    <xf numFmtId="169" fontId="60" fillId="0" borderId="17" xfId="0" applyNumberFormat="1" applyFont="1" applyFill="1" applyBorder="1" applyAlignment="1" applyProtection="1">
      <alignment horizontal="center"/>
      <protection hidden="1"/>
    </xf>
    <xf numFmtId="0" fontId="47" fillId="0" borderId="17" xfId="0" applyFont="1" applyFill="1" applyBorder="1" applyAlignment="1" applyProtection="1">
      <alignment horizontal="center" wrapText="1"/>
      <protection hidden="1"/>
    </xf>
    <xf numFmtId="2" fontId="60" fillId="0" borderId="17" xfId="0" applyNumberFormat="1" applyFont="1" applyFill="1" applyBorder="1" applyAlignment="1" applyProtection="1">
      <alignment horizontal="center"/>
      <protection hidden="1"/>
    </xf>
    <xf numFmtId="169" fontId="47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4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7" xfId="625" applyFont="1" applyFill="1" applyBorder="1" applyAlignment="1" applyProtection="1">
      <alignment horizontal="center"/>
      <protection hidden="1"/>
    </xf>
    <xf numFmtId="0" fontId="60" fillId="0" borderId="0" xfId="625" applyFont="1" applyFill="1" applyAlignment="1" applyProtection="1">
      <alignment horizontal="center"/>
      <protection hidden="1"/>
    </xf>
    <xf numFmtId="167" fontId="60" fillId="0" borderId="17" xfId="625" applyNumberFormat="1" applyFont="1" applyFill="1" applyBorder="1" applyAlignment="1" applyProtection="1">
      <alignment horizontal="center"/>
      <protection hidden="1"/>
    </xf>
    <xf numFmtId="169" fontId="60" fillId="0" borderId="0" xfId="625" applyNumberFormat="1" applyFont="1" applyFill="1" applyAlignment="1" applyProtection="1">
      <alignment horizontal="center"/>
      <protection hidden="1"/>
    </xf>
    <xf numFmtId="2" fontId="47" fillId="0" borderId="0" xfId="788" applyNumberFormat="1" applyFont="1" applyFill="1" applyAlignment="1" applyProtection="1">
      <alignment horizontal="center"/>
      <protection hidden="1"/>
    </xf>
    <xf numFmtId="2" fontId="47" fillId="0" borderId="0" xfId="625" applyNumberFormat="1" applyFont="1" applyFill="1" applyAlignment="1" applyProtection="1">
      <alignment horizontal="center"/>
      <protection hidden="1"/>
    </xf>
    <xf numFmtId="0" fontId="47" fillId="0" borderId="0" xfId="625" applyFont="1" applyFill="1" applyAlignment="1" applyProtection="1">
      <alignment horizontal="center"/>
      <protection hidden="1"/>
    </xf>
    <xf numFmtId="0" fontId="47" fillId="0" borderId="17" xfId="625" applyFont="1" applyFill="1" applyBorder="1" applyAlignment="1" applyProtection="1">
      <alignment horizontal="center"/>
      <protection hidden="1"/>
    </xf>
    <xf numFmtId="167" fontId="47" fillId="0" borderId="17" xfId="625" applyNumberFormat="1" applyFont="1" applyFill="1" applyBorder="1" applyAlignment="1" applyProtection="1">
      <alignment horizontal="center"/>
      <protection hidden="1"/>
    </xf>
    <xf numFmtId="0" fontId="47" fillId="0" borderId="14" xfId="625" applyFont="1" applyFill="1" applyBorder="1" applyAlignment="1" applyProtection="1">
      <alignment horizontal="center"/>
      <protection hidden="1"/>
    </xf>
    <xf numFmtId="0" fontId="47" fillId="0" borderId="10" xfId="625" applyFont="1" applyFill="1" applyBorder="1" applyAlignment="1" applyProtection="1">
      <alignment horizontal="center"/>
      <protection hidden="1"/>
    </xf>
    <xf numFmtId="167" fontId="47" fillId="0" borderId="14" xfId="625" applyNumberFormat="1" applyFont="1" applyFill="1" applyBorder="1" applyAlignment="1" applyProtection="1">
      <alignment horizontal="center"/>
      <protection hidden="1"/>
    </xf>
    <xf numFmtId="2" fontId="47" fillId="0" borderId="10" xfId="625" applyNumberFormat="1" applyFont="1" applyFill="1" applyBorder="1" applyAlignment="1" applyProtection="1">
      <alignment horizontal="center"/>
      <protection hidden="1"/>
    </xf>
    <xf numFmtId="0" fontId="60" fillId="0" borderId="17" xfId="625" applyFont="1" applyFill="1" applyBorder="1" applyAlignment="1" applyProtection="1">
      <alignment horizontal="center" vertical="center" wrapText="1"/>
      <protection hidden="1"/>
    </xf>
    <xf numFmtId="14" fontId="60" fillId="0" borderId="0" xfId="625" applyNumberFormat="1" applyFont="1" applyFill="1" applyAlignment="1" applyProtection="1">
      <alignment horizontal="center" wrapText="1"/>
      <protection hidden="1"/>
    </xf>
    <xf numFmtId="0" fontId="60" fillId="0" borderId="0" xfId="625" applyFont="1" applyFill="1" applyAlignment="1" applyProtection="1">
      <alignment horizontal="center" vertical="center" wrapText="1"/>
      <protection hidden="1"/>
    </xf>
    <xf numFmtId="167" fontId="60" fillId="0" borderId="17" xfId="625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625" applyNumberFormat="1" applyFont="1" applyFill="1" applyAlignment="1" applyProtection="1">
      <alignment horizontal="center" vertical="center" wrapText="1"/>
      <protection hidden="1"/>
    </xf>
    <xf numFmtId="0" fontId="47" fillId="0" borderId="0" xfId="625" applyFont="1" applyFill="1" applyAlignment="1" applyProtection="1">
      <alignment horizontal="center" vertical="center" wrapText="1"/>
      <protection hidden="1"/>
    </xf>
    <xf numFmtId="167" fontId="47" fillId="0" borderId="0" xfId="625" applyNumberFormat="1" applyFont="1" applyFill="1" applyAlignment="1" applyProtection="1">
      <alignment horizontal="center"/>
      <protection hidden="1"/>
    </xf>
    <xf numFmtId="0" fontId="47" fillId="0" borderId="0" xfId="625" applyFont="1" applyFill="1" applyProtection="1">
      <protection hidden="1"/>
    </xf>
    <xf numFmtId="0" fontId="47" fillId="0" borderId="15" xfId="625" applyFont="1" applyFill="1" applyBorder="1" applyAlignment="1" applyProtection="1">
      <alignment horizontal="center"/>
      <protection hidden="1"/>
    </xf>
    <xf numFmtId="0" fontId="47" fillId="0" borderId="24" xfId="625" applyFont="1" applyFill="1" applyBorder="1" applyAlignment="1" applyProtection="1">
      <alignment horizontal="center"/>
      <protection hidden="1"/>
    </xf>
    <xf numFmtId="167" fontId="47" fillId="0" borderId="10" xfId="625" applyNumberFormat="1" applyFont="1" applyFill="1" applyBorder="1" applyAlignment="1" applyProtection="1">
      <alignment horizontal="center"/>
      <protection hidden="1"/>
    </xf>
    <xf numFmtId="14" fontId="47" fillId="0" borderId="0" xfId="0" applyNumberFormat="1" applyFont="1" applyFill="1" applyAlignment="1" applyProtection="1">
      <alignment horizontal="center" vertical="center" wrapText="1"/>
      <protection hidden="1"/>
    </xf>
    <xf numFmtId="167" fontId="47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6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8" xfId="0" applyFont="1" applyFill="1" applyBorder="1" applyAlignment="1" applyProtection="1">
      <alignment horizontal="center" vertical="center" wrapText="1"/>
      <protection hidden="1"/>
    </xf>
    <xf numFmtId="0" fontId="47" fillId="0" borderId="18" xfId="0" applyFont="1" applyFill="1" applyBorder="1" applyAlignment="1" applyProtection="1">
      <alignment horizontal="center"/>
      <protection hidden="1"/>
    </xf>
    <xf numFmtId="0" fontId="47" fillId="0" borderId="24" xfId="0" applyFont="1" applyFill="1" applyBorder="1" applyAlignment="1" applyProtection="1">
      <alignment horizontal="center"/>
      <protection hidden="1"/>
    </xf>
    <xf numFmtId="0" fontId="60" fillId="0" borderId="18" xfId="0" applyFont="1" applyFill="1" applyBorder="1" applyAlignment="1" applyProtection="1">
      <alignment horizontal="center"/>
      <protection hidden="1"/>
    </xf>
    <xf numFmtId="0" fontId="60" fillId="0" borderId="17" xfId="640" applyFont="1" applyFill="1" applyBorder="1" applyAlignment="1" applyProtection="1">
      <alignment horizontal="center" vertical="center" wrapText="1"/>
      <protection hidden="1"/>
    </xf>
    <xf numFmtId="0" fontId="60" fillId="0" borderId="0" xfId="640" applyFont="1" applyFill="1" applyAlignment="1" applyProtection="1">
      <alignment horizontal="center" vertical="center" wrapText="1"/>
      <protection hidden="1"/>
    </xf>
    <xf numFmtId="167" fontId="60" fillId="0" borderId="17" xfId="640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640" applyNumberFormat="1" applyFont="1" applyFill="1" applyAlignment="1" applyProtection="1">
      <alignment horizontal="center" vertical="center" wrapText="1"/>
      <protection hidden="1"/>
    </xf>
    <xf numFmtId="0" fontId="47" fillId="0" borderId="0" xfId="640" applyFont="1" applyFill="1" applyAlignment="1" applyProtection="1">
      <alignment vertical="center" wrapText="1"/>
      <protection hidden="1"/>
    </xf>
    <xf numFmtId="0" fontId="47" fillId="0" borderId="17" xfId="640" applyFont="1" applyFill="1" applyBorder="1" applyAlignment="1" applyProtection="1">
      <alignment horizontal="center"/>
      <protection hidden="1"/>
    </xf>
    <xf numFmtId="0" fontId="47" fillId="0" borderId="0" xfId="640" applyFont="1" applyFill="1" applyAlignment="1" applyProtection="1">
      <alignment horizontal="center"/>
      <protection hidden="1"/>
    </xf>
    <xf numFmtId="167" fontId="47" fillId="0" borderId="17" xfId="640" applyNumberFormat="1" applyFont="1" applyFill="1" applyBorder="1" applyAlignment="1" applyProtection="1">
      <alignment horizontal="center"/>
      <protection hidden="1"/>
    </xf>
    <xf numFmtId="167" fontId="47" fillId="0" borderId="0" xfId="640" applyNumberFormat="1" applyFont="1" applyFill="1" applyAlignment="1" applyProtection="1">
      <alignment horizontal="center"/>
      <protection hidden="1"/>
    </xf>
    <xf numFmtId="0" fontId="47" fillId="0" borderId="0" xfId="640" applyFont="1" applyFill="1" applyProtection="1">
      <protection hidden="1"/>
    </xf>
    <xf numFmtId="0" fontId="47" fillId="0" borderId="14" xfId="640" applyFont="1" applyFill="1" applyBorder="1" applyAlignment="1" applyProtection="1">
      <alignment horizontal="center"/>
      <protection hidden="1"/>
    </xf>
    <xf numFmtId="0" fontId="47" fillId="0" borderId="10" xfId="640" applyFont="1" applyFill="1" applyBorder="1" applyAlignment="1" applyProtection="1">
      <alignment horizontal="center"/>
      <protection hidden="1"/>
    </xf>
    <xf numFmtId="2" fontId="47" fillId="0" borderId="14" xfId="640" applyNumberFormat="1" applyFont="1" applyFill="1" applyBorder="1" applyAlignment="1" applyProtection="1">
      <alignment horizontal="center"/>
      <protection hidden="1"/>
    </xf>
    <xf numFmtId="2" fontId="47" fillId="0" borderId="10" xfId="640" applyNumberFormat="1" applyFont="1" applyFill="1" applyBorder="1" applyAlignment="1" applyProtection="1">
      <alignment horizontal="center"/>
      <protection hidden="1"/>
    </xf>
    <xf numFmtId="0" fontId="60" fillId="0" borderId="16" xfId="640" applyFont="1" applyFill="1" applyBorder="1" applyAlignment="1" applyProtection="1">
      <alignment horizontal="center" vertical="center"/>
      <protection hidden="1"/>
    </xf>
    <xf numFmtId="0" fontId="60" fillId="0" borderId="13" xfId="640" applyFont="1" applyFill="1" applyBorder="1" applyAlignment="1" applyProtection="1">
      <alignment horizontal="center" vertical="center"/>
      <protection hidden="1"/>
    </xf>
    <xf numFmtId="2" fontId="60" fillId="0" borderId="16" xfId="640" applyNumberFormat="1" applyFont="1" applyFill="1" applyBorder="1" applyAlignment="1" applyProtection="1">
      <alignment horizontal="center" vertical="center"/>
      <protection hidden="1"/>
    </xf>
    <xf numFmtId="2" fontId="60" fillId="0" borderId="13" xfId="640" applyNumberFormat="1" applyFont="1" applyFill="1" applyBorder="1" applyAlignment="1" applyProtection="1">
      <alignment horizontal="center" vertical="center"/>
      <protection hidden="1"/>
    </xf>
    <xf numFmtId="2" fontId="47" fillId="0" borderId="0" xfId="871" applyNumberFormat="1" applyFont="1" applyFill="1" applyAlignment="1" applyProtection="1">
      <alignment horizontal="center" vertical="center"/>
      <protection hidden="1"/>
    </xf>
    <xf numFmtId="0" fontId="47" fillId="0" borderId="0" xfId="870" applyFont="1" applyFill="1" applyProtection="1">
      <protection hidden="1"/>
    </xf>
    <xf numFmtId="2" fontId="47" fillId="0" borderId="0" xfId="870" applyNumberFormat="1" applyFont="1" applyFill="1" applyAlignment="1" applyProtection="1">
      <alignment horizontal="center"/>
      <protection hidden="1"/>
    </xf>
    <xf numFmtId="169" fontId="47" fillId="0" borderId="0" xfId="870" applyNumberFormat="1" applyFont="1" applyFill="1" applyAlignment="1" applyProtection="1">
      <alignment horizontal="center"/>
      <protection hidden="1"/>
    </xf>
    <xf numFmtId="167" fontId="47" fillId="0" borderId="0" xfId="870" applyNumberFormat="1" applyFont="1" applyFill="1" applyAlignment="1" applyProtection="1">
      <alignment horizontal="center"/>
      <protection hidden="1"/>
    </xf>
    <xf numFmtId="0" fontId="47" fillId="0" borderId="0" xfId="706" applyFont="1" applyFill="1" applyAlignment="1" applyProtection="1">
      <alignment horizontal="center"/>
      <protection hidden="1"/>
    </xf>
    <xf numFmtId="0" fontId="47" fillId="0" borderId="0" xfId="666" applyFont="1" applyFill="1" applyProtection="1">
      <protection hidden="1"/>
    </xf>
    <xf numFmtId="0" fontId="47" fillId="0" borderId="0" xfId="706" applyFont="1" applyFill="1" applyProtection="1">
      <protection hidden="1"/>
    </xf>
    <xf numFmtId="1" fontId="47" fillId="0" borderId="0" xfId="788" applyNumberFormat="1" applyFont="1" applyFill="1" applyAlignment="1" applyProtection="1">
      <alignment horizontal="center"/>
      <protection hidden="1"/>
    </xf>
    <xf numFmtId="1" fontId="47" fillId="0" borderId="0" xfId="870" applyNumberFormat="1" applyFont="1" applyFill="1" applyAlignment="1" applyProtection="1">
      <alignment horizontal="center"/>
      <protection hidden="1"/>
    </xf>
    <xf numFmtId="168" fontId="47" fillId="0" borderId="0" xfId="870" applyNumberFormat="1" applyFont="1" applyFill="1" applyAlignment="1" applyProtection="1">
      <alignment horizontal="center"/>
      <protection hidden="1"/>
    </xf>
    <xf numFmtId="0" fontId="47" fillId="0" borderId="0" xfId="870" applyFont="1" applyFill="1" applyAlignment="1" applyProtection="1">
      <alignment horizontal="center" wrapText="1"/>
      <protection hidden="1"/>
    </xf>
    <xf numFmtId="1" fontId="47" fillId="0" borderId="17" xfId="0" applyNumberFormat="1" applyFont="1" applyFill="1" applyBorder="1" applyAlignment="1" applyProtection="1">
      <alignment horizontal="center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2" fontId="47" fillId="0" borderId="14" xfId="787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787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628" applyNumberFormat="1" applyFont="1" applyFill="1" applyAlignment="1" applyProtection="1">
      <alignment horizontal="center" vertical="center" wrapText="1"/>
      <protection locked="0"/>
    </xf>
    <xf numFmtId="0" fontId="47" fillId="0" borderId="23" xfId="628" applyFont="1" applyFill="1" applyBorder="1" applyAlignment="1" applyProtection="1">
      <alignment horizontal="center" vertical="center"/>
      <protection locked="0"/>
    </xf>
    <xf numFmtId="2" fontId="47" fillId="0" borderId="23" xfId="628" applyNumberFormat="1" applyFont="1" applyFill="1" applyBorder="1" applyAlignment="1" applyProtection="1">
      <alignment horizontal="center" vertical="center"/>
      <protection locked="0"/>
    </xf>
    <xf numFmtId="2" fontId="47" fillId="0" borderId="17" xfId="628" applyNumberFormat="1" applyFont="1" applyFill="1" applyBorder="1" applyAlignment="1" applyProtection="1">
      <alignment horizontal="center" vertical="center"/>
      <protection locked="0"/>
    </xf>
    <xf numFmtId="2" fontId="47" fillId="0" borderId="14" xfId="663" applyNumberFormat="1" applyFont="1" applyFill="1" applyBorder="1" applyAlignment="1" applyProtection="1">
      <alignment horizontal="center"/>
      <protection locked="0"/>
    </xf>
    <xf numFmtId="168" fontId="47" fillId="0" borderId="14" xfId="663" applyNumberFormat="1" applyFont="1" applyFill="1" applyBorder="1" applyAlignment="1" applyProtection="1">
      <alignment horizontal="center"/>
      <protection locked="0"/>
    </xf>
    <xf numFmtId="2" fontId="47" fillId="0" borderId="10" xfId="663" applyNumberFormat="1" applyFont="1" applyFill="1" applyBorder="1" applyAlignment="1" applyProtection="1">
      <alignment horizontal="center"/>
      <protection locked="0"/>
    </xf>
    <xf numFmtId="2" fontId="47" fillId="0" borderId="15" xfId="663" applyNumberFormat="1" applyFont="1" applyFill="1" applyBorder="1" applyAlignment="1" applyProtection="1">
      <alignment horizontal="center"/>
      <protection locked="0"/>
    </xf>
    <xf numFmtId="168" fontId="47" fillId="0" borderId="15" xfId="663" applyNumberFormat="1" applyFont="1" applyFill="1" applyBorder="1" applyAlignment="1" applyProtection="1">
      <alignment horizontal="center"/>
      <protection locked="0"/>
    </xf>
    <xf numFmtId="0" fontId="47" fillId="0" borderId="16" xfId="788" applyFont="1" applyFill="1" applyBorder="1" applyAlignment="1" applyProtection="1">
      <alignment horizontal="center"/>
      <protection locked="0"/>
    </xf>
    <xf numFmtId="0" fontId="47" fillId="0" borderId="13" xfId="788" applyFont="1" applyFill="1" applyBorder="1" applyAlignment="1" applyProtection="1">
      <alignment horizontal="center"/>
      <protection locked="0"/>
    </xf>
    <xf numFmtId="0" fontId="47" fillId="0" borderId="17" xfId="0" applyFont="1" applyFill="1" applyBorder="1" applyAlignment="1" applyProtection="1">
      <alignment vertical="center" wrapText="1"/>
      <protection locked="0"/>
    </xf>
    <xf numFmtId="0" fontId="47" fillId="0" borderId="14" xfId="787" applyFont="1" applyFill="1" applyBorder="1" applyAlignment="1" applyProtection="1">
      <alignment horizontal="center" vertical="center" wrapText="1"/>
      <protection locked="0"/>
    </xf>
    <xf numFmtId="0" fontId="47" fillId="0" borderId="10" xfId="787" applyFont="1" applyFill="1" applyBorder="1" applyAlignment="1" applyProtection="1">
      <alignment horizontal="center" vertical="center" wrapText="1"/>
      <protection locked="0"/>
    </xf>
    <xf numFmtId="2" fontId="47" fillId="0" borderId="0" xfId="0" applyNumberFormat="1" applyFont="1" applyFill="1" applyAlignment="1" applyProtection="1">
      <alignment horizontal="center" vertical="center" wrapText="1"/>
      <protection locked="0"/>
    </xf>
    <xf numFmtId="2" fontId="47" fillId="0" borderId="17" xfId="787" applyNumberFormat="1" applyFont="1" applyFill="1" applyBorder="1" applyAlignment="1" applyProtection="1">
      <alignment horizontal="center" vertical="center" wrapText="1"/>
      <protection locked="0"/>
    </xf>
    <xf numFmtId="168" fontId="47" fillId="0" borderId="17" xfId="0" applyNumberFormat="1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168" fontId="47" fillId="0" borderId="14" xfId="0" applyNumberFormat="1" applyFont="1" applyFill="1" applyBorder="1" applyAlignment="1" applyProtection="1">
      <alignment horizontal="center"/>
      <protection locked="0"/>
    </xf>
    <xf numFmtId="0" fontId="47" fillId="0" borderId="17" xfId="902" applyFont="1" applyFill="1" applyBorder="1" applyAlignment="1" applyProtection="1">
      <alignment horizontal="center" vertical="center"/>
      <protection locked="0"/>
    </xf>
    <xf numFmtId="0" fontId="47" fillId="0" borderId="0" xfId="902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2" fontId="47" fillId="0" borderId="17" xfId="902" applyNumberFormat="1" applyFont="1" applyFill="1" applyBorder="1" applyAlignment="1" applyProtection="1">
      <alignment horizontal="center"/>
      <protection locked="0"/>
    </xf>
    <xf numFmtId="2" fontId="47" fillId="0" borderId="0" xfId="902" applyNumberFormat="1" applyFont="1" applyFill="1" applyAlignment="1" applyProtection="1">
      <alignment horizontal="center"/>
      <protection locked="0"/>
    </xf>
    <xf numFmtId="2" fontId="47" fillId="0" borderId="14" xfId="902" applyNumberFormat="1" applyFont="1" applyFill="1" applyBorder="1" applyAlignment="1" applyProtection="1">
      <alignment horizontal="center"/>
      <protection locked="0"/>
    </xf>
    <xf numFmtId="0" fontId="47" fillId="0" borderId="10" xfId="902" applyFont="1" applyFill="1" applyBorder="1" applyAlignment="1" applyProtection="1">
      <alignment horizontal="center"/>
      <protection locked="0"/>
    </xf>
    <xf numFmtId="2" fontId="47" fillId="0" borderId="10" xfId="902" applyNumberFormat="1" applyFont="1" applyFill="1" applyBorder="1" applyAlignment="1" applyProtection="1">
      <alignment horizont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788" applyNumberFormat="1" applyFont="1" applyFill="1" applyBorder="1" applyAlignment="1" applyProtection="1">
      <alignment horizontal="center"/>
      <protection locked="0"/>
    </xf>
    <xf numFmtId="2" fontId="47" fillId="0" borderId="0" xfId="788" applyNumberFormat="1" applyFont="1" applyFill="1" applyAlignment="1" applyProtection="1">
      <alignment horizontal="center"/>
      <protection locked="0"/>
    </xf>
    <xf numFmtId="2" fontId="47" fillId="0" borderId="17" xfId="625" applyNumberFormat="1" applyFont="1" applyFill="1" applyBorder="1" applyAlignment="1" applyProtection="1">
      <alignment horizontal="center"/>
      <protection locked="0"/>
    </xf>
    <xf numFmtId="2" fontId="47" fillId="0" borderId="0" xfId="625" applyNumberFormat="1" applyFont="1" applyFill="1" applyAlignment="1" applyProtection="1">
      <alignment horizontal="center"/>
      <protection locked="0"/>
    </xf>
    <xf numFmtId="2" fontId="47" fillId="0" borderId="14" xfId="788" applyNumberFormat="1" applyFont="1" applyFill="1" applyBorder="1" applyAlignment="1" applyProtection="1">
      <alignment horizontal="center"/>
      <protection locked="0"/>
    </xf>
    <xf numFmtId="2" fontId="47" fillId="0" borderId="10" xfId="788" applyNumberFormat="1" applyFont="1" applyFill="1" applyBorder="1" applyAlignment="1" applyProtection="1">
      <alignment horizontal="center"/>
      <protection locked="0"/>
    </xf>
    <xf numFmtId="2" fontId="47" fillId="0" borderId="14" xfId="625" applyNumberFormat="1" applyFont="1" applyFill="1" applyBorder="1" applyAlignment="1" applyProtection="1">
      <alignment horizontal="center"/>
      <protection locked="0"/>
    </xf>
    <xf numFmtId="2" fontId="47" fillId="0" borderId="10" xfId="625" applyNumberFormat="1" applyFont="1" applyFill="1" applyBorder="1" applyAlignment="1" applyProtection="1">
      <alignment horizontal="center"/>
      <protection locked="0"/>
    </xf>
    <xf numFmtId="2" fontId="47" fillId="0" borderId="17" xfId="788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788" applyNumberFormat="1" applyFont="1" applyFill="1" applyAlignment="1" applyProtection="1">
      <alignment horizontal="center" vertical="center" wrapText="1"/>
      <protection locked="0"/>
    </xf>
    <xf numFmtId="2" fontId="47" fillId="0" borderId="17" xfId="625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625" applyNumberFormat="1" applyFont="1" applyFill="1" applyAlignment="1" applyProtection="1">
      <alignment horizontal="center" vertical="center" wrapText="1"/>
      <protection locked="0"/>
    </xf>
    <xf numFmtId="0" fontId="47" fillId="0" borderId="17" xfId="788" applyFont="1" applyFill="1" applyBorder="1" applyAlignment="1" applyProtection="1">
      <alignment horizont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4" xfId="0" applyNumberFormat="1" applyFont="1" applyFill="1" applyBorder="1" applyAlignment="1" applyProtection="1">
      <alignment horizontal="center"/>
      <protection locked="0"/>
    </xf>
    <xf numFmtId="0" fontId="47" fillId="0" borderId="14" xfId="0" applyFont="1" applyFill="1" applyBorder="1" applyAlignment="1" applyProtection="1">
      <alignment horizontal="center"/>
      <protection locked="0"/>
    </xf>
    <xf numFmtId="2" fontId="47" fillId="0" borderId="0" xfId="787" applyNumberFormat="1" applyFont="1" applyFill="1" applyAlignment="1" applyProtection="1">
      <alignment horizontal="center" vertical="center" wrapText="1"/>
      <protection locked="0"/>
    </xf>
    <xf numFmtId="168" fontId="47" fillId="0" borderId="0" xfId="0" applyNumberFormat="1" applyFont="1" applyFill="1" applyAlignment="1" applyProtection="1">
      <alignment horizontal="center"/>
      <protection locked="0"/>
    </xf>
    <xf numFmtId="0" fontId="47" fillId="0" borderId="17" xfId="902" applyFont="1" applyFill="1" applyBorder="1" applyAlignment="1" applyProtection="1">
      <alignment horizontal="center" vertical="center" wrapText="1"/>
      <protection locked="0"/>
    </xf>
    <xf numFmtId="0" fontId="47" fillId="0" borderId="0" xfId="902" applyFont="1" applyFill="1" applyAlignment="1" applyProtection="1">
      <alignment horizontal="center" vertical="center" wrapText="1"/>
      <protection locked="0"/>
    </xf>
    <xf numFmtId="2" fontId="47" fillId="0" borderId="17" xfId="64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40" applyFont="1" applyFill="1" applyAlignment="1" applyProtection="1">
      <alignment horizontal="center" vertical="center" wrapText="1"/>
      <protection locked="0"/>
    </xf>
    <xf numFmtId="2" fontId="47" fillId="0" borderId="17" xfId="640" applyNumberFormat="1" applyFont="1" applyFill="1" applyBorder="1" applyAlignment="1" applyProtection="1">
      <alignment horizontal="center"/>
      <protection locked="0"/>
    </xf>
    <xf numFmtId="2" fontId="47" fillId="0" borderId="0" xfId="640" applyNumberFormat="1" applyFont="1" applyFill="1" applyAlignment="1" applyProtection="1">
      <alignment horizontal="center"/>
      <protection locked="0"/>
    </xf>
    <xf numFmtId="0" fontId="47" fillId="0" borderId="14" xfId="902" applyFont="1" applyFill="1" applyBorder="1" applyAlignment="1" applyProtection="1">
      <alignment horizontal="center"/>
      <protection locked="0"/>
    </xf>
    <xf numFmtId="2" fontId="47" fillId="0" borderId="14" xfId="640" applyNumberFormat="1" applyFont="1" applyFill="1" applyBorder="1" applyAlignment="1" applyProtection="1">
      <alignment horizontal="center"/>
      <protection locked="0"/>
    </xf>
    <xf numFmtId="2" fontId="47" fillId="0" borderId="10" xfId="640" applyNumberFormat="1" applyFont="1" applyFill="1" applyBorder="1" applyAlignment="1" applyProtection="1">
      <alignment horizontal="center"/>
      <protection locked="0"/>
    </xf>
    <xf numFmtId="0" fontId="47" fillId="0" borderId="16" xfId="902" applyFont="1" applyFill="1" applyBorder="1" applyAlignment="1" applyProtection="1">
      <alignment horizontal="center" vertical="center"/>
      <protection locked="0"/>
    </xf>
    <xf numFmtId="2" fontId="47" fillId="0" borderId="13" xfId="902" applyNumberFormat="1" applyFont="1" applyFill="1" applyBorder="1" applyAlignment="1" applyProtection="1">
      <alignment horizontal="center" vertical="center"/>
      <protection locked="0"/>
    </xf>
    <xf numFmtId="2" fontId="47" fillId="0" borderId="16" xfId="640" applyNumberFormat="1" applyFont="1" applyFill="1" applyBorder="1" applyAlignment="1" applyProtection="1">
      <alignment horizontal="center" vertical="center"/>
      <protection locked="0"/>
    </xf>
    <xf numFmtId="2" fontId="47" fillId="0" borderId="13" xfId="640" applyNumberFormat="1" applyFont="1" applyFill="1" applyBorder="1" applyAlignment="1" applyProtection="1">
      <alignment horizontal="center" vertical="center"/>
      <protection locked="0"/>
    </xf>
    <xf numFmtId="2" fontId="47" fillId="0" borderId="16" xfId="902" applyNumberFormat="1" applyFont="1" applyFill="1" applyBorder="1" applyAlignment="1" applyProtection="1">
      <alignment horizontal="center" vertical="center"/>
      <protection locked="0"/>
    </xf>
    <xf numFmtId="2" fontId="60" fillId="0" borderId="16" xfId="871" applyNumberFormat="1" applyFont="1" applyFill="1" applyBorder="1" applyAlignment="1" applyProtection="1">
      <alignment horizontal="center"/>
      <protection locked="0"/>
    </xf>
    <xf numFmtId="1" fontId="47" fillId="0" borderId="0" xfId="789" applyNumberFormat="1" applyFont="1" applyFill="1" applyAlignment="1" applyProtection="1">
      <alignment horizontal="center"/>
      <protection locked="0"/>
    </xf>
    <xf numFmtId="0" fontId="47" fillId="0" borderId="0" xfId="870" applyFont="1" applyFill="1" applyAlignment="1" applyProtection="1">
      <alignment horizontal="center"/>
      <protection locked="0"/>
    </xf>
    <xf numFmtId="169" fontId="47" fillId="0" borderId="16" xfId="871" applyNumberFormat="1" applyFont="1" applyFill="1" applyBorder="1" applyAlignment="1" applyProtection="1">
      <alignment horizontal="center"/>
      <protection locked="0"/>
    </xf>
    <xf numFmtId="9" fontId="47" fillId="0" borderId="16" xfId="871" applyNumberFormat="1" applyFont="1" applyFill="1" applyBorder="1" applyAlignment="1" applyProtection="1">
      <alignment horizontal="center"/>
      <protection locked="0"/>
    </xf>
    <xf numFmtId="2" fontId="47" fillId="0" borderId="0" xfId="870" applyNumberFormat="1" applyFont="1" applyFill="1" applyAlignment="1" applyProtection="1">
      <alignment horizontal="center"/>
      <protection locked="0"/>
    </xf>
    <xf numFmtId="0" fontId="47" fillId="0" borderId="0" xfId="706" applyFont="1" applyProtection="1">
      <protection hidden="1"/>
    </xf>
    <xf numFmtId="0" fontId="47" fillId="0" borderId="0" xfId="706" applyFont="1" applyAlignment="1" applyProtection="1">
      <alignment horizontal="center"/>
      <protection hidden="1"/>
    </xf>
    <xf numFmtId="0" fontId="60" fillId="0" borderId="0" xfId="865" applyFont="1" applyAlignment="1" applyProtection="1">
      <alignment horizontal="center" vertical="center" wrapText="1"/>
      <protection hidden="1"/>
    </xf>
    <xf numFmtId="0" fontId="47" fillId="0" borderId="0" xfId="706" applyFont="1" applyAlignment="1" applyProtection="1">
      <alignment horizontal="left"/>
      <protection hidden="1"/>
    </xf>
    <xf numFmtId="0" fontId="47" fillId="0" borderId="0" xfId="706" applyFont="1" applyAlignment="1" applyProtection="1">
      <alignment horizontal="right"/>
      <protection hidden="1"/>
    </xf>
    <xf numFmtId="0" fontId="47" fillId="0" borderId="10" xfId="706" applyFont="1" applyBorder="1" applyProtection="1">
      <protection hidden="1"/>
    </xf>
    <xf numFmtId="0" fontId="47" fillId="0" borderId="10" xfId="706" applyFont="1" applyBorder="1" applyAlignment="1" applyProtection="1">
      <alignment horizontal="right"/>
      <protection hidden="1"/>
    </xf>
    <xf numFmtId="0" fontId="47" fillId="0" borderId="11" xfId="706" applyFont="1" applyBorder="1" applyProtection="1">
      <protection hidden="1"/>
    </xf>
    <xf numFmtId="0" fontId="47" fillId="0" borderId="12" xfId="706" applyFont="1" applyBorder="1" applyAlignment="1" applyProtection="1">
      <alignment horizontal="center"/>
      <protection hidden="1"/>
    </xf>
    <xf numFmtId="0" fontId="47" fillId="0" borderId="13" xfId="706" applyFont="1" applyBorder="1" applyAlignment="1" applyProtection="1">
      <alignment horizontal="center"/>
      <protection hidden="1"/>
    </xf>
    <xf numFmtId="0" fontId="47" fillId="0" borderId="19" xfId="706" applyFont="1" applyBorder="1" applyAlignment="1" applyProtection="1">
      <alignment horizontal="center"/>
      <protection hidden="1"/>
    </xf>
    <xf numFmtId="0" fontId="47" fillId="0" borderId="20" xfId="706" applyFont="1" applyBorder="1" applyProtection="1">
      <protection hidden="1"/>
    </xf>
    <xf numFmtId="0" fontId="47" fillId="0" borderId="14" xfId="706" applyFont="1" applyBorder="1" applyAlignment="1" applyProtection="1">
      <alignment horizontal="center" vertical="center"/>
      <protection hidden="1"/>
    </xf>
    <xf numFmtId="0" fontId="47" fillId="0" borderId="10" xfId="706" applyFont="1" applyBorder="1" applyAlignment="1" applyProtection="1">
      <alignment horizontal="center" wrapText="1"/>
      <protection hidden="1"/>
    </xf>
    <xf numFmtId="0" fontId="47" fillId="0" borderId="14" xfId="706" applyFont="1" applyBorder="1" applyAlignment="1" applyProtection="1">
      <alignment horizontal="center" wrapText="1"/>
      <protection hidden="1"/>
    </xf>
    <xf numFmtId="0" fontId="47" fillId="0" borderId="10" xfId="706" applyFont="1" applyBorder="1" applyAlignment="1" applyProtection="1">
      <alignment wrapText="1"/>
      <protection hidden="1"/>
    </xf>
    <xf numFmtId="0" fontId="47" fillId="0" borderId="14" xfId="706" applyFont="1" applyBorder="1" applyAlignment="1" applyProtection="1">
      <alignment wrapText="1"/>
      <protection hidden="1"/>
    </xf>
    <xf numFmtId="0" fontId="47" fillId="0" borderId="15" xfId="706" applyFont="1" applyBorder="1" applyAlignment="1" applyProtection="1">
      <alignment wrapText="1"/>
      <protection hidden="1"/>
    </xf>
    <xf numFmtId="0" fontId="47" fillId="0" borderId="14" xfId="706" applyFont="1" applyBorder="1" applyAlignment="1" applyProtection="1">
      <alignment horizontal="left" wrapText="1" indent="1"/>
      <protection hidden="1"/>
    </xf>
    <xf numFmtId="0" fontId="47" fillId="0" borderId="16" xfId="706" applyFont="1" applyBorder="1" applyAlignment="1" applyProtection="1">
      <alignment horizontal="center"/>
      <protection hidden="1"/>
    </xf>
    <xf numFmtId="0" fontId="47" fillId="0" borderId="13" xfId="706" applyFont="1" applyBorder="1" applyAlignment="1" applyProtection="1">
      <alignment horizontal="center"/>
      <protection hidden="1"/>
    </xf>
    <xf numFmtId="0" fontId="47" fillId="0" borderId="14" xfId="706" applyFont="1" applyBorder="1" applyAlignment="1" applyProtection="1">
      <alignment horizontal="center"/>
      <protection hidden="1"/>
    </xf>
    <xf numFmtId="0" fontId="47" fillId="0" borderId="17" xfId="706" applyFont="1" applyBorder="1" applyAlignment="1" applyProtection="1">
      <alignment horizontal="center"/>
      <protection hidden="1"/>
    </xf>
    <xf numFmtId="0" fontId="47" fillId="0" borderId="0" xfId="706" applyFont="1" applyAlignment="1" applyProtection="1">
      <alignment horizontal="center"/>
      <protection hidden="1"/>
    </xf>
    <xf numFmtId="0" fontId="47" fillId="0" borderId="16" xfId="706" applyFont="1" applyBorder="1" applyProtection="1">
      <protection hidden="1"/>
    </xf>
    <xf numFmtId="0" fontId="60" fillId="0" borderId="16" xfId="706" applyFont="1" applyBorder="1" applyAlignment="1" applyProtection="1">
      <alignment horizontal="center"/>
      <protection hidden="1"/>
    </xf>
    <xf numFmtId="2" fontId="47" fillId="0" borderId="0" xfId="706" applyNumberFormat="1" applyFont="1" applyProtection="1">
      <protection hidden="1"/>
    </xf>
    <xf numFmtId="167" fontId="47" fillId="25" borderId="0" xfId="706" applyNumberFormat="1" applyFont="1" applyFill="1" applyAlignment="1" applyProtection="1">
      <alignment horizontal="center"/>
      <protection locked="0"/>
    </xf>
    <xf numFmtId="167" fontId="47" fillId="25" borderId="17" xfId="706" applyNumberFormat="1" applyFont="1" applyFill="1" applyBorder="1" applyAlignment="1" applyProtection="1">
      <alignment horizontal="center"/>
      <protection locked="0"/>
    </xf>
    <xf numFmtId="167" fontId="47" fillId="25" borderId="17" xfId="706" applyNumberFormat="1" applyFont="1" applyFill="1" applyBorder="1" applyProtection="1">
      <protection locked="0"/>
    </xf>
    <xf numFmtId="0" fontId="47" fillId="0" borderId="17" xfId="706" applyFont="1" applyBorder="1" applyProtection="1">
      <protection locked="0"/>
    </xf>
    <xf numFmtId="167" fontId="60" fillId="25" borderId="16" xfId="706" applyNumberFormat="1" applyFont="1" applyFill="1" applyBorder="1" applyAlignment="1" applyProtection="1">
      <alignment horizontal="center"/>
      <protection locked="0"/>
    </xf>
    <xf numFmtId="167" fontId="60" fillId="25" borderId="16" xfId="706" applyNumberFormat="1" applyFont="1" applyFill="1" applyBorder="1" applyProtection="1">
      <protection locked="0"/>
    </xf>
    <xf numFmtId="0" fontId="47" fillId="0" borderId="16" xfId="706" applyFont="1" applyBorder="1" applyProtection="1">
      <protection locked="0"/>
    </xf>
    <xf numFmtId="167" fontId="47" fillId="0" borderId="0" xfId="706" applyNumberFormat="1" applyFont="1" applyProtection="1">
      <protection locked="0"/>
    </xf>
    <xf numFmtId="0" fontId="47" fillId="0" borderId="0" xfId="706" applyFont="1" applyFill="1" applyAlignment="1" applyProtection="1">
      <alignment horizontal="center"/>
      <protection hidden="1"/>
    </xf>
    <xf numFmtId="0" fontId="47" fillId="0" borderId="0" xfId="871" applyFont="1" applyFill="1" applyAlignment="1" applyProtection="1">
      <alignment horizontal="center" vertical="center"/>
      <protection hidden="1"/>
    </xf>
    <xf numFmtId="0" fontId="60" fillId="0" borderId="0" xfId="871" applyFont="1" applyFill="1" applyAlignment="1" applyProtection="1">
      <alignment horizontal="center" vertical="center" wrapText="1"/>
      <protection hidden="1"/>
    </xf>
    <xf numFmtId="0" fontId="47" fillId="0" borderId="10" xfId="706" applyFont="1" applyFill="1" applyBorder="1" applyAlignment="1" applyProtection="1">
      <alignment horizontal="center"/>
      <protection hidden="1"/>
    </xf>
    <xf numFmtId="0" fontId="47" fillId="0" borderId="10" xfId="706" applyFont="1" applyFill="1" applyBorder="1" applyProtection="1">
      <protection hidden="1"/>
    </xf>
    <xf numFmtId="0" fontId="47" fillId="0" borderId="11" xfId="706" applyFont="1" applyFill="1" applyBorder="1" applyAlignment="1" applyProtection="1">
      <alignment horizontal="center"/>
      <protection hidden="1"/>
    </xf>
    <xf numFmtId="0" fontId="47" fillId="0" borderId="20" xfId="706" applyFont="1" applyFill="1" applyBorder="1" applyAlignment="1" applyProtection="1">
      <alignment horizontal="center" vertical="center" wrapText="1"/>
      <protection hidden="1"/>
    </xf>
    <xf numFmtId="0" fontId="47" fillId="0" borderId="12" xfId="706" applyFont="1" applyFill="1" applyBorder="1" applyProtection="1">
      <protection hidden="1"/>
    </xf>
    <xf numFmtId="0" fontId="47" fillId="0" borderId="13" xfId="706" applyFont="1" applyFill="1" applyBorder="1" applyProtection="1">
      <protection hidden="1"/>
    </xf>
    <xf numFmtId="0" fontId="47" fillId="0" borderId="14" xfId="706" applyFont="1" applyFill="1" applyBorder="1" applyAlignment="1" applyProtection="1">
      <alignment horizontal="center"/>
      <protection hidden="1"/>
    </xf>
    <xf numFmtId="0" fontId="47" fillId="0" borderId="14" xfId="706" applyFont="1" applyFill="1" applyBorder="1" applyAlignment="1" applyProtection="1">
      <alignment horizontal="center" vertical="center" wrapText="1"/>
      <protection hidden="1"/>
    </xf>
    <xf numFmtId="0" fontId="47" fillId="0" borderId="10" xfId="706" applyFont="1" applyFill="1" applyBorder="1" applyAlignment="1" applyProtection="1">
      <alignment horizontal="center" vertical="center" wrapText="1"/>
      <protection hidden="1"/>
    </xf>
    <xf numFmtId="0" fontId="47" fillId="0" borderId="14" xfId="706" applyFont="1" applyFill="1" applyBorder="1" applyAlignment="1" applyProtection="1">
      <alignment horizontal="center" vertical="center" wrapText="1"/>
      <protection hidden="1"/>
    </xf>
    <xf numFmtId="0" fontId="47" fillId="0" borderId="15" xfId="706" applyFont="1" applyFill="1" applyBorder="1" applyAlignment="1" applyProtection="1">
      <alignment horizontal="center" vertical="center" wrapText="1"/>
      <protection hidden="1"/>
    </xf>
    <xf numFmtId="0" fontId="47" fillId="0" borderId="16" xfId="706" applyFont="1" applyFill="1" applyBorder="1" applyAlignment="1" applyProtection="1">
      <alignment horizontal="center"/>
      <protection hidden="1"/>
    </xf>
    <xf numFmtId="0" fontId="47" fillId="0" borderId="13" xfId="706" applyFont="1" applyFill="1" applyBorder="1" applyAlignment="1" applyProtection="1">
      <alignment horizontal="center"/>
      <protection hidden="1"/>
    </xf>
    <xf numFmtId="0" fontId="47" fillId="0" borderId="17" xfId="706" applyFont="1" applyFill="1" applyBorder="1" applyAlignment="1" applyProtection="1">
      <alignment horizontal="center"/>
      <protection hidden="1"/>
    </xf>
    <xf numFmtId="0" fontId="61" fillId="0" borderId="17" xfId="706" applyFont="1" applyFill="1" applyBorder="1" applyAlignment="1" applyProtection="1">
      <alignment horizontal="center"/>
      <protection hidden="1"/>
    </xf>
    <xf numFmtId="0" fontId="60" fillId="0" borderId="14" xfId="706" applyFont="1" applyFill="1" applyBorder="1" applyAlignment="1" applyProtection="1">
      <alignment horizontal="center"/>
      <protection hidden="1"/>
    </xf>
    <xf numFmtId="9" fontId="47" fillId="0" borderId="17" xfId="818" applyFont="1" applyFill="1" applyBorder="1" applyAlignment="1" applyProtection="1">
      <alignment horizontal="center"/>
      <protection hidden="1"/>
    </xf>
    <xf numFmtId="0" fontId="47" fillId="0" borderId="16" xfId="706" applyFont="1" applyFill="1" applyBorder="1" applyProtection="1">
      <protection hidden="1"/>
    </xf>
    <xf numFmtId="0" fontId="60" fillId="0" borderId="16" xfId="706" applyFont="1" applyFill="1" applyBorder="1" applyAlignment="1" applyProtection="1">
      <alignment horizontal="center"/>
      <protection hidden="1"/>
    </xf>
    <xf numFmtId="0" fontId="60" fillId="0" borderId="0" xfId="666" applyFont="1" applyProtection="1">
      <protection hidden="1"/>
    </xf>
    <xf numFmtId="173" fontId="47" fillId="0" borderId="0" xfId="706" applyNumberFormat="1" applyFont="1" applyProtection="1">
      <protection hidden="1"/>
    </xf>
    <xf numFmtId="0" fontId="47" fillId="0" borderId="0" xfId="666" applyFont="1" applyProtection="1">
      <protection hidden="1"/>
    </xf>
    <xf numFmtId="174" fontId="47" fillId="0" borderId="0" xfId="706" applyNumberFormat="1" applyFont="1" applyProtection="1">
      <protection hidden="1"/>
    </xf>
    <xf numFmtId="176" fontId="47" fillId="0" borderId="0" xfId="706" applyNumberFormat="1" applyFont="1" applyProtection="1">
      <protection hidden="1"/>
    </xf>
    <xf numFmtId="0" fontId="47" fillId="0" borderId="0" xfId="666" applyFont="1" applyAlignment="1" applyProtection="1">
      <alignment horizontal="center" vertical="center"/>
      <protection hidden="1"/>
    </xf>
    <xf numFmtId="0" fontId="47" fillId="0" borderId="0" xfId="706" applyFont="1" applyFill="1" applyProtection="1">
      <protection locked="0"/>
    </xf>
    <xf numFmtId="0" fontId="47" fillId="0" borderId="17" xfId="706" applyFont="1" applyFill="1" applyBorder="1" applyProtection="1">
      <protection locked="0"/>
    </xf>
    <xf numFmtId="172" fontId="47" fillId="0" borderId="0" xfId="491" applyNumberFormat="1" applyFont="1" applyFill="1" applyAlignment="1" applyProtection="1">
      <alignment horizontal="center"/>
      <protection locked="0"/>
    </xf>
    <xf numFmtId="172" fontId="47" fillId="0" borderId="17" xfId="491" applyNumberFormat="1" applyFont="1" applyFill="1" applyBorder="1" applyAlignment="1" applyProtection="1">
      <alignment horizontal="center"/>
      <protection locked="0"/>
    </xf>
    <xf numFmtId="172" fontId="60" fillId="0" borderId="14" xfId="491" applyNumberFormat="1" applyFont="1" applyFill="1" applyBorder="1" applyAlignment="1" applyProtection="1">
      <alignment horizontal="center"/>
      <protection locked="0"/>
    </xf>
    <xf numFmtId="172" fontId="47" fillId="0" borderId="0" xfId="491" applyNumberFormat="1" applyFont="1" applyFill="1" applyProtection="1">
      <protection locked="0"/>
    </xf>
    <xf numFmtId="172" fontId="47" fillId="0" borderId="17" xfId="491" applyNumberFormat="1" applyFont="1" applyFill="1" applyBorder="1" applyProtection="1">
      <protection locked="0"/>
    </xf>
    <xf numFmtId="172" fontId="47" fillId="0" borderId="16" xfId="491" applyNumberFormat="1" applyFont="1" applyFill="1" applyBorder="1" applyAlignment="1" applyProtection="1">
      <alignment horizontal="center"/>
      <protection locked="0"/>
    </xf>
    <xf numFmtId="172" fontId="60" fillId="0" borderId="16" xfId="491" applyNumberFormat="1" applyFont="1" applyFill="1" applyBorder="1" applyAlignment="1" applyProtection="1">
      <alignment horizontal="center"/>
      <protection locked="0"/>
    </xf>
    <xf numFmtId="172" fontId="47" fillId="0" borderId="16" xfId="491" applyNumberFormat="1" applyFont="1" applyFill="1" applyBorder="1" applyProtection="1">
      <protection locked="0"/>
    </xf>
    <xf numFmtId="0" fontId="43" fillId="0" borderId="0" xfId="666" applyFont="1" applyProtection="1">
      <protection hidden="1"/>
    </xf>
    <xf numFmtId="0" fontId="44" fillId="0" borderId="0" xfId="666" applyFont="1" applyAlignment="1" applyProtection="1">
      <alignment horizontal="center"/>
      <protection hidden="1"/>
    </xf>
    <xf numFmtId="0" fontId="45" fillId="0" borderId="0" xfId="666" applyFont="1" applyProtection="1">
      <protection hidden="1"/>
    </xf>
    <xf numFmtId="0" fontId="51" fillId="0" borderId="0" xfId="666" applyFont="1" applyProtection="1">
      <protection hidden="1"/>
    </xf>
    <xf numFmtId="0" fontId="52" fillId="0" borderId="0" xfId="666" applyFont="1" applyProtection="1">
      <protection hidden="1"/>
    </xf>
    <xf numFmtId="0" fontId="51" fillId="0" borderId="0" xfId="666" applyFont="1" applyAlignment="1" applyProtection="1">
      <alignment horizontal="center"/>
      <protection hidden="1"/>
    </xf>
    <xf numFmtId="0" fontId="44" fillId="0" borderId="0" xfId="666" applyFont="1" applyProtection="1">
      <protection hidden="1"/>
    </xf>
    <xf numFmtId="0" fontId="44" fillId="0" borderId="0" xfId="625" applyFont="1" applyAlignment="1" applyProtection="1">
      <alignment horizontal="left"/>
      <protection hidden="1"/>
    </xf>
    <xf numFmtId="0" fontId="53" fillId="0" borderId="0" xfId="625" applyFont="1" applyAlignment="1" applyProtection="1">
      <alignment horizontal="center" vertical="center" wrapText="1"/>
      <protection hidden="1"/>
    </xf>
    <xf numFmtId="0" fontId="44" fillId="0" borderId="0" xfId="777" applyFont="1" applyAlignment="1" applyProtection="1">
      <alignment horizontal="center"/>
      <protection hidden="1"/>
    </xf>
    <xf numFmtId="0" fontId="44" fillId="0" borderId="0" xfId="666" applyFont="1" applyAlignment="1" applyProtection="1">
      <alignment horizontal="center"/>
      <protection hidden="1"/>
    </xf>
    <xf numFmtId="167" fontId="45" fillId="0" borderId="0" xfId="666" applyNumberFormat="1" applyFont="1" applyProtection="1">
      <protection hidden="1"/>
    </xf>
    <xf numFmtId="0" fontId="46" fillId="0" borderId="0" xfId="666" applyFont="1" applyProtection="1">
      <protection hidden="1"/>
    </xf>
    <xf numFmtId="0" fontId="43" fillId="26" borderId="0" xfId="666" applyFont="1" applyFill="1" applyProtection="1">
      <protection hidden="1"/>
    </xf>
  </cellXfs>
  <cellStyles count="91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7"/>
    <cellStyle name="Normal 13 3" xfId="638"/>
    <cellStyle name="Normal 13 3 2" xfId="639"/>
    <cellStyle name="Normal 13 3 2 2" xfId="901"/>
    <cellStyle name="Normal 13 3 3" xfId="640"/>
    <cellStyle name="Normal 13 3 3 2" xfId="641"/>
    <cellStyle name="Normal 13 3 3 3" xfId="642"/>
    <cellStyle name="Normal 13 3 3 6" xfId="898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899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6"/>
    <cellStyle name="Normal 36 2 2 4" xfId="900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axalqalaqis skola  2" xfId="903"/>
    <cellStyle name="Normal_Book1 2" xfId="909"/>
    <cellStyle name="Normal_gare wyalsadfenigagarini" xfId="787"/>
    <cellStyle name="Normal_gare wyalsadfenigagarini 10" xfId="902"/>
    <cellStyle name="Normal_gare wyalsadfenigagarini 2 2" xfId="788"/>
    <cellStyle name="Normal_gare wyalsadfenigagarini 2_SMSH2008-IIkv ." xfId="907"/>
    <cellStyle name="Normal_gare wyalsadfenigagarini_axalqalaqi wk; el" xfId="910"/>
    <cellStyle name="Normal_gare wyalsadfenigagarini_ELEQ-08-IIkv" xfId="905"/>
    <cellStyle name="Normal_gare wyalsadfenigagarini_ELEQ10-I" xfId="912"/>
    <cellStyle name="Normal_gare wyalsadfenigagarini_SAN2008=IIkv" xfId="904"/>
    <cellStyle name="Normal_sida wyalsadeni" xfId="908"/>
    <cellStyle name="Normal_sida wyalsadeni 2 2" xfId="789"/>
    <cellStyle name="Normal_sida wyalsadeni_ELEQ-08-IIkv" xfId="906"/>
    <cellStyle name="Note" xfId="790"/>
    <cellStyle name="Note 2" xfId="791"/>
    <cellStyle name="Note 2 2" xfId="792"/>
    <cellStyle name="Note 2 3" xfId="793"/>
    <cellStyle name="Note 2 4" xfId="794"/>
    <cellStyle name="Note 2 5" xfId="795"/>
    <cellStyle name="Note 2_anakia II etapi.xls sm. defeqturi" xfId="796"/>
    <cellStyle name="Note 3" xfId="797"/>
    <cellStyle name="Note 4" xfId="798"/>
    <cellStyle name="Note 4 2" xfId="799"/>
    <cellStyle name="Note 4_anakia II etapi.xls sm. defeqturi" xfId="800"/>
    <cellStyle name="Note 5" xfId="801"/>
    <cellStyle name="Note 6" xfId="802"/>
    <cellStyle name="Note 7" xfId="803"/>
    <cellStyle name="Output" xfId="804"/>
    <cellStyle name="Output 2" xfId="805"/>
    <cellStyle name="Output 2 2" xfId="806"/>
    <cellStyle name="Output 2 3" xfId="807"/>
    <cellStyle name="Output 2 4" xfId="808"/>
    <cellStyle name="Output 2 5" xfId="809"/>
    <cellStyle name="Output 2_anakia II etapi.xls sm. defeqturi" xfId="810"/>
    <cellStyle name="Output 3" xfId="811"/>
    <cellStyle name="Output 4" xfId="812"/>
    <cellStyle name="Output 4 2" xfId="813"/>
    <cellStyle name="Output 4_anakia II etapi.xls sm. defeqturi" xfId="814"/>
    <cellStyle name="Output 5" xfId="815"/>
    <cellStyle name="Output 6" xfId="816"/>
    <cellStyle name="Output 7" xfId="817"/>
    <cellStyle name="Percent 2" xfId="818"/>
    <cellStyle name="Percent 3" xfId="819"/>
    <cellStyle name="Percent 3 2" xfId="820"/>
    <cellStyle name="Percent 4" xfId="821"/>
    <cellStyle name="Percent 5" xfId="822"/>
    <cellStyle name="Percent 6" xfId="823"/>
    <cellStyle name="Style 1" xfId="824"/>
    <cellStyle name="Title" xfId="825"/>
    <cellStyle name="Title 2" xfId="826"/>
    <cellStyle name="Title 2 2" xfId="827"/>
    <cellStyle name="Title 2 3" xfId="828"/>
    <cellStyle name="Title 2 4" xfId="829"/>
    <cellStyle name="Title 2 5" xfId="830"/>
    <cellStyle name="Title 3" xfId="831"/>
    <cellStyle name="Title 4" xfId="832"/>
    <cellStyle name="Title 4 2" xfId="833"/>
    <cellStyle name="Title 5" xfId="834"/>
    <cellStyle name="Title 6" xfId="835"/>
    <cellStyle name="Title 7" xfId="836"/>
    <cellStyle name="Total" xfId="837"/>
    <cellStyle name="Total 2" xfId="838"/>
    <cellStyle name="Total 2 2" xfId="839"/>
    <cellStyle name="Total 2 3" xfId="840"/>
    <cellStyle name="Total 2 4" xfId="841"/>
    <cellStyle name="Total 2 5" xfId="842"/>
    <cellStyle name="Total 2_anakia II etapi.xls sm. defeqturi" xfId="843"/>
    <cellStyle name="Total 3" xfId="844"/>
    <cellStyle name="Total 4" xfId="845"/>
    <cellStyle name="Total 4 2" xfId="846"/>
    <cellStyle name="Total 4_anakia II etapi.xls sm. defeqturi" xfId="847"/>
    <cellStyle name="Total 5" xfId="848"/>
    <cellStyle name="Total 6" xfId="849"/>
    <cellStyle name="Total 7" xfId="850"/>
    <cellStyle name="Warning Text" xfId="851"/>
    <cellStyle name="Warning Text 2" xfId="852"/>
    <cellStyle name="Warning Text 2 2" xfId="853"/>
    <cellStyle name="Warning Text 2 3" xfId="854"/>
    <cellStyle name="Warning Text 2 4" xfId="855"/>
    <cellStyle name="Warning Text 2 5" xfId="856"/>
    <cellStyle name="Warning Text 3" xfId="857"/>
    <cellStyle name="Warning Text 4" xfId="858"/>
    <cellStyle name="Warning Text 4 2" xfId="859"/>
    <cellStyle name="Warning Text 5" xfId="860"/>
    <cellStyle name="Warning Text 6" xfId="861"/>
    <cellStyle name="Warning Text 7" xfId="862"/>
    <cellStyle name="Обычный 10" xfId="863"/>
    <cellStyle name="Обычный 10 2" xfId="864"/>
    <cellStyle name="Обычный 2" xfId="865"/>
    <cellStyle name="Обычный 2 2" xfId="866"/>
    <cellStyle name="Обычный 3" xfId="867"/>
    <cellStyle name="Обычный 3 2" xfId="868"/>
    <cellStyle name="Обычный 3 3" xfId="869"/>
    <cellStyle name="Обычный 4" xfId="870"/>
    <cellStyle name="Обычный 4 2" xfId="871"/>
    <cellStyle name="Обычный 4 3" xfId="872"/>
    <cellStyle name="Обычный 4 4" xfId="873"/>
    <cellStyle name="Обычный 5" xfId="874"/>
    <cellStyle name="Обычный 5 2" xfId="875"/>
    <cellStyle name="Обычный 5 2 2" xfId="876"/>
    <cellStyle name="Обычный 5 3" xfId="877"/>
    <cellStyle name="Обычный 5 4" xfId="878"/>
    <cellStyle name="Обычный 5 4 2" xfId="879"/>
    <cellStyle name="Обычный 5 5" xfId="880"/>
    <cellStyle name="Обычный 6" xfId="881"/>
    <cellStyle name="Обычный 6 2" xfId="882"/>
    <cellStyle name="Обычный 7" xfId="883"/>
    <cellStyle name="Обычный 8" xfId="884"/>
    <cellStyle name="Обычный 8 2" xfId="885"/>
    <cellStyle name="Обычный 9" xfId="886"/>
    <cellStyle name="Обычный_ELEQ 3" xfId="911"/>
    <cellStyle name="Обычный_SAN2008-I" xfId="913"/>
    <cellStyle name="Плохой" xfId="887"/>
    <cellStyle name="Процентный 2" xfId="888"/>
    <cellStyle name="Процентный 3" xfId="889"/>
    <cellStyle name="Процентный 3 2" xfId="890"/>
    <cellStyle name="Финансовый 2" xfId="891"/>
    <cellStyle name="Финансовый 2 2" xfId="892"/>
    <cellStyle name="Финансовый 3" xfId="893"/>
    <cellStyle name="Финансовый 4" xfId="894"/>
    <cellStyle name="Финансовый 5" xfId="8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18</xdr:row>
      <xdr:rowOff>142875</xdr:rowOff>
    </xdr:from>
    <xdr:to>
      <xdr:col>9</xdr:col>
      <xdr:colOff>114300</xdr:colOff>
      <xdr:row>23</xdr:row>
      <xdr:rowOff>91120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4486275"/>
          <a:ext cx="1552575" cy="1243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2"/>
  <sheetViews>
    <sheetView tabSelected="1" topLeftCell="A7" zoomScaleNormal="100" workbookViewId="0">
      <selection activeCell="A7" sqref="A1:XFD1048576"/>
    </sheetView>
  </sheetViews>
  <sheetFormatPr defaultColWidth="9.140625" defaultRowHeight="15" customHeight="1" x14ac:dyDescent="0.25"/>
  <cols>
    <col min="1" max="11" width="9.140625" style="683"/>
    <col min="12" max="12" width="13" style="683" customWidth="1"/>
    <col min="13" max="16384" width="9.140625" style="683"/>
  </cols>
  <sheetData>
    <row r="1" spans="1:14" ht="15" customHeight="1" x14ac:dyDescent="0.3">
      <c r="G1" s="684"/>
    </row>
    <row r="2" spans="1:14" ht="15" customHeight="1" x14ac:dyDescent="0.4">
      <c r="L2" s="685"/>
    </row>
    <row r="3" spans="1:14" ht="19.5" customHeight="1" x14ac:dyDescent="0.45">
      <c r="D3" s="686"/>
      <c r="E3" s="687"/>
      <c r="F3" s="687"/>
      <c r="G3" s="687"/>
      <c r="H3" s="687"/>
      <c r="I3" s="687"/>
      <c r="J3" s="687"/>
    </row>
    <row r="4" spans="1:14" ht="18.75" customHeight="1" x14ac:dyDescent="0.45">
      <c r="A4" s="688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</row>
    <row r="6" spans="1:14" ht="15" customHeight="1" x14ac:dyDescent="0.3">
      <c r="L6" s="689"/>
    </row>
    <row r="7" spans="1:14" ht="15" customHeight="1" x14ac:dyDescent="0.3">
      <c r="L7" s="689"/>
    </row>
    <row r="10" spans="1:14" ht="17.25" customHeight="1" x14ac:dyDescent="0.45">
      <c r="A10" s="688" t="s">
        <v>51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</row>
    <row r="11" spans="1:14" ht="15" customHeight="1" x14ac:dyDescent="0.3">
      <c r="B11" s="690"/>
    </row>
    <row r="12" spans="1:14" s="685" customFormat="1" ht="65.25" customHeight="1" x14ac:dyDescent="0.4">
      <c r="A12" s="691" t="s">
        <v>284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</row>
    <row r="13" spans="1:14" s="685" customFormat="1" ht="21" customHeight="1" x14ac:dyDescent="0.4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</row>
    <row r="14" spans="1:14" ht="16.5" customHeight="1" x14ac:dyDescent="0.3">
      <c r="A14" s="693"/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</row>
    <row r="16" spans="1:14" ht="18.75" customHeight="1" x14ac:dyDescent="0.4">
      <c r="G16" s="685"/>
      <c r="L16" s="694"/>
      <c r="M16" s="685"/>
    </row>
    <row r="19" spans="1:12" s="689" customFormat="1" ht="21.75" customHeight="1" x14ac:dyDescent="0.35">
      <c r="A19" s="684"/>
      <c r="B19" s="695"/>
      <c r="D19" s="695"/>
      <c r="E19" s="695"/>
      <c r="F19" s="695"/>
      <c r="G19" s="695"/>
      <c r="H19" s="695"/>
      <c r="I19" s="695"/>
      <c r="J19" s="695"/>
      <c r="L19" s="695"/>
    </row>
    <row r="20" spans="1:12" s="689" customFormat="1" ht="21.75" customHeight="1" x14ac:dyDescent="0.3">
      <c r="A20" s="684"/>
    </row>
    <row r="21" spans="1:12" s="689" customFormat="1" ht="21.75" customHeight="1" x14ac:dyDescent="0.3">
      <c r="A21" s="684"/>
    </row>
    <row r="22" spans="1:12" s="689" customFormat="1" ht="21.75" customHeight="1" x14ac:dyDescent="0.3">
      <c r="A22" s="684"/>
      <c r="B22" s="689" t="s">
        <v>52</v>
      </c>
      <c r="L22" s="689" t="s">
        <v>83</v>
      </c>
    </row>
    <row r="23" spans="1:12" ht="15" customHeight="1" x14ac:dyDescent="0.3">
      <c r="C23" s="689"/>
    </row>
    <row r="25" spans="1:12" ht="15" customHeight="1" x14ac:dyDescent="0.35">
      <c r="C25" s="695"/>
      <c r="D25" s="687"/>
      <c r="E25" s="687"/>
      <c r="F25" s="687"/>
      <c r="G25" s="687"/>
      <c r="H25" s="687"/>
      <c r="I25" s="687"/>
      <c r="J25" s="687"/>
      <c r="K25" s="695"/>
    </row>
    <row r="26" spans="1:12" ht="18.75" customHeight="1" x14ac:dyDescent="0.4">
      <c r="G26" s="685" t="s">
        <v>84</v>
      </c>
    </row>
    <row r="49" spans="1:1" ht="15" customHeight="1" x14ac:dyDescent="0.25">
      <c r="A49" s="683">
        <v>4</v>
      </c>
    </row>
    <row r="55" spans="1:1" ht="15" customHeight="1" x14ac:dyDescent="0.25">
      <c r="A55" s="683">
        <v>5</v>
      </c>
    </row>
    <row r="60" spans="1:1" ht="15" customHeight="1" x14ac:dyDescent="0.25">
      <c r="A60" s="683">
        <v>6</v>
      </c>
    </row>
    <row r="111" spans="9:9" ht="15" customHeight="1" x14ac:dyDescent="0.25">
      <c r="I111" s="696"/>
    </row>
    <row r="124" spans="9:9" ht="15" customHeight="1" x14ac:dyDescent="0.25">
      <c r="I124" s="696"/>
    </row>
    <row r="512" spans="3:3" ht="15" customHeight="1" x14ac:dyDescent="0.25">
      <c r="C512" s="683" t="s">
        <v>53</v>
      </c>
    </row>
  </sheetData>
  <sheetProtection algorithmName="SHA-512" hashValue="84cXc5Vkio6jkhEbtrOIgAnV3zE0naI/sIhv9S9gD1vO2w2+kHZgDvEKcQPp7T/KkZDiHjWukKfXUy9lNXh/XA==" saltValue="wdUEWRXTebaYMX08P+Dd3g==" spinCount="100000" sheet="1" objects="1" scenarios="1"/>
  <mergeCells count="5">
    <mergeCell ref="A4:N4"/>
    <mergeCell ref="A10:N10"/>
    <mergeCell ref="A12:N12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zoomScale="110" zoomScaleNormal="110" workbookViewId="0">
      <selection activeCell="C14" sqref="C14"/>
    </sheetView>
  </sheetViews>
  <sheetFormatPr defaultColWidth="9.140625" defaultRowHeight="12.75" x14ac:dyDescent="0.25"/>
  <cols>
    <col min="1" max="1" width="3.7109375" style="633" customWidth="1"/>
    <col min="2" max="2" width="14.5703125" style="610" customWidth="1"/>
    <col min="3" max="3" width="51" style="610" customWidth="1"/>
    <col min="4" max="4" width="13.28515625" style="610" customWidth="1"/>
    <col min="5" max="5" width="12.28515625" style="610" customWidth="1"/>
    <col min="6" max="6" width="13.5703125" style="610" customWidth="1"/>
    <col min="7" max="7" width="11.7109375" style="610" customWidth="1"/>
    <col min="8" max="8" width="23" style="610" customWidth="1"/>
    <col min="9" max="10" width="9.140625" style="610"/>
    <col min="11" max="11" width="16.42578125" style="610" bestFit="1" customWidth="1"/>
    <col min="12" max="16384" width="9.140625" style="610"/>
  </cols>
  <sheetData>
    <row r="1" spans="1:8" ht="21" customHeight="1" x14ac:dyDescent="0.25">
      <c r="A1" s="530"/>
      <c r="B1" s="532"/>
      <c r="C1" s="532"/>
      <c r="D1" s="532"/>
      <c r="E1" s="532"/>
      <c r="F1" s="532"/>
      <c r="G1" s="532"/>
      <c r="H1" s="532"/>
    </row>
    <row r="2" spans="1:8" ht="18" customHeight="1" x14ac:dyDescent="0.25">
      <c r="A2" s="645" t="s">
        <v>54</v>
      </c>
      <c r="B2" s="645"/>
      <c r="C2" s="645"/>
      <c r="D2" s="645"/>
      <c r="E2" s="645"/>
      <c r="F2" s="645"/>
      <c r="G2" s="645"/>
      <c r="H2" s="645"/>
    </row>
    <row r="3" spans="1:8" ht="18.75" customHeight="1" x14ac:dyDescent="0.25">
      <c r="A3" s="646" t="s">
        <v>51</v>
      </c>
      <c r="B3" s="646"/>
      <c r="C3" s="646"/>
      <c r="D3" s="646"/>
      <c r="E3" s="646"/>
      <c r="F3" s="646"/>
      <c r="G3" s="646"/>
      <c r="H3" s="646"/>
    </row>
    <row r="4" spans="1:8" ht="15" customHeight="1" x14ac:dyDescent="0.25">
      <c r="A4" s="647" t="str">
        <f>TV!A12</f>
        <v>dedofliswyaros municipalitetis sofel arxiloskalos centrSi arsebuli avariuli kulturis saxlis demontaJi da misi mimdebare teritoriis keTilmowyoba</v>
      </c>
      <c r="B4" s="647"/>
      <c r="C4" s="647"/>
      <c r="D4" s="647"/>
      <c r="E4" s="647"/>
      <c r="F4" s="647"/>
      <c r="G4" s="647"/>
      <c r="H4" s="647"/>
    </row>
    <row r="5" spans="1:8" ht="24.75" customHeight="1" x14ac:dyDescent="0.25">
      <c r="A5" s="647"/>
      <c r="B5" s="647"/>
      <c r="C5" s="647"/>
      <c r="D5" s="647"/>
      <c r="E5" s="647"/>
      <c r="F5" s="647"/>
      <c r="G5" s="647"/>
      <c r="H5" s="647"/>
    </row>
    <row r="6" spans="1:8" ht="15" customHeight="1" x14ac:dyDescent="0.25">
      <c r="A6" s="645" t="s">
        <v>55</v>
      </c>
      <c r="B6" s="645"/>
      <c r="C6" s="645"/>
      <c r="D6" s="645"/>
      <c r="E6" s="645"/>
      <c r="F6" s="645"/>
      <c r="G6" s="645"/>
      <c r="H6" s="645"/>
    </row>
    <row r="7" spans="1:8" ht="15" customHeight="1" x14ac:dyDescent="0.25">
      <c r="A7" s="530"/>
      <c r="B7" s="532"/>
      <c r="C7" s="532"/>
      <c r="D7" s="532"/>
      <c r="E7" s="532"/>
      <c r="F7" s="532"/>
      <c r="G7" s="532"/>
      <c r="H7" s="532"/>
    </row>
    <row r="8" spans="1:8" ht="15" customHeight="1" x14ac:dyDescent="0.25">
      <c r="A8" s="530"/>
      <c r="B8" s="532"/>
      <c r="C8" s="532"/>
      <c r="D8" s="532"/>
      <c r="E8" s="532"/>
      <c r="F8" s="532"/>
      <c r="G8" s="532"/>
      <c r="H8" s="532"/>
    </row>
    <row r="9" spans="1:8" ht="8.25" customHeight="1" x14ac:dyDescent="0.25">
      <c r="A9" s="648"/>
      <c r="B9" s="649"/>
      <c r="C9" s="649"/>
      <c r="D9" s="649"/>
      <c r="E9" s="649"/>
      <c r="F9" s="649"/>
      <c r="G9" s="649"/>
      <c r="H9" s="532"/>
    </row>
    <row r="10" spans="1:8" x14ac:dyDescent="0.25">
      <c r="A10" s="650"/>
      <c r="B10" s="651" t="s">
        <v>56</v>
      </c>
      <c r="C10" s="651" t="s">
        <v>57</v>
      </c>
      <c r="D10" s="652" t="s">
        <v>58</v>
      </c>
      <c r="E10" s="653"/>
      <c r="F10" s="653"/>
      <c r="G10" s="653"/>
      <c r="H10" s="651" t="s">
        <v>59</v>
      </c>
    </row>
    <row r="11" spans="1:8" ht="64.5" customHeight="1" x14ac:dyDescent="0.25">
      <c r="A11" s="654" t="s">
        <v>0</v>
      </c>
      <c r="B11" s="655"/>
      <c r="C11" s="655"/>
      <c r="D11" s="656" t="s">
        <v>60</v>
      </c>
      <c r="E11" s="657" t="s">
        <v>61</v>
      </c>
      <c r="F11" s="656" t="s">
        <v>62</v>
      </c>
      <c r="G11" s="658" t="s">
        <v>63</v>
      </c>
      <c r="H11" s="655"/>
    </row>
    <row r="12" spans="1:8" ht="15" customHeight="1" x14ac:dyDescent="0.25">
      <c r="A12" s="659">
        <v>1</v>
      </c>
      <c r="B12" s="660">
        <v>2</v>
      </c>
      <c r="C12" s="659">
        <v>3</v>
      </c>
      <c r="D12" s="660">
        <v>4</v>
      </c>
      <c r="E12" s="659">
        <v>5</v>
      </c>
      <c r="F12" s="660">
        <v>6</v>
      </c>
      <c r="G12" s="659">
        <v>7</v>
      </c>
      <c r="H12" s="659">
        <v>8</v>
      </c>
    </row>
    <row r="13" spans="1:8" x14ac:dyDescent="0.25">
      <c r="A13" s="661"/>
      <c r="B13" s="532"/>
      <c r="C13" s="662" t="s">
        <v>65</v>
      </c>
      <c r="D13" s="673"/>
      <c r="E13" s="674"/>
      <c r="F13" s="673"/>
      <c r="G13" s="674"/>
      <c r="H13" s="674"/>
    </row>
    <row r="14" spans="1:8" x14ac:dyDescent="0.25">
      <c r="A14" s="661"/>
      <c r="B14" s="532"/>
      <c r="C14" s="662" t="s">
        <v>66</v>
      </c>
      <c r="D14" s="673"/>
      <c r="E14" s="674"/>
      <c r="F14" s="673"/>
      <c r="G14" s="674"/>
      <c r="H14" s="674"/>
    </row>
    <row r="15" spans="1:8" x14ac:dyDescent="0.25">
      <c r="A15" s="661">
        <v>1</v>
      </c>
      <c r="B15" s="530" t="s">
        <v>64</v>
      </c>
      <c r="C15" s="661" t="s">
        <v>82</v>
      </c>
      <c r="D15" s="675"/>
      <c r="E15" s="676"/>
      <c r="F15" s="675"/>
      <c r="G15" s="676"/>
      <c r="H15" s="676"/>
    </row>
    <row r="16" spans="1:8" x14ac:dyDescent="0.25">
      <c r="A16" s="654"/>
      <c r="B16" s="648"/>
      <c r="C16" s="663" t="s">
        <v>67</v>
      </c>
      <c r="D16" s="677"/>
      <c r="E16" s="677"/>
      <c r="F16" s="677"/>
      <c r="G16" s="677"/>
      <c r="H16" s="677"/>
    </row>
    <row r="17" spans="1:11" ht="21.75" customHeight="1" x14ac:dyDescent="0.25">
      <c r="A17" s="661">
        <v>12</v>
      </c>
      <c r="B17" s="532"/>
      <c r="C17" s="664" t="s">
        <v>81</v>
      </c>
      <c r="D17" s="678"/>
      <c r="E17" s="679"/>
      <c r="F17" s="678"/>
      <c r="G17" s="676"/>
      <c r="H17" s="676"/>
    </row>
    <row r="18" spans="1:11" ht="21.75" customHeight="1" x14ac:dyDescent="0.25">
      <c r="A18" s="659"/>
      <c r="B18" s="665"/>
      <c r="C18" s="666" t="s">
        <v>1</v>
      </c>
      <c r="D18" s="680"/>
      <c r="E18" s="680"/>
      <c r="F18" s="680"/>
      <c r="G18" s="680"/>
      <c r="H18" s="681"/>
    </row>
    <row r="19" spans="1:11" ht="21.75" customHeight="1" x14ac:dyDescent="0.25">
      <c r="A19" s="659">
        <v>13</v>
      </c>
      <c r="B19" s="665"/>
      <c r="C19" s="659" t="s">
        <v>68</v>
      </c>
      <c r="D19" s="682"/>
      <c r="E19" s="682"/>
      <c r="F19" s="682"/>
      <c r="G19" s="680"/>
      <c r="H19" s="680"/>
    </row>
    <row r="20" spans="1:11" ht="21.75" customHeight="1" x14ac:dyDescent="0.25">
      <c r="A20" s="659">
        <v>14</v>
      </c>
      <c r="B20" s="665"/>
      <c r="C20" s="666" t="s">
        <v>2</v>
      </c>
      <c r="D20" s="680"/>
      <c r="E20" s="680"/>
      <c r="F20" s="680"/>
      <c r="G20" s="680"/>
      <c r="H20" s="681"/>
    </row>
    <row r="21" spans="1:11" x14ac:dyDescent="0.25">
      <c r="B21" s="667"/>
      <c r="C21" s="633"/>
      <c r="F21" s="667"/>
      <c r="G21" s="667"/>
      <c r="H21" s="668"/>
    </row>
    <row r="22" spans="1:11" x14ac:dyDescent="0.25">
      <c r="B22" s="669"/>
      <c r="C22" s="633"/>
      <c r="F22" s="669"/>
      <c r="G22" s="669"/>
      <c r="H22" s="670"/>
      <c r="K22" s="671"/>
    </row>
    <row r="23" spans="1:11" x14ac:dyDescent="0.25">
      <c r="B23" s="669"/>
      <c r="F23" s="669"/>
      <c r="G23" s="669"/>
    </row>
    <row r="24" spans="1:11" x14ac:dyDescent="0.25">
      <c r="B24" s="669"/>
      <c r="F24" s="669"/>
      <c r="G24" s="669"/>
    </row>
    <row r="25" spans="1:11" x14ac:dyDescent="0.25">
      <c r="B25" s="669"/>
      <c r="F25" s="669"/>
    </row>
    <row r="26" spans="1:11" s="669" customFormat="1" ht="26.25" customHeight="1" x14ac:dyDescent="0.25">
      <c r="A26" s="672"/>
      <c r="B26" s="672"/>
      <c r="C26" s="672"/>
      <c r="D26" s="672"/>
      <c r="E26" s="672"/>
      <c r="F26" s="672"/>
      <c r="G26" s="672"/>
      <c r="H26" s="672"/>
    </row>
    <row r="27" spans="1:11" x14ac:dyDescent="0.25">
      <c r="A27" s="672"/>
      <c r="B27" s="672"/>
      <c r="C27" s="672"/>
      <c r="D27" s="672"/>
      <c r="E27" s="672"/>
      <c r="F27" s="672"/>
      <c r="G27" s="672"/>
      <c r="H27" s="672"/>
    </row>
  </sheetData>
  <sheetProtection algorithmName="SHA-512" hashValue="oeXcSl1r3y6y9W6zXbs26/OiUa4DPmf+F83GF41sD/8tMVT6xpsZvk6dPPZtegZFFNRYfqo8QFElv9O1EBx3Uw==" saltValue="Dizun3NTsgKJlNAm6p782Q==" spinCount="100000" sheet="1" objects="1" scenarios="1"/>
  <mergeCells count="9">
    <mergeCell ref="A27:H27"/>
    <mergeCell ref="A2:H2"/>
    <mergeCell ref="A3:H3"/>
    <mergeCell ref="A4:H5"/>
    <mergeCell ref="A6:H6"/>
    <mergeCell ref="B10:B11"/>
    <mergeCell ref="C10:C11"/>
    <mergeCell ref="H10:H11"/>
    <mergeCell ref="A26:H26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"/>
  <sheetViews>
    <sheetView zoomScale="130" zoomScaleNormal="130" workbookViewId="0">
      <selection activeCell="H6" sqref="H6:H7"/>
    </sheetView>
  </sheetViews>
  <sheetFormatPr defaultColWidth="9.140625" defaultRowHeight="12.75" x14ac:dyDescent="0.25"/>
  <cols>
    <col min="1" max="1" width="5.42578125" style="610" customWidth="1"/>
    <col min="2" max="2" width="14.85546875" style="610" customWidth="1"/>
    <col min="3" max="3" width="42.7109375" style="610" customWidth="1"/>
    <col min="4" max="4" width="14.42578125" style="610" customWidth="1"/>
    <col min="5" max="5" width="11.28515625" style="610" customWidth="1"/>
    <col min="6" max="6" width="9.85546875" style="610" customWidth="1"/>
    <col min="7" max="7" width="8.5703125" style="610" customWidth="1"/>
    <col min="8" max="8" width="9.85546875" style="610" customWidth="1"/>
    <col min="9" max="9" width="10.28515625" style="610" customWidth="1"/>
    <col min="10" max="10" width="10.7109375" style="610" customWidth="1"/>
    <col min="11" max="11" width="9.140625" style="610"/>
    <col min="12" max="12" width="8.42578125" style="610" customWidth="1"/>
    <col min="13" max="16384" width="9.140625" style="610"/>
  </cols>
  <sheetData>
    <row r="1" spans="1:10" x14ac:dyDescent="0.25">
      <c r="B1" s="611" t="s">
        <v>69</v>
      </c>
      <c r="C1" s="611"/>
      <c r="D1" s="611"/>
      <c r="E1" s="611"/>
      <c r="F1" s="611"/>
      <c r="G1" s="611"/>
      <c r="H1" s="611"/>
      <c r="I1" s="611"/>
      <c r="J1" s="611"/>
    </row>
    <row r="2" spans="1:10" x14ac:dyDescent="0.25">
      <c r="B2" s="612" t="str">
        <f>K.X.!A4</f>
        <v>dedofliswyaros municipalitetis sofel arxiloskalos centrSi arsebuli avariuli kulturis saxlis demontaJi da misi mimdebare teritoriis keTilmowyoba</v>
      </c>
      <c r="C2" s="612"/>
      <c r="D2" s="612"/>
      <c r="E2" s="612"/>
      <c r="F2" s="612"/>
      <c r="G2" s="612"/>
      <c r="H2" s="612"/>
      <c r="I2" s="612"/>
      <c r="J2" s="612"/>
    </row>
    <row r="3" spans="1:10" x14ac:dyDescent="0.25">
      <c r="C3" s="613"/>
    </row>
    <row r="4" spans="1:10" x14ac:dyDescent="0.25">
      <c r="A4" s="611" t="s">
        <v>3</v>
      </c>
      <c r="B4" s="611"/>
      <c r="C4" s="611"/>
      <c r="D4" s="611"/>
      <c r="E4" s="611"/>
      <c r="F4" s="611"/>
      <c r="G4" s="611"/>
      <c r="H4" s="611"/>
      <c r="I4" s="611"/>
      <c r="J4" s="611"/>
    </row>
    <row r="6" spans="1:10" x14ac:dyDescent="0.25">
      <c r="D6" s="614" t="s">
        <v>70</v>
      </c>
      <c r="E6" s="614"/>
      <c r="F6" s="614"/>
      <c r="G6" s="614"/>
      <c r="H6" s="644">
        <f>H13</f>
        <v>0</v>
      </c>
      <c r="I6" s="610" t="s">
        <v>71</v>
      </c>
    </row>
    <row r="7" spans="1:10" x14ac:dyDescent="0.25">
      <c r="A7" s="615"/>
      <c r="B7" s="615"/>
      <c r="C7" s="615"/>
      <c r="D7" s="616" t="s">
        <v>72</v>
      </c>
      <c r="E7" s="616"/>
      <c r="F7" s="616"/>
      <c r="G7" s="616"/>
      <c r="H7" s="644">
        <f>I13</f>
        <v>0</v>
      </c>
      <c r="I7" s="610" t="s">
        <v>71</v>
      </c>
    </row>
    <row r="8" spans="1:10" x14ac:dyDescent="0.25">
      <c r="A8" s="617"/>
      <c r="B8" s="617"/>
      <c r="C8" s="617"/>
      <c r="D8" s="618" t="s">
        <v>58</v>
      </c>
      <c r="E8" s="619"/>
      <c r="F8" s="619"/>
      <c r="G8" s="619"/>
      <c r="H8" s="620"/>
      <c r="I8" s="621"/>
      <c r="J8" s="621"/>
    </row>
    <row r="9" spans="1:10" ht="63.75" x14ac:dyDescent="0.25">
      <c r="A9" s="622" t="s">
        <v>0</v>
      </c>
      <c r="B9" s="623" t="s">
        <v>73</v>
      </c>
      <c r="C9" s="624" t="s">
        <v>74</v>
      </c>
      <c r="D9" s="625" t="s">
        <v>60</v>
      </c>
      <c r="E9" s="626" t="s">
        <v>61</v>
      </c>
      <c r="F9" s="625" t="s">
        <v>75</v>
      </c>
      <c r="G9" s="627" t="s">
        <v>76</v>
      </c>
      <c r="H9" s="628" t="s">
        <v>2</v>
      </c>
      <c r="I9" s="626" t="s">
        <v>77</v>
      </c>
      <c r="J9" s="626" t="s">
        <v>78</v>
      </c>
    </row>
    <row r="10" spans="1:10" x14ac:dyDescent="0.25">
      <c r="A10" s="629">
        <v>1</v>
      </c>
      <c r="B10" s="630">
        <v>2</v>
      </c>
      <c r="C10" s="629">
        <v>3</v>
      </c>
      <c r="D10" s="630">
        <v>4</v>
      </c>
      <c r="E10" s="629">
        <v>5</v>
      </c>
      <c r="F10" s="630">
        <v>6</v>
      </c>
      <c r="G10" s="629">
        <v>7</v>
      </c>
      <c r="H10" s="631">
        <v>8</v>
      </c>
      <c r="I10" s="629">
        <v>9</v>
      </c>
      <c r="J10" s="629">
        <v>10</v>
      </c>
    </row>
    <row r="11" spans="1:10" x14ac:dyDescent="0.25">
      <c r="A11" s="632">
        <v>1</v>
      </c>
      <c r="B11" s="633" t="s">
        <v>79</v>
      </c>
      <c r="C11" s="632" t="s">
        <v>80</v>
      </c>
      <c r="D11" s="637"/>
      <c r="E11" s="638"/>
      <c r="F11" s="637"/>
      <c r="G11" s="639"/>
      <c r="H11" s="638"/>
      <c r="I11" s="638"/>
      <c r="J11" s="640"/>
    </row>
    <row r="12" spans="1:10" x14ac:dyDescent="0.25">
      <c r="A12" s="632">
        <v>2</v>
      </c>
      <c r="B12" s="633" t="s">
        <v>153</v>
      </c>
      <c r="C12" s="632" t="str">
        <f>'x2-2'!A4</f>
        <v>teritoriis  ganaTeba</v>
      </c>
      <c r="D12" s="637"/>
      <c r="E12" s="638"/>
      <c r="F12" s="637"/>
      <c r="G12" s="639"/>
      <c r="H12" s="638"/>
      <c r="I12" s="638"/>
      <c r="J12" s="640"/>
    </row>
    <row r="13" spans="1:10" x14ac:dyDescent="0.25">
      <c r="A13" s="629"/>
      <c r="B13" s="634"/>
      <c r="C13" s="635" t="s">
        <v>1</v>
      </c>
      <c r="D13" s="641"/>
      <c r="E13" s="641"/>
      <c r="F13" s="641"/>
      <c r="G13" s="642"/>
      <c r="H13" s="641"/>
      <c r="I13" s="641"/>
      <c r="J13" s="643"/>
    </row>
    <row r="14" spans="1:10" ht="88.5" customHeight="1" x14ac:dyDescent="0.25"/>
    <row r="15" spans="1:10" x14ac:dyDescent="0.25">
      <c r="D15" s="636"/>
    </row>
    <row r="16" spans="1:10" x14ac:dyDescent="0.25">
      <c r="A16" s="633"/>
    </row>
  </sheetData>
  <sheetProtection algorithmName="SHA-512" hashValue="cXJeDNmPsl+gvnHxFOY/DKpWRjoyZjSRGjY7L+5JfWl8YI4aFLis/otGOc2dlg0sxLvx5e6t+tNrBn3UpFHNGA==" saltValue="9jRKLY7vK3DIUfHrRrH7tw==" spinCount="100000" sheet="1" objects="1" scenarios="1"/>
  <mergeCells count="6">
    <mergeCell ref="B1:J1"/>
    <mergeCell ref="B2:J2"/>
    <mergeCell ref="A4:J4"/>
    <mergeCell ref="D8:H8"/>
    <mergeCell ref="D6:G6"/>
    <mergeCell ref="D7:G7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552"/>
  <sheetViews>
    <sheetView zoomScaleNormal="100" zoomScaleSheetLayoutView="100" workbookViewId="0">
      <selection activeCell="K224" sqref="K224"/>
    </sheetView>
  </sheetViews>
  <sheetFormatPr defaultColWidth="9.140625" defaultRowHeight="12.75" x14ac:dyDescent="0.25"/>
  <cols>
    <col min="1" max="1" width="3.85546875" style="403" customWidth="1"/>
    <col min="2" max="2" width="9.140625" style="403" customWidth="1"/>
    <col min="3" max="3" width="41.42578125" style="403" customWidth="1"/>
    <col min="4" max="4" width="8.28515625" style="403" bestFit="1" customWidth="1"/>
    <col min="5" max="5" width="15.85546875" style="403" bestFit="1" customWidth="1"/>
    <col min="6" max="6" width="11.42578125" style="403" customWidth="1"/>
    <col min="7" max="7" width="9.28515625" style="403" customWidth="1"/>
    <col min="8" max="9" width="9.42578125" style="403" customWidth="1"/>
    <col min="10" max="10" width="10.28515625" style="403" customWidth="1"/>
    <col min="11" max="11" width="7" style="403" customWidth="1"/>
    <col min="12" max="12" width="8.28515625" style="403" customWidth="1"/>
    <col min="13" max="13" width="10.7109375" style="403" customWidth="1"/>
    <col min="14" max="14" width="10.5703125" style="403" customWidth="1"/>
    <col min="15" max="16384" width="9.140625" style="403"/>
  </cols>
  <sheetData>
    <row r="1" spans="1:15" ht="15" customHeight="1" x14ac:dyDescent="0.25">
      <c r="A1" s="402" t="str">
        <f>TV!A12</f>
        <v>dedofliswyaros municipalitetis sofel arxiloskalos centrSi arsebuli avariuli kulturis saxlis demontaJi da misi mimdebare teritoriis keTilmowyoba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5" ht="15" customHeight="1" x14ac:dyDescent="0.25"/>
    <row r="3" spans="1:15" ht="18" customHeight="1" x14ac:dyDescent="0.25">
      <c r="A3" s="404" t="s">
        <v>45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5" ht="15" customHeight="1" x14ac:dyDescent="0.25">
      <c r="A4" s="404" t="s">
        <v>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5" ht="15" customHeight="1" x14ac:dyDescent="0.25"/>
    <row r="6" spans="1:15" ht="15" customHeight="1" x14ac:dyDescent="0.25">
      <c r="A6" s="405"/>
      <c r="B6" s="406"/>
      <c r="C6" s="406"/>
      <c r="D6" s="405"/>
      <c r="E6" s="406"/>
      <c r="F6" s="405"/>
      <c r="G6" s="407" t="s">
        <v>5</v>
      </c>
      <c r="H6" s="407"/>
      <c r="I6" s="407"/>
      <c r="J6" s="407"/>
      <c r="K6" s="407"/>
      <c r="L6" s="605">
        <f>M235</f>
        <v>0</v>
      </c>
      <c r="M6" s="408" t="s">
        <v>6</v>
      </c>
    </row>
    <row r="7" spans="1:15" ht="15" customHeight="1" x14ac:dyDescent="0.25">
      <c r="A7" s="409"/>
      <c r="B7" s="406"/>
      <c r="C7" s="406"/>
      <c r="D7" s="405"/>
      <c r="E7" s="406"/>
      <c r="F7" s="405"/>
      <c r="G7" s="405"/>
      <c r="H7" s="405"/>
      <c r="I7" s="407" t="s">
        <v>7</v>
      </c>
      <c r="J7" s="407"/>
      <c r="K7" s="407"/>
      <c r="L7" s="605">
        <f>H231</f>
        <v>0</v>
      </c>
      <c r="M7" s="408" t="s">
        <v>6</v>
      </c>
    </row>
    <row r="8" spans="1:15" ht="15" customHeight="1" x14ac:dyDescent="0.25">
      <c r="D8" s="410"/>
      <c r="E8" s="410"/>
      <c r="F8" s="410"/>
      <c r="G8" s="410"/>
      <c r="L8" s="606"/>
    </row>
    <row r="9" spans="1:15" x14ac:dyDescent="0.25">
      <c r="A9" s="411"/>
      <c r="B9" s="412"/>
      <c r="C9" s="413"/>
      <c r="D9" s="414" t="s">
        <v>8</v>
      </c>
      <c r="E9" s="415"/>
      <c r="F9" s="416"/>
      <c r="G9" s="414" t="s">
        <v>9</v>
      </c>
      <c r="H9" s="416"/>
      <c r="I9" s="414" t="s">
        <v>10</v>
      </c>
      <c r="J9" s="416"/>
      <c r="K9" s="414" t="s">
        <v>11</v>
      </c>
      <c r="L9" s="416"/>
      <c r="M9" s="412"/>
    </row>
    <row r="10" spans="1:15" ht="16.5" customHeight="1" x14ac:dyDescent="0.25">
      <c r="A10" s="417"/>
      <c r="B10" s="418"/>
      <c r="C10" s="406" t="s">
        <v>12</v>
      </c>
      <c r="D10" s="419" t="s">
        <v>13</v>
      </c>
      <c r="E10" s="420"/>
      <c r="F10" s="421"/>
      <c r="G10" s="422"/>
      <c r="H10" s="423"/>
      <c r="I10" s="422"/>
      <c r="J10" s="423"/>
      <c r="K10" s="419" t="s">
        <v>14</v>
      </c>
      <c r="L10" s="421"/>
      <c r="M10" s="418" t="s">
        <v>1</v>
      </c>
    </row>
    <row r="11" spans="1:15" x14ac:dyDescent="0.25">
      <c r="A11" s="424" t="s">
        <v>0</v>
      </c>
      <c r="B11" s="418" t="s">
        <v>15</v>
      </c>
      <c r="C11" s="403" t="s">
        <v>16</v>
      </c>
      <c r="D11" s="418" t="s">
        <v>17</v>
      </c>
      <c r="E11" s="418" t="s">
        <v>18</v>
      </c>
      <c r="F11" s="406" t="s">
        <v>2</v>
      </c>
      <c r="G11" s="418" t="s">
        <v>19</v>
      </c>
      <c r="H11" s="406" t="s">
        <v>2</v>
      </c>
      <c r="I11" s="418" t="s">
        <v>19</v>
      </c>
      <c r="J11" s="406" t="s">
        <v>2</v>
      </c>
      <c r="K11" s="418" t="s">
        <v>19</v>
      </c>
      <c r="L11" s="406" t="s">
        <v>2</v>
      </c>
      <c r="M11" s="418"/>
    </row>
    <row r="12" spans="1:15" x14ac:dyDescent="0.25">
      <c r="A12" s="422"/>
      <c r="B12" s="425"/>
      <c r="C12" s="426"/>
      <c r="D12" s="427"/>
      <c r="E12" s="425"/>
      <c r="F12" s="426"/>
      <c r="G12" s="425" t="s">
        <v>20</v>
      </c>
      <c r="H12" s="426"/>
      <c r="I12" s="425" t="s">
        <v>20</v>
      </c>
      <c r="J12" s="426"/>
      <c r="K12" s="425" t="s">
        <v>20</v>
      </c>
      <c r="L12" s="426"/>
      <c r="M12" s="425"/>
    </row>
    <row r="13" spans="1:15" x14ac:dyDescent="0.25">
      <c r="A13" s="428" t="s">
        <v>21</v>
      </c>
      <c r="B13" s="37" t="s">
        <v>22</v>
      </c>
      <c r="C13" s="429" t="s">
        <v>23</v>
      </c>
      <c r="D13" s="428" t="s">
        <v>24</v>
      </c>
      <c r="E13" s="37" t="s">
        <v>25</v>
      </c>
      <c r="F13" s="430" t="s">
        <v>26</v>
      </c>
      <c r="G13" s="429" t="s">
        <v>27</v>
      </c>
      <c r="H13" s="428" t="s">
        <v>28</v>
      </c>
      <c r="I13" s="37" t="s">
        <v>29</v>
      </c>
      <c r="J13" s="429" t="s">
        <v>30</v>
      </c>
      <c r="K13" s="37" t="s">
        <v>31</v>
      </c>
      <c r="L13" s="428" t="s">
        <v>32</v>
      </c>
      <c r="M13" s="37" t="s">
        <v>33</v>
      </c>
    </row>
    <row r="14" spans="1:15" s="434" customFormat="1" x14ac:dyDescent="0.25">
      <c r="A14" s="123"/>
      <c r="B14" s="431"/>
      <c r="C14" s="432" t="s">
        <v>154</v>
      </c>
      <c r="D14" s="431"/>
      <c r="E14" s="433"/>
      <c r="F14" s="429"/>
      <c r="G14" s="37"/>
      <c r="H14" s="429"/>
      <c r="I14" s="37"/>
      <c r="J14" s="429"/>
      <c r="K14" s="37"/>
      <c r="L14" s="429"/>
      <c r="M14" s="37"/>
    </row>
    <row r="15" spans="1:15" s="51" customFormat="1" ht="15.75" customHeight="1" x14ac:dyDescent="0.25">
      <c r="A15" s="435">
        <v>1</v>
      </c>
      <c r="B15" s="435" t="s">
        <v>155</v>
      </c>
      <c r="C15" s="435" t="s">
        <v>156</v>
      </c>
      <c r="D15" s="436" t="s">
        <v>36</v>
      </c>
      <c r="E15" s="437"/>
      <c r="F15" s="438">
        <v>615.77</v>
      </c>
      <c r="G15" s="374"/>
      <c r="H15" s="376"/>
      <c r="I15" s="376"/>
      <c r="J15" s="377"/>
      <c r="K15" s="376"/>
      <c r="L15" s="377"/>
      <c r="M15" s="376"/>
    </row>
    <row r="16" spans="1:15" s="51" customFormat="1" x14ac:dyDescent="0.25">
      <c r="A16" s="194"/>
      <c r="C16" s="194" t="s">
        <v>34</v>
      </c>
      <c r="D16" s="194" t="s">
        <v>35</v>
      </c>
      <c r="E16" s="196">
        <v>6.5</v>
      </c>
      <c r="F16" s="197">
        <f>F15*E16</f>
        <v>4002.5050000000001</v>
      </c>
      <c r="G16" s="374"/>
      <c r="H16" s="375"/>
      <c r="I16" s="271"/>
      <c r="J16" s="272"/>
      <c r="K16" s="271"/>
      <c r="L16" s="272"/>
      <c r="M16" s="374"/>
      <c r="O16" s="197"/>
    </row>
    <row r="17" spans="1:17" s="51" customFormat="1" x14ac:dyDescent="0.25">
      <c r="A17" s="46"/>
      <c r="B17" s="205"/>
      <c r="C17" s="46" t="s">
        <v>38</v>
      </c>
      <c r="D17" s="205" t="s">
        <v>6</v>
      </c>
      <c r="E17" s="47">
        <v>1.8</v>
      </c>
      <c r="F17" s="48">
        <f>F15*E17</f>
        <v>1108.386</v>
      </c>
      <c r="G17" s="242"/>
      <c r="H17" s="243"/>
      <c r="I17" s="274"/>
      <c r="J17" s="273"/>
      <c r="K17" s="242"/>
      <c r="L17" s="243"/>
      <c r="M17" s="242"/>
    </row>
    <row r="18" spans="1:17" s="51" customFormat="1" x14ac:dyDescent="0.25">
      <c r="A18" s="435">
        <v>2</v>
      </c>
      <c r="B18" s="435" t="s">
        <v>157</v>
      </c>
      <c r="C18" s="435" t="s">
        <v>158</v>
      </c>
      <c r="D18" s="436" t="s">
        <v>36</v>
      </c>
      <c r="E18" s="437"/>
      <c r="F18" s="439">
        <v>95</v>
      </c>
      <c r="G18" s="374"/>
      <c r="H18" s="537"/>
      <c r="I18" s="376"/>
      <c r="J18" s="377"/>
      <c r="K18" s="374"/>
      <c r="L18" s="377"/>
      <c r="M18" s="374"/>
    </row>
    <row r="19" spans="1:17" s="51" customFormat="1" x14ac:dyDescent="0.25">
      <c r="A19" s="194"/>
      <c r="C19" s="194" t="s">
        <v>34</v>
      </c>
      <c r="D19" s="194" t="s">
        <v>35</v>
      </c>
      <c r="E19" s="196">
        <v>13.2</v>
      </c>
      <c r="F19" s="199">
        <f>F18*E19</f>
        <v>1254</v>
      </c>
      <c r="G19" s="374"/>
      <c r="H19" s="375"/>
      <c r="I19" s="271"/>
      <c r="J19" s="272"/>
      <c r="K19" s="271"/>
      <c r="L19" s="272"/>
      <c r="M19" s="374"/>
    </row>
    <row r="20" spans="1:17" s="51" customFormat="1" ht="19.5" customHeight="1" x14ac:dyDescent="0.25">
      <c r="A20" s="46"/>
      <c r="B20" s="205"/>
      <c r="C20" s="46" t="s">
        <v>38</v>
      </c>
      <c r="D20" s="205" t="s">
        <v>6</v>
      </c>
      <c r="E20" s="47">
        <v>9.6300000000000008</v>
      </c>
      <c r="F20" s="50">
        <f>F18*E20</f>
        <v>914.85</v>
      </c>
      <c r="G20" s="242"/>
      <c r="H20" s="242"/>
      <c r="I20" s="242"/>
      <c r="J20" s="243"/>
      <c r="K20" s="242"/>
      <c r="L20" s="243"/>
      <c r="M20" s="242"/>
    </row>
    <row r="21" spans="1:17" s="51" customFormat="1" ht="25.5" x14ac:dyDescent="0.25">
      <c r="A21" s="435">
        <v>3</v>
      </c>
      <c r="B21" s="440" t="s">
        <v>159</v>
      </c>
      <c r="C21" s="441" t="s">
        <v>160</v>
      </c>
      <c r="D21" s="436" t="s">
        <v>36</v>
      </c>
      <c r="E21" s="437"/>
      <c r="F21" s="438">
        <v>18</v>
      </c>
      <c r="G21" s="376"/>
      <c r="H21" s="377"/>
      <c r="I21" s="267"/>
      <c r="J21" s="268"/>
      <c r="K21" s="267"/>
      <c r="L21" s="268"/>
      <c r="M21" s="374"/>
    </row>
    <row r="22" spans="1:17" s="51" customFormat="1" x14ac:dyDescent="0.25">
      <c r="A22" s="194"/>
      <c r="B22" s="194"/>
      <c r="C22" s="194" t="s">
        <v>34</v>
      </c>
      <c r="D22" s="194" t="s">
        <v>35</v>
      </c>
      <c r="E22" s="196">
        <v>8.8000000000000007</v>
      </c>
      <c r="F22" s="197">
        <f>F21*E22</f>
        <v>158.4</v>
      </c>
      <c r="G22" s="374"/>
      <c r="H22" s="375"/>
      <c r="I22" s="271"/>
      <c r="J22" s="272"/>
      <c r="K22" s="271"/>
      <c r="L22" s="272"/>
      <c r="M22" s="374"/>
    </row>
    <row r="23" spans="1:17" s="51" customFormat="1" x14ac:dyDescent="0.25">
      <c r="A23" s="46"/>
      <c r="B23" s="205"/>
      <c r="C23" s="46" t="s">
        <v>38</v>
      </c>
      <c r="D23" s="205" t="s">
        <v>6</v>
      </c>
      <c r="E23" s="47">
        <v>4.8</v>
      </c>
      <c r="F23" s="48">
        <f>F21*E23</f>
        <v>86.399999999999991</v>
      </c>
      <c r="G23" s="242"/>
      <c r="H23" s="242"/>
      <c r="I23" s="242"/>
      <c r="J23" s="243"/>
      <c r="K23" s="242"/>
      <c r="L23" s="243"/>
      <c r="M23" s="242"/>
    </row>
    <row r="24" spans="1:17" s="442" customFormat="1" x14ac:dyDescent="0.25">
      <c r="A24" s="435">
        <v>4</v>
      </c>
      <c r="B24" s="435" t="s">
        <v>161</v>
      </c>
      <c r="C24" s="435" t="s">
        <v>162</v>
      </c>
      <c r="D24" s="436" t="s">
        <v>307</v>
      </c>
      <c r="E24" s="437"/>
      <c r="F24" s="438">
        <v>4.2</v>
      </c>
      <c r="G24" s="374"/>
      <c r="H24" s="537"/>
      <c r="I24" s="374"/>
      <c r="J24" s="377"/>
      <c r="K24" s="267"/>
      <c r="L24" s="268"/>
      <c r="M24" s="374"/>
    </row>
    <row r="25" spans="1:17" s="51" customFormat="1" x14ac:dyDescent="0.25">
      <c r="A25" s="194"/>
      <c r="C25" s="194" t="s">
        <v>34</v>
      </c>
      <c r="D25" s="194" t="s">
        <v>35</v>
      </c>
      <c r="E25" s="196">
        <v>8.1999999999999993</v>
      </c>
      <c r="F25" s="197">
        <f>F24*E25</f>
        <v>34.44</v>
      </c>
      <c r="G25" s="374"/>
      <c r="H25" s="375"/>
      <c r="I25" s="271"/>
      <c r="J25" s="272"/>
      <c r="K25" s="271"/>
      <c r="L25" s="272"/>
      <c r="M25" s="374"/>
    </row>
    <row r="26" spans="1:17" s="442" customFormat="1" x14ac:dyDescent="0.25">
      <c r="A26" s="46"/>
      <c r="B26" s="205"/>
      <c r="C26" s="46" t="s">
        <v>38</v>
      </c>
      <c r="D26" s="205" t="s">
        <v>6</v>
      </c>
      <c r="E26" s="47">
        <v>0.5</v>
      </c>
      <c r="F26" s="48">
        <f>F24*E26</f>
        <v>2.1</v>
      </c>
      <c r="G26" s="242"/>
      <c r="H26" s="242"/>
      <c r="I26" s="242"/>
      <c r="J26" s="243"/>
      <c r="K26" s="242"/>
      <c r="L26" s="243"/>
      <c r="M26" s="242"/>
    </row>
    <row r="27" spans="1:17" s="443" customFormat="1" ht="25.5" x14ac:dyDescent="0.25">
      <c r="A27" s="40">
        <v>5</v>
      </c>
      <c r="B27" s="41" t="s">
        <v>93</v>
      </c>
      <c r="C27" s="40" t="s">
        <v>245</v>
      </c>
      <c r="D27" s="41" t="s">
        <v>36</v>
      </c>
      <c r="E27" s="42"/>
      <c r="F27" s="43">
        <v>2.1</v>
      </c>
      <c r="G27" s="240"/>
      <c r="H27" s="236"/>
      <c r="I27" s="236"/>
      <c r="J27" s="237"/>
      <c r="K27" s="236"/>
      <c r="L27" s="237"/>
      <c r="M27" s="236"/>
    </row>
    <row r="28" spans="1:17" s="51" customFormat="1" x14ac:dyDescent="0.25">
      <c r="A28" s="46"/>
      <c r="B28" s="46"/>
      <c r="C28" s="46" t="s">
        <v>34</v>
      </c>
      <c r="D28" s="46" t="s">
        <v>35</v>
      </c>
      <c r="E28" s="47">
        <v>0.55000000000000004</v>
      </c>
      <c r="F28" s="48">
        <f>F27*E28</f>
        <v>1.1550000000000002</v>
      </c>
      <c r="G28" s="242"/>
      <c r="H28" s="243"/>
      <c r="I28" s="244"/>
      <c r="J28" s="245"/>
      <c r="K28" s="244"/>
      <c r="L28" s="245"/>
      <c r="M28" s="242"/>
    </row>
    <row r="29" spans="1:17" s="45" customFormat="1" ht="38.25" x14ac:dyDescent="0.25">
      <c r="A29" s="444">
        <v>6</v>
      </c>
      <c r="B29" s="445" t="s">
        <v>85</v>
      </c>
      <c r="C29" s="444" t="s">
        <v>246</v>
      </c>
      <c r="D29" s="445" t="s">
        <v>37</v>
      </c>
      <c r="E29" s="446"/>
      <c r="F29" s="447">
        <f>2.1*2.2</f>
        <v>4.620000000000001</v>
      </c>
      <c r="G29" s="538"/>
      <c r="H29" s="539"/>
      <c r="I29" s="540"/>
      <c r="J29" s="541"/>
      <c r="K29" s="542"/>
      <c r="L29" s="539"/>
      <c r="M29" s="543"/>
    </row>
    <row r="30" spans="1:17" s="56" customFormat="1" ht="25.5" x14ac:dyDescent="0.25">
      <c r="A30" s="52">
        <v>7</v>
      </c>
      <c r="B30" s="41" t="s">
        <v>163</v>
      </c>
      <c r="C30" s="52" t="s">
        <v>168</v>
      </c>
      <c r="D30" s="53" t="s">
        <v>164</v>
      </c>
      <c r="E30" s="54"/>
      <c r="F30" s="450">
        <v>522.83000000000004</v>
      </c>
      <c r="G30" s="247"/>
      <c r="H30" s="544"/>
      <c r="I30" s="246"/>
      <c r="J30" s="544"/>
      <c r="K30" s="246"/>
      <c r="L30" s="544"/>
      <c r="M30" s="247"/>
      <c r="Q30" s="451"/>
    </row>
    <row r="31" spans="1:17" s="142" customFormat="1" x14ac:dyDescent="0.25">
      <c r="A31" s="452"/>
      <c r="B31" s="452" t="s">
        <v>165</v>
      </c>
      <c r="C31" s="453" t="s">
        <v>167</v>
      </c>
      <c r="D31" s="452" t="s">
        <v>132</v>
      </c>
      <c r="E31" s="454">
        <v>1.779E-2</v>
      </c>
      <c r="F31" s="455">
        <f>F30*E31</f>
        <v>9.3011457000000011</v>
      </c>
      <c r="G31" s="545"/>
      <c r="H31" s="546"/>
      <c r="I31" s="546"/>
      <c r="J31" s="546"/>
      <c r="K31" s="546"/>
      <c r="L31" s="546"/>
      <c r="M31" s="547"/>
    </row>
    <row r="32" spans="1:17" s="460" customFormat="1" x14ac:dyDescent="0.25">
      <c r="A32" s="456"/>
      <c r="B32" s="457"/>
      <c r="C32" s="456" t="s">
        <v>166</v>
      </c>
      <c r="D32" s="457" t="s">
        <v>36</v>
      </c>
      <c r="E32" s="458">
        <v>1.1000000000000001</v>
      </c>
      <c r="F32" s="459">
        <f>F30*E32</f>
        <v>575.11300000000006</v>
      </c>
      <c r="G32" s="548"/>
      <c r="H32" s="549"/>
      <c r="I32" s="548"/>
      <c r="J32" s="550"/>
      <c r="K32" s="551"/>
      <c r="L32" s="552"/>
      <c r="M32" s="548"/>
    </row>
    <row r="33" spans="1:17" s="56" customFormat="1" ht="25.5" x14ac:dyDescent="0.25">
      <c r="A33" s="52">
        <v>8</v>
      </c>
      <c r="B33" s="41" t="s">
        <v>163</v>
      </c>
      <c r="C33" s="52" t="s">
        <v>305</v>
      </c>
      <c r="D33" s="53" t="s">
        <v>164</v>
      </c>
      <c r="E33" s="54"/>
      <c r="F33" s="450">
        <v>522.83000000000004</v>
      </c>
      <c r="G33" s="247"/>
      <c r="H33" s="544"/>
      <c r="I33" s="246"/>
      <c r="J33" s="544"/>
      <c r="K33" s="246"/>
      <c r="L33" s="544"/>
      <c r="M33" s="247"/>
      <c r="Q33" s="451"/>
    </row>
    <row r="34" spans="1:17" s="142" customFormat="1" x14ac:dyDescent="0.25">
      <c r="A34" s="452"/>
      <c r="B34" s="452" t="s">
        <v>165</v>
      </c>
      <c r="C34" s="453" t="s">
        <v>167</v>
      </c>
      <c r="D34" s="452" t="s">
        <v>132</v>
      </c>
      <c r="E34" s="454">
        <v>1.779E-2</v>
      </c>
      <c r="F34" s="455">
        <f>F33*E34</f>
        <v>9.3011457000000011</v>
      </c>
      <c r="G34" s="545"/>
      <c r="H34" s="546"/>
      <c r="I34" s="546"/>
      <c r="J34" s="546"/>
      <c r="K34" s="546"/>
      <c r="L34" s="546"/>
      <c r="M34" s="547"/>
    </row>
    <row r="35" spans="1:17" s="51" customFormat="1" x14ac:dyDescent="0.25">
      <c r="A35" s="194">
        <v>9</v>
      </c>
      <c r="B35" s="195" t="s">
        <v>293</v>
      </c>
      <c r="C35" s="194" t="s">
        <v>297</v>
      </c>
      <c r="D35" s="51" t="s">
        <v>36</v>
      </c>
      <c r="E35" s="196"/>
      <c r="F35" s="199">
        <v>91.74</v>
      </c>
      <c r="G35" s="374"/>
      <c r="H35" s="374"/>
      <c r="I35" s="374"/>
      <c r="J35" s="375"/>
      <c r="K35" s="374"/>
      <c r="L35" s="375"/>
      <c r="M35" s="374"/>
    </row>
    <row r="36" spans="1:17" s="51" customFormat="1" x14ac:dyDescent="0.25">
      <c r="A36" s="194"/>
      <c r="B36" s="195"/>
      <c r="C36" s="194" t="s">
        <v>34</v>
      </c>
      <c r="D36" s="51" t="s">
        <v>35</v>
      </c>
      <c r="E36" s="198">
        <v>1.6</v>
      </c>
      <c r="F36" s="199">
        <f>F35*E36</f>
        <v>146.78399999999999</v>
      </c>
      <c r="G36" s="374"/>
      <c r="H36" s="375"/>
      <c r="I36" s="271"/>
      <c r="J36" s="272"/>
      <c r="K36" s="271"/>
      <c r="L36" s="272"/>
      <c r="M36" s="374"/>
    </row>
    <row r="37" spans="1:17" s="51" customFormat="1" x14ac:dyDescent="0.25">
      <c r="A37" s="194"/>
      <c r="B37" s="51" t="s">
        <v>226</v>
      </c>
      <c r="C37" s="194" t="s">
        <v>294</v>
      </c>
      <c r="D37" s="51" t="s">
        <v>132</v>
      </c>
      <c r="E37" s="461">
        <v>1.9099999999999999E-2</v>
      </c>
      <c r="F37" s="199">
        <f>F35*E37</f>
        <v>1.7522339999999998</v>
      </c>
      <c r="G37" s="374"/>
      <c r="H37" s="374"/>
      <c r="I37" s="374"/>
      <c r="J37" s="375"/>
      <c r="K37" s="374"/>
      <c r="L37" s="375"/>
      <c r="M37" s="374"/>
    </row>
    <row r="38" spans="1:17" s="51" customFormat="1" x14ac:dyDescent="0.25">
      <c r="A38" s="46"/>
      <c r="B38" s="205" t="s">
        <v>295</v>
      </c>
      <c r="C38" s="46" t="s">
        <v>296</v>
      </c>
      <c r="D38" s="205" t="s">
        <v>132</v>
      </c>
      <c r="E38" s="47">
        <v>0.77500000000000002</v>
      </c>
      <c r="F38" s="50">
        <f>F35*E38</f>
        <v>71.098500000000001</v>
      </c>
      <c r="G38" s="242"/>
      <c r="H38" s="242"/>
      <c r="I38" s="242"/>
      <c r="J38" s="243"/>
      <c r="K38" s="242"/>
      <c r="L38" s="243"/>
      <c r="M38" s="242"/>
    </row>
    <row r="39" spans="1:17" s="434" customFormat="1" x14ac:dyDescent="0.25">
      <c r="A39" s="123"/>
      <c r="B39" s="431"/>
      <c r="C39" s="432" t="s">
        <v>169</v>
      </c>
      <c r="D39" s="431"/>
      <c r="E39" s="433"/>
      <c r="F39" s="429"/>
      <c r="G39" s="553"/>
      <c r="H39" s="554"/>
      <c r="I39" s="553"/>
      <c r="J39" s="554"/>
      <c r="K39" s="553"/>
      <c r="L39" s="554"/>
      <c r="M39" s="553"/>
    </row>
    <row r="40" spans="1:17" s="443" customFormat="1" ht="25.5" x14ac:dyDescent="0.25">
      <c r="A40" s="40">
        <v>1</v>
      </c>
      <c r="B40" s="462" t="s">
        <v>90</v>
      </c>
      <c r="C40" s="40" t="s">
        <v>91</v>
      </c>
      <c r="D40" s="41" t="s">
        <v>36</v>
      </c>
      <c r="E40" s="42"/>
      <c r="F40" s="43">
        <v>27.1</v>
      </c>
      <c r="G40" s="236"/>
      <c r="H40" s="237"/>
      <c r="I40" s="236"/>
      <c r="J40" s="237"/>
      <c r="K40" s="555"/>
      <c r="L40" s="237"/>
      <c r="M40" s="236"/>
    </row>
    <row r="41" spans="1:17" s="442" customFormat="1" x14ac:dyDescent="0.25">
      <c r="A41" s="46"/>
      <c r="B41" s="205" t="s">
        <v>92</v>
      </c>
      <c r="C41" s="46" t="s">
        <v>43</v>
      </c>
      <c r="D41" s="46" t="s">
        <v>35</v>
      </c>
      <c r="E41" s="47">
        <v>1.54</v>
      </c>
      <c r="F41" s="48">
        <f>F40*E41</f>
        <v>41.734000000000002</v>
      </c>
      <c r="G41" s="242"/>
      <c r="H41" s="243"/>
      <c r="I41" s="274"/>
      <c r="J41" s="273"/>
      <c r="K41" s="274"/>
      <c r="L41" s="273"/>
      <c r="M41" s="242"/>
    </row>
    <row r="42" spans="1:17" s="443" customFormat="1" x14ac:dyDescent="0.25">
      <c r="A42" s="40">
        <v>2</v>
      </c>
      <c r="B42" s="41" t="s">
        <v>93</v>
      </c>
      <c r="C42" s="40" t="s">
        <v>94</v>
      </c>
      <c r="D42" s="41" t="s">
        <v>36</v>
      </c>
      <c r="E42" s="42"/>
      <c r="F42" s="43">
        <v>27.1</v>
      </c>
      <c r="G42" s="240"/>
      <c r="H42" s="236"/>
      <c r="I42" s="236"/>
      <c r="J42" s="237"/>
      <c r="K42" s="236"/>
      <c r="L42" s="237"/>
      <c r="M42" s="236"/>
    </row>
    <row r="43" spans="1:17" s="51" customFormat="1" x14ac:dyDescent="0.25">
      <c r="A43" s="46"/>
      <c r="B43" s="46"/>
      <c r="C43" s="46" t="s">
        <v>34</v>
      </c>
      <c r="D43" s="46" t="s">
        <v>35</v>
      </c>
      <c r="E43" s="47">
        <v>0.55000000000000004</v>
      </c>
      <c r="F43" s="48">
        <f>F42*E43</f>
        <v>14.905000000000001</v>
      </c>
      <c r="G43" s="242"/>
      <c r="H43" s="243"/>
      <c r="I43" s="244"/>
      <c r="J43" s="245"/>
      <c r="K43" s="244"/>
      <c r="L43" s="245"/>
      <c r="M43" s="242"/>
    </row>
    <row r="44" spans="1:17" s="45" customFormat="1" ht="38.25" x14ac:dyDescent="0.25">
      <c r="A44" s="444">
        <v>3</v>
      </c>
      <c r="B44" s="445" t="s">
        <v>85</v>
      </c>
      <c r="C44" s="444" t="s">
        <v>87</v>
      </c>
      <c r="D44" s="445" t="s">
        <v>37</v>
      </c>
      <c r="E44" s="446"/>
      <c r="F44" s="447">
        <f>27.1*1.75</f>
        <v>47.425000000000004</v>
      </c>
      <c r="G44" s="538"/>
      <c r="H44" s="539"/>
      <c r="I44" s="556"/>
      <c r="J44" s="557"/>
      <c r="K44" s="542"/>
      <c r="L44" s="539"/>
      <c r="M44" s="543"/>
    </row>
    <row r="45" spans="1:17" s="442" customFormat="1" x14ac:dyDescent="0.25">
      <c r="A45" s="435">
        <v>4</v>
      </c>
      <c r="B45" s="435" t="s">
        <v>170</v>
      </c>
      <c r="C45" s="435" t="s">
        <v>171</v>
      </c>
      <c r="D45" s="436" t="s">
        <v>36</v>
      </c>
      <c r="E45" s="437"/>
      <c r="F45" s="438">
        <v>25.128</v>
      </c>
      <c r="G45" s="267"/>
      <c r="H45" s="268"/>
      <c r="I45" s="267"/>
      <c r="J45" s="268"/>
      <c r="K45" s="267"/>
      <c r="L45" s="268"/>
      <c r="M45" s="267"/>
    </row>
    <row r="46" spans="1:17" s="442" customFormat="1" x14ac:dyDescent="0.25">
      <c r="A46" s="194"/>
      <c r="C46" s="194" t="s">
        <v>34</v>
      </c>
      <c r="D46" s="194" t="s">
        <v>35</v>
      </c>
      <c r="E46" s="196">
        <v>3.78</v>
      </c>
      <c r="F46" s="197">
        <f>F45*E46</f>
        <v>94.983840000000001</v>
      </c>
      <c r="G46" s="374"/>
      <c r="H46" s="375"/>
      <c r="I46" s="271"/>
      <c r="J46" s="268"/>
      <c r="K46" s="267"/>
      <c r="L46" s="268"/>
      <c r="M46" s="374"/>
    </row>
    <row r="47" spans="1:17" s="442" customFormat="1" x14ac:dyDescent="0.25">
      <c r="A47" s="194"/>
      <c r="B47" s="51"/>
      <c r="C47" s="194" t="s">
        <v>38</v>
      </c>
      <c r="D47" s="51" t="s">
        <v>6</v>
      </c>
      <c r="E47" s="196">
        <v>0.92</v>
      </c>
      <c r="F47" s="197">
        <f>F45*E47</f>
        <v>23.117760000000001</v>
      </c>
      <c r="G47" s="271"/>
      <c r="H47" s="272"/>
      <c r="I47" s="271"/>
      <c r="J47" s="268"/>
      <c r="K47" s="374"/>
      <c r="L47" s="375"/>
      <c r="M47" s="374"/>
    </row>
    <row r="48" spans="1:17" s="442" customFormat="1" x14ac:dyDescent="0.25">
      <c r="A48" s="194"/>
      <c r="B48" s="51"/>
      <c r="C48" s="194" t="s">
        <v>172</v>
      </c>
      <c r="D48" s="51" t="s">
        <v>36</v>
      </c>
      <c r="E48" s="196">
        <v>1.0149999999999999</v>
      </c>
      <c r="F48" s="197">
        <f>F45*E48</f>
        <v>25.504919999999998</v>
      </c>
      <c r="G48" s="271"/>
      <c r="H48" s="272"/>
      <c r="I48" s="374"/>
      <c r="J48" s="375"/>
      <c r="K48" s="267"/>
      <c r="L48" s="268"/>
      <c r="M48" s="374"/>
    </row>
    <row r="49" spans="1:13" s="442" customFormat="1" x14ac:dyDescent="0.25">
      <c r="A49" s="194"/>
      <c r="B49" s="51"/>
      <c r="C49" s="194" t="s">
        <v>173</v>
      </c>
      <c r="D49" s="51" t="s">
        <v>40</v>
      </c>
      <c r="E49" s="196">
        <v>0.70299999999999996</v>
      </c>
      <c r="F49" s="197">
        <f>F45*E49</f>
        <v>17.664984</v>
      </c>
      <c r="G49" s="271"/>
      <c r="H49" s="272"/>
      <c r="I49" s="374"/>
      <c r="J49" s="375"/>
      <c r="K49" s="267"/>
      <c r="L49" s="268"/>
      <c r="M49" s="374"/>
    </row>
    <row r="50" spans="1:13" s="442" customFormat="1" x14ac:dyDescent="0.25">
      <c r="A50" s="194"/>
      <c r="B50" s="51"/>
      <c r="C50" s="194" t="s">
        <v>174</v>
      </c>
      <c r="D50" s="51" t="s">
        <v>36</v>
      </c>
      <c r="E50" s="461">
        <v>1.14E-2</v>
      </c>
      <c r="F50" s="197">
        <f>F45*E50</f>
        <v>0.28645920000000002</v>
      </c>
      <c r="G50" s="271"/>
      <c r="H50" s="272"/>
      <c r="I50" s="374"/>
      <c r="J50" s="375"/>
      <c r="K50" s="267"/>
      <c r="L50" s="268"/>
      <c r="M50" s="374"/>
    </row>
    <row r="51" spans="1:13" s="442" customFormat="1" x14ac:dyDescent="0.25">
      <c r="A51" s="194"/>
      <c r="B51" s="51"/>
      <c r="C51" s="194" t="s">
        <v>176</v>
      </c>
      <c r="D51" s="51" t="s">
        <v>37</v>
      </c>
      <c r="E51" s="196" t="s">
        <v>41</v>
      </c>
      <c r="F51" s="196">
        <v>0.60163999999999995</v>
      </c>
      <c r="G51" s="271"/>
      <c r="H51" s="272"/>
      <c r="I51" s="374"/>
      <c r="J51" s="375"/>
      <c r="K51" s="267"/>
      <c r="L51" s="268"/>
      <c r="M51" s="374"/>
    </row>
    <row r="52" spans="1:13" s="442" customFormat="1" x14ac:dyDescent="0.25">
      <c r="A52" s="46"/>
      <c r="B52" s="205"/>
      <c r="C52" s="46" t="s">
        <v>39</v>
      </c>
      <c r="D52" s="205" t="s">
        <v>6</v>
      </c>
      <c r="E52" s="47">
        <v>0.6</v>
      </c>
      <c r="F52" s="48">
        <f>F45*E52</f>
        <v>15.076799999999999</v>
      </c>
      <c r="G52" s="274"/>
      <c r="H52" s="273"/>
      <c r="I52" s="242"/>
      <c r="J52" s="243"/>
      <c r="K52" s="244"/>
      <c r="L52" s="245"/>
      <c r="M52" s="242"/>
    </row>
    <row r="53" spans="1:13" s="45" customFormat="1" x14ac:dyDescent="0.25">
      <c r="A53" s="40">
        <v>5</v>
      </c>
      <c r="B53" s="192" t="s">
        <v>177</v>
      </c>
      <c r="C53" s="40" t="s">
        <v>178</v>
      </c>
      <c r="D53" s="41" t="s">
        <v>36</v>
      </c>
      <c r="E53" s="42"/>
      <c r="F53" s="43">
        <v>7.41</v>
      </c>
      <c r="G53" s="240"/>
      <c r="H53" s="558"/>
      <c r="I53" s="559"/>
      <c r="J53" s="239"/>
      <c r="K53" s="238"/>
      <c r="L53" s="239"/>
      <c r="M53" s="240"/>
    </row>
    <row r="54" spans="1:13" s="51" customFormat="1" x14ac:dyDescent="0.25">
      <c r="A54" s="194"/>
      <c r="B54" s="194"/>
      <c r="C54" s="194" t="s">
        <v>34</v>
      </c>
      <c r="D54" s="194" t="s">
        <v>35</v>
      </c>
      <c r="E54" s="196">
        <v>5.0999999999999996</v>
      </c>
      <c r="F54" s="197">
        <f>F53*E54</f>
        <v>37.790999999999997</v>
      </c>
      <c r="G54" s="374"/>
      <c r="H54" s="375"/>
      <c r="I54" s="271"/>
      <c r="J54" s="268"/>
      <c r="K54" s="267"/>
      <c r="L54" s="268"/>
      <c r="M54" s="374"/>
    </row>
    <row r="55" spans="1:13" s="51" customFormat="1" x14ac:dyDescent="0.25">
      <c r="A55" s="194"/>
      <c r="C55" s="194" t="s">
        <v>38</v>
      </c>
      <c r="D55" s="51" t="s">
        <v>6</v>
      </c>
      <c r="E55" s="196">
        <v>0.98</v>
      </c>
      <c r="F55" s="197">
        <f>F53*E55</f>
        <v>7.2618</v>
      </c>
      <c r="G55" s="271"/>
      <c r="H55" s="272"/>
      <c r="I55" s="271"/>
      <c r="J55" s="268"/>
      <c r="K55" s="374"/>
      <c r="L55" s="377"/>
      <c r="M55" s="374"/>
    </row>
    <row r="56" spans="1:13" s="51" customFormat="1" x14ac:dyDescent="0.25">
      <c r="A56" s="194"/>
      <c r="C56" s="194" t="s">
        <v>172</v>
      </c>
      <c r="D56" s="51" t="s">
        <v>36</v>
      </c>
      <c r="E56" s="196">
        <v>1.0149999999999999</v>
      </c>
      <c r="F56" s="197">
        <f>F53*E56</f>
        <v>7.5211499999999996</v>
      </c>
      <c r="G56" s="271"/>
      <c r="H56" s="272"/>
      <c r="I56" s="374"/>
      <c r="J56" s="377"/>
      <c r="K56" s="267"/>
      <c r="L56" s="268"/>
      <c r="M56" s="560"/>
    </row>
    <row r="57" spans="1:13" s="51" customFormat="1" x14ac:dyDescent="0.25">
      <c r="A57" s="194"/>
      <c r="C57" s="194" t="s">
        <v>173</v>
      </c>
      <c r="D57" s="51" t="s">
        <v>40</v>
      </c>
      <c r="E57" s="196">
        <v>0.751</v>
      </c>
      <c r="F57" s="197">
        <f>F53*E57</f>
        <v>5.5649100000000002</v>
      </c>
      <c r="G57" s="271"/>
      <c r="H57" s="272"/>
      <c r="I57" s="374"/>
      <c r="J57" s="377"/>
      <c r="K57" s="267"/>
      <c r="L57" s="268"/>
      <c r="M57" s="374"/>
    </row>
    <row r="58" spans="1:13" s="442" customFormat="1" x14ac:dyDescent="0.25">
      <c r="A58" s="194"/>
      <c r="B58" s="51"/>
      <c r="C58" s="194" t="s">
        <v>179</v>
      </c>
      <c r="D58" s="51" t="s">
        <v>36</v>
      </c>
      <c r="E58" s="461">
        <v>1.2999999999999999E-3</v>
      </c>
      <c r="F58" s="197">
        <f>F53*E58</f>
        <v>9.6329999999999992E-3</v>
      </c>
      <c r="G58" s="271"/>
      <c r="H58" s="272"/>
      <c r="I58" s="374"/>
      <c r="J58" s="375"/>
      <c r="K58" s="271"/>
      <c r="L58" s="272"/>
      <c r="M58" s="374"/>
    </row>
    <row r="59" spans="1:13" s="51" customFormat="1" x14ac:dyDescent="0.25">
      <c r="A59" s="194"/>
      <c r="C59" s="194" t="s">
        <v>180</v>
      </c>
      <c r="D59" s="51" t="s">
        <v>36</v>
      </c>
      <c r="E59" s="461">
        <v>1.9800000000000002E-2</v>
      </c>
      <c r="F59" s="197">
        <f>F53*E59</f>
        <v>0.14671800000000002</v>
      </c>
      <c r="G59" s="271"/>
      <c r="H59" s="272"/>
      <c r="I59" s="374"/>
      <c r="J59" s="377"/>
      <c r="K59" s="267"/>
      <c r="L59" s="268"/>
      <c r="M59" s="560"/>
    </row>
    <row r="60" spans="1:13" s="51" customFormat="1" x14ac:dyDescent="0.25">
      <c r="A60" s="194"/>
      <c r="C60" s="194" t="s">
        <v>181</v>
      </c>
      <c r="D60" s="51" t="s">
        <v>42</v>
      </c>
      <c r="E60" s="196">
        <v>0.8</v>
      </c>
      <c r="F60" s="197">
        <f>F53*E60</f>
        <v>5.9280000000000008</v>
      </c>
      <c r="G60" s="267"/>
      <c r="H60" s="268"/>
      <c r="I60" s="374"/>
      <c r="J60" s="377"/>
      <c r="K60" s="267"/>
      <c r="L60" s="268"/>
      <c r="M60" s="374"/>
    </row>
    <row r="61" spans="1:13" s="442" customFormat="1" x14ac:dyDescent="0.25">
      <c r="A61" s="194"/>
      <c r="B61" s="51"/>
      <c r="C61" s="194" t="s">
        <v>182</v>
      </c>
      <c r="D61" s="51" t="s">
        <v>42</v>
      </c>
      <c r="E61" s="196">
        <v>0.9</v>
      </c>
      <c r="F61" s="197">
        <f>F53*E61</f>
        <v>6.6690000000000005</v>
      </c>
      <c r="G61" s="267"/>
      <c r="H61" s="272"/>
      <c r="I61" s="374"/>
      <c r="J61" s="375"/>
      <c r="K61" s="271"/>
      <c r="L61" s="272"/>
      <c r="M61" s="374"/>
    </row>
    <row r="62" spans="1:13" s="51" customFormat="1" x14ac:dyDescent="0.25">
      <c r="A62" s="194"/>
      <c r="C62" s="194" t="s">
        <v>176</v>
      </c>
      <c r="D62" s="51" t="s">
        <v>37</v>
      </c>
      <c r="E62" s="196" t="s">
        <v>41</v>
      </c>
      <c r="F62" s="197">
        <v>0.23910000000000001</v>
      </c>
      <c r="G62" s="267"/>
      <c r="H62" s="272"/>
      <c r="I62" s="560"/>
      <c r="J62" s="375"/>
      <c r="K62" s="271"/>
      <c r="L62" s="272"/>
      <c r="M62" s="374"/>
    </row>
    <row r="63" spans="1:13" s="51" customFormat="1" x14ac:dyDescent="0.25">
      <c r="A63" s="46"/>
      <c r="B63" s="205"/>
      <c r="C63" s="46" t="s">
        <v>39</v>
      </c>
      <c r="D63" s="205" t="s">
        <v>6</v>
      </c>
      <c r="E63" s="47">
        <v>0.25</v>
      </c>
      <c r="F63" s="48">
        <f>F53*E63</f>
        <v>1.8525</v>
      </c>
      <c r="G63" s="244"/>
      <c r="H63" s="245"/>
      <c r="I63" s="242"/>
      <c r="J63" s="561"/>
      <c r="K63" s="244"/>
      <c r="L63" s="245"/>
      <c r="M63" s="562"/>
    </row>
    <row r="64" spans="1:13" s="442" customFormat="1" x14ac:dyDescent="0.25">
      <c r="A64" s="435">
        <v>6</v>
      </c>
      <c r="B64" s="435" t="s">
        <v>205</v>
      </c>
      <c r="C64" s="435" t="s">
        <v>207</v>
      </c>
      <c r="D64" s="436" t="s">
        <v>36</v>
      </c>
      <c r="E64" s="437"/>
      <c r="F64" s="438">
        <v>5.98</v>
      </c>
      <c r="G64" s="267"/>
      <c r="H64" s="268"/>
      <c r="I64" s="374"/>
      <c r="J64" s="377"/>
      <c r="K64" s="267"/>
      <c r="L64" s="268"/>
      <c r="M64" s="374"/>
    </row>
    <row r="65" spans="1:13" s="442" customFormat="1" x14ac:dyDescent="0.25">
      <c r="A65" s="194"/>
      <c r="C65" s="194" t="s">
        <v>34</v>
      </c>
      <c r="D65" s="194" t="s">
        <v>35</v>
      </c>
      <c r="E65" s="196">
        <v>9.25</v>
      </c>
      <c r="F65" s="197">
        <f>F64*E65</f>
        <v>55.315000000000005</v>
      </c>
      <c r="G65" s="374"/>
      <c r="H65" s="375"/>
      <c r="I65" s="271"/>
      <c r="J65" s="272"/>
      <c r="K65" s="271"/>
      <c r="L65" s="272"/>
      <c r="M65" s="374"/>
    </row>
    <row r="66" spans="1:13" s="442" customFormat="1" x14ac:dyDescent="0.25">
      <c r="A66" s="194"/>
      <c r="B66" s="51"/>
      <c r="C66" s="194" t="s">
        <v>38</v>
      </c>
      <c r="D66" s="51" t="s">
        <v>6</v>
      </c>
      <c r="E66" s="196">
        <v>2.67</v>
      </c>
      <c r="F66" s="197">
        <f>F64*E66</f>
        <v>15.966600000000001</v>
      </c>
      <c r="G66" s="271"/>
      <c r="H66" s="272"/>
      <c r="I66" s="271"/>
      <c r="J66" s="272"/>
      <c r="K66" s="374"/>
      <c r="L66" s="375"/>
      <c r="M66" s="374"/>
    </row>
    <row r="67" spans="1:13" s="442" customFormat="1" x14ac:dyDescent="0.25">
      <c r="A67" s="194"/>
      <c r="B67" s="51"/>
      <c r="C67" s="194" t="s">
        <v>172</v>
      </c>
      <c r="D67" s="51" t="s">
        <v>36</v>
      </c>
      <c r="E67" s="196">
        <v>1.0149999999999999</v>
      </c>
      <c r="F67" s="197">
        <f>F64*E67</f>
        <v>6.0697000000000001</v>
      </c>
      <c r="G67" s="271"/>
      <c r="H67" s="272"/>
      <c r="I67" s="374"/>
      <c r="J67" s="375"/>
      <c r="K67" s="271"/>
      <c r="L67" s="272"/>
      <c r="M67" s="374"/>
    </row>
    <row r="68" spans="1:13" s="442" customFormat="1" x14ac:dyDescent="0.25">
      <c r="A68" s="194"/>
      <c r="B68" s="51"/>
      <c r="C68" s="194" t="s">
        <v>173</v>
      </c>
      <c r="D68" s="51" t="s">
        <v>40</v>
      </c>
      <c r="E68" s="196">
        <v>1.64</v>
      </c>
      <c r="F68" s="197">
        <f>F64*E68</f>
        <v>9.8071999999999999</v>
      </c>
      <c r="G68" s="271"/>
      <c r="H68" s="272"/>
      <c r="I68" s="374"/>
      <c r="J68" s="375"/>
      <c r="K68" s="271"/>
      <c r="L68" s="272"/>
      <c r="M68" s="374"/>
    </row>
    <row r="69" spans="1:13" s="442" customFormat="1" x14ac:dyDescent="0.25">
      <c r="A69" s="194"/>
      <c r="B69" s="51"/>
      <c r="C69" s="194" t="s">
        <v>206</v>
      </c>
      <c r="D69" s="51" t="s">
        <v>36</v>
      </c>
      <c r="E69" s="461">
        <v>3.1699999999999999E-2</v>
      </c>
      <c r="F69" s="197">
        <f>F64*E69</f>
        <v>0.18956600000000001</v>
      </c>
      <c r="G69" s="271"/>
      <c r="H69" s="272"/>
      <c r="I69" s="374"/>
      <c r="J69" s="375"/>
      <c r="K69" s="271"/>
      <c r="L69" s="272"/>
      <c r="M69" s="374"/>
    </row>
    <row r="70" spans="1:13" s="442" customFormat="1" x14ac:dyDescent="0.25">
      <c r="A70" s="194"/>
      <c r="B70" s="51"/>
      <c r="C70" s="194" t="s">
        <v>174</v>
      </c>
      <c r="D70" s="51" t="s">
        <v>36</v>
      </c>
      <c r="E70" s="461">
        <v>3.2000000000000002E-3</v>
      </c>
      <c r="F70" s="197">
        <f>F64*E70</f>
        <v>1.9136000000000004E-2</v>
      </c>
      <c r="G70" s="271"/>
      <c r="H70" s="272"/>
      <c r="I70" s="374"/>
      <c r="J70" s="375"/>
      <c r="K70" s="271"/>
      <c r="L70" s="272"/>
      <c r="M70" s="374"/>
    </row>
    <row r="71" spans="1:13" s="442" customFormat="1" x14ac:dyDescent="0.25">
      <c r="A71" s="194"/>
      <c r="B71" s="51"/>
      <c r="C71" s="194" t="s">
        <v>182</v>
      </c>
      <c r="D71" s="51" t="s">
        <v>42</v>
      </c>
      <c r="E71" s="196">
        <v>1.5</v>
      </c>
      <c r="F71" s="197">
        <f>F64*E71</f>
        <v>8.9700000000000006</v>
      </c>
      <c r="G71" s="267"/>
      <c r="H71" s="272"/>
      <c r="I71" s="374"/>
      <c r="J71" s="375"/>
      <c r="K71" s="271"/>
      <c r="L71" s="272"/>
      <c r="M71" s="374"/>
    </row>
    <row r="72" spans="1:13" s="442" customFormat="1" x14ac:dyDescent="0.25">
      <c r="A72" s="194"/>
      <c r="B72" s="51"/>
      <c r="C72" s="194" t="s">
        <v>175</v>
      </c>
      <c r="D72" s="51" t="s">
        <v>37</v>
      </c>
      <c r="E72" s="196" t="s">
        <v>41</v>
      </c>
      <c r="F72" s="197">
        <v>0.1648</v>
      </c>
      <c r="G72" s="267"/>
      <c r="H72" s="272"/>
      <c r="I72" s="374"/>
      <c r="J72" s="375"/>
      <c r="K72" s="271"/>
      <c r="L72" s="272"/>
      <c r="M72" s="374"/>
    </row>
    <row r="73" spans="1:13" s="442" customFormat="1" x14ac:dyDescent="0.25">
      <c r="A73" s="46"/>
      <c r="B73" s="205"/>
      <c r="C73" s="46" t="s">
        <v>39</v>
      </c>
      <c r="D73" s="205" t="s">
        <v>6</v>
      </c>
      <c r="E73" s="47">
        <v>0.41</v>
      </c>
      <c r="F73" s="48">
        <f>F64*E73</f>
        <v>2.4518</v>
      </c>
      <c r="G73" s="242"/>
      <c r="H73" s="242"/>
      <c r="I73" s="242"/>
      <c r="J73" s="243"/>
      <c r="K73" s="274"/>
      <c r="L73" s="273"/>
      <c r="M73" s="242"/>
    </row>
    <row r="74" spans="1:13" s="45" customFormat="1" ht="28.5" customHeight="1" x14ac:dyDescent="0.25">
      <c r="A74" s="40">
        <v>7</v>
      </c>
      <c r="B74" s="41" t="s">
        <v>183</v>
      </c>
      <c r="C74" s="40" t="s">
        <v>208</v>
      </c>
      <c r="D74" s="41" t="s">
        <v>40</v>
      </c>
      <c r="E74" s="42"/>
      <c r="F74" s="464">
        <v>102</v>
      </c>
      <c r="G74" s="238"/>
      <c r="H74" s="239"/>
      <c r="I74" s="240"/>
      <c r="J74" s="237"/>
      <c r="K74" s="238"/>
      <c r="L74" s="239"/>
      <c r="M74" s="240"/>
    </row>
    <row r="75" spans="1:13" s="51" customFormat="1" x14ac:dyDescent="0.25">
      <c r="A75" s="194"/>
      <c r="B75" s="465"/>
      <c r="C75" s="194" t="s">
        <v>34</v>
      </c>
      <c r="D75" s="194" t="s">
        <v>35</v>
      </c>
      <c r="E75" s="198">
        <v>1.06</v>
      </c>
      <c r="F75" s="199">
        <f>F74*E75</f>
        <v>108.12</v>
      </c>
      <c r="G75" s="374"/>
      <c r="H75" s="375"/>
      <c r="I75" s="271"/>
      <c r="J75" s="272"/>
      <c r="K75" s="271"/>
      <c r="L75" s="272"/>
      <c r="M75" s="374"/>
    </row>
    <row r="76" spans="1:13" s="51" customFormat="1" x14ac:dyDescent="0.25">
      <c r="A76" s="194"/>
      <c r="C76" s="194" t="s">
        <v>38</v>
      </c>
      <c r="D76" s="51" t="s">
        <v>6</v>
      </c>
      <c r="E76" s="198">
        <v>0.02</v>
      </c>
      <c r="F76" s="199">
        <f>F74*E76</f>
        <v>2.04</v>
      </c>
      <c r="G76" s="267"/>
      <c r="H76" s="272"/>
      <c r="I76" s="271"/>
      <c r="J76" s="272"/>
      <c r="K76" s="374"/>
      <c r="L76" s="375"/>
      <c r="M76" s="374"/>
    </row>
    <row r="77" spans="1:13" s="51" customFormat="1" x14ac:dyDescent="0.25">
      <c r="A77" s="194"/>
      <c r="C77" s="194" t="s">
        <v>184</v>
      </c>
      <c r="D77" s="51" t="s">
        <v>49</v>
      </c>
      <c r="E77" s="198">
        <v>62.5</v>
      </c>
      <c r="F77" s="199">
        <f>F74*E77</f>
        <v>6375</v>
      </c>
      <c r="G77" s="374"/>
      <c r="H77" s="375"/>
      <c r="I77" s="374"/>
      <c r="J77" s="375"/>
      <c r="K77" s="271"/>
      <c r="L77" s="272"/>
      <c r="M77" s="374"/>
    </row>
    <row r="78" spans="1:13" s="51" customFormat="1" x14ac:dyDescent="0.25">
      <c r="A78" s="194"/>
      <c r="C78" s="194" t="s">
        <v>185</v>
      </c>
      <c r="D78" s="51" t="s">
        <v>186</v>
      </c>
      <c r="E78" s="198">
        <v>5</v>
      </c>
      <c r="F78" s="199">
        <f>E78*F74</f>
        <v>510</v>
      </c>
      <c r="G78" s="267"/>
      <c r="H78" s="272"/>
      <c r="I78" s="374"/>
      <c r="J78" s="375"/>
      <c r="K78" s="271"/>
      <c r="L78" s="272"/>
      <c r="M78" s="374"/>
    </row>
    <row r="79" spans="1:13" s="51" customFormat="1" x14ac:dyDescent="0.25">
      <c r="A79" s="46"/>
      <c r="B79" s="205"/>
      <c r="C79" s="46" t="s">
        <v>39</v>
      </c>
      <c r="D79" s="205" t="s">
        <v>6</v>
      </c>
      <c r="E79" s="49">
        <v>4.0000000000000001E-3</v>
      </c>
      <c r="F79" s="50">
        <f>F74*E79</f>
        <v>0.40800000000000003</v>
      </c>
      <c r="G79" s="244"/>
      <c r="H79" s="273"/>
      <c r="I79" s="242"/>
      <c r="J79" s="243"/>
      <c r="K79" s="274"/>
      <c r="L79" s="273"/>
      <c r="M79" s="242"/>
    </row>
    <row r="80" spans="1:13" s="201" customFormat="1" x14ac:dyDescent="0.25">
      <c r="A80" s="466">
        <v>8</v>
      </c>
      <c r="B80" s="467" t="s">
        <v>292</v>
      </c>
      <c r="C80" s="40" t="s">
        <v>187</v>
      </c>
      <c r="D80" s="462" t="s">
        <v>40</v>
      </c>
      <c r="E80" s="468"/>
      <c r="F80" s="469">
        <v>34</v>
      </c>
      <c r="G80" s="563"/>
      <c r="H80" s="564"/>
      <c r="I80" s="378"/>
      <c r="J80" s="565"/>
      <c r="K80" s="563"/>
      <c r="L80" s="564"/>
      <c r="M80" s="378"/>
    </row>
    <row r="81" spans="1:13" s="51" customFormat="1" x14ac:dyDescent="0.25">
      <c r="A81" s="194"/>
      <c r="B81" s="465" t="s">
        <v>188</v>
      </c>
      <c r="C81" s="194" t="s">
        <v>34</v>
      </c>
      <c r="D81" s="194" t="s">
        <v>35</v>
      </c>
      <c r="E81" s="196">
        <v>4.3</v>
      </c>
      <c r="F81" s="199">
        <f>F80*E81</f>
        <v>146.19999999999999</v>
      </c>
      <c r="G81" s="374"/>
      <c r="H81" s="375"/>
      <c r="I81" s="566"/>
      <c r="J81" s="567"/>
      <c r="K81" s="566"/>
      <c r="L81" s="567"/>
      <c r="M81" s="374"/>
    </row>
    <row r="82" spans="1:13" s="51" customFormat="1" x14ac:dyDescent="0.25">
      <c r="A82" s="194"/>
      <c r="C82" s="194" t="s">
        <v>38</v>
      </c>
      <c r="D82" s="51" t="s">
        <v>6</v>
      </c>
      <c r="E82" s="196">
        <v>0.16</v>
      </c>
      <c r="F82" s="197">
        <f>F80*E82</f>
        <v>5.44</v>
      </c>
      <c r="G82" s="566"/>
      <c r="H82" s="287"/>
      <c r="I82" s="566"/>
      <c r="J82" s="567"/>
      <c r="K82" s="374"/>
      <c r="L82" s="375"/>
      <c r="M82" s="374"/>
    </row>
    <row r="83" spans="1:13" s="51" customFormat="1" x14ac:dyDescent="0.25">
      <c r="A83" s="194"/>
      <c r="C83" s="194" t="s">
        <v>189</v>
      </c>
      <c r="D83" s="51" t="s">
        <v>40</v>
      </c>
      <c r="E83" s="196">
        <v>1.1499999999999999</v>
      </c>
      <c r="F83" s="197">
        <f>F80*E83</f>
        <v>39.099999999999994</v>
      </c>
      <c r="G83" s="374"/>
      <c r="H83" s="377"/>
      <c r="I83" s="374"/>
      <c r="J83" s="375"/>
      <c r="K83" s="566"/>
      <c r="L83" s="567"/>
      <c r="M83" s="374"/>
    </row>
    <row r="84" spans="1:13" s="51" customFormat="1" x14ac:dyDescent="0.25">
      <c r="A84" s="194"/>
      <c r="C84" s="194" t="s">
        <v>48</v>
      </c>
      <c r="D84" s="51" t="s">
        <v>36</v>
      </c>
      <c r="E84" s="196">
        <v>3.6999999999999998E-2</v>
      </c>
      <c r="F84" s="197">
        <f>F80*E84</f>
        <v>1.258</v>
      </c>
      <c r="G84" s="566"/>
      <c r="H84" s="287"/>
      <c r="I84" s="374"/>
      <c r="J84" s="375"/>
      <c r="K84" s="566"/>
      <c r="L84" s="567"/>
      <c r="M84" s="374"/>
    </row>
    <row r="85" spans="1:13" s="51" customFormat="1" x14ac:dyDescent="0.25">
      <c r="A85" s="46"/>
      <c r="B85" s="205"/>
      <c r="C85" s="46" t="s">
        <v>39</v>
      </c>
      <c r="D85" s="205" t="s">
        <v>6</v>
      </c>
      <c r="E85" s="470">
        <v>0.08</v>
      </c>
      <c r="F85" s="48">
        <f>F80*E85</f>
        <v>2.72</v>
      </c>
      <c r="G85" s="568"/>
      <c r="H85" s="569"/>
      <c r="I85" s="242"/>
      <c r="J85" s="243"/>
      <c r="K85" s="568"/>
      <c r="L85" s="570"/>
      <c r="M85" s="242"/>
    </row>
    <row r="86" spans="1:13" s="45" customFormat="1" ht="25.5" x14ac:dyDescent="0.25">
      <c r="A86" s="40">
        <v>9</v>
      </c>
      <c r="B86" s="41" t="s">
        <v>190</v>
      </c>
      <c r="C86" s="40" t="s">
        <v>191</v>
      </c>
      <c r="D86" s="41" t="s">
        <v>40</v>
      </c>
      <c r="E86" s="42"/>
      <c r="F86" s="43">
        <v>30</v>
      </c>
      <c r="G86" s="238"/>
      <c r="H86" s="239"/>
      <c r="I86" s="240"/>
      <c r="J86" s="237"/>
      <c r="K86" s="238"/>
      <c r="L86" s="239"/>
      <c r="M86" s="240"/>
    </row>
    <row r="87" spans="1:13" s="51" customFormat="1" x14ac:dyDescent="0.25">
      <c r="A87" s="194"/>
      <c r="B87" s="465"/>
      <c r="C87" s="194" t="s">
        <v>34</v>
      </c>
      <c r="D87" s="194" t="s">
        <v>35</v>
      </c>
      <c r="E87" s="196">
        <v>8.9</v>
      </c>
      <c r="F87" s="197">
        <f>F86*E87</f>
        <v>267</v>
      </c>
      <c r="G87" s="374"/>
      <c r="H87" s="375"/>
      <c r="I87" s="271"/>
      <c r="J87" s="272"/>
      <c r="K87" s="271"/>
      <c r="L87" s="272"/>
      <c r="M87" s="374"/>
    </row>
    <row r="88" spans="1:13" s="442" customFormat="1" x14ac:dyDescent="0.25">
      <c r="A88" s="194"/>
      <c r="B88" s="51"/>
      <c r="C88" s="194" t="s">
        <v>38</v>
      </c>
      <c r="D88" s="51" t="s">
        <v>6</v>
      </c>
      <c r="E88" s="196">
        <v>0.21</v>
      </c>
      <c r="F88" s="197">
        <f>F86*E88</f>
        <v>6.3</v>
      </c>
      <c r="G88" s="267"/>
      <c r="H88" s="272"/>
      <c r="I88" s="271"/>
      <c r="J88" s="272"/>
      <c r="K88" s="374"/>
      <c r="L88" s="375"/>
      <c r="M88" s="374"/>
    </row>
    <row r="89" spans="1:13" s="51" customFormat="1" x14ac:dyDescent="0.25">
      <c r="A89" s="194"/>
      <c r="C89" s="194" t="s">
        <v>192</v>
      </c>
      <c r="D89" s="51" t="s">
        <v>40</v>
      </c>
      <c r="E89" s="196">
        <v>0.98</v>
      </c>
      <c r="F89" s="197">
        <f>F86*E89</f>
        <v>29.4</v>
      </c>
      <c r="G89" s="374"/>
      <c r="H89" s="375"/>
      <c r="I89" s="374"/>
      <c r="J89" s="375"/>
      <c r="K89" s="271"/>
      <c r="L89" s="272"/>
      <c r="M89" s="374"/>
    </row>
    <row r="90" spans="1:13" s="51" customFormat="1" x14ac:dyDescent="0.25">
      <c r="A90" s="194"/>
      <c r="C90" s="194" t="s">
        <v>48</v>
      </c>
      <c r="D90" s="51" t="s">
        <v>36</v>
      </c>
      <c r="E90" s="196">
        <v>3.5999999999999997E-2</v>
      </c>
      <c r="F90" s="197">
        <f>F86*E90</f>
        <v>1.0799999999999998</v>
      </c>
      <c r="G90" s="267"/>
      <c r="H90" s="272"/>
      <c r="I90" s="374"/>
      <c r="J90" s="375"/>
      <c r="K90" s="271"/>
      <c r="L90" s="272"/>
      <c r="M90" s="374"/>
    </row>
    <row r="91" spans="1:13" s="51" customFormat="1" x14ac:dyDescent="0.25">
      <c r="A91" s="46"/>
      <c r="B91" s="205"/>
      <c r="C91" s="46" t="s">
        <v>39</v>
      </c>
      <c r="D91" s="205" t="s">
        <v>6</v>
      </c>
      <c r="E91" s="470">
        <v>0.09</v>
      </c>
      <c r="F91" s="48">
        <f>F86*E91</f>
        <v>2.6999999999999997</v>
      </c>
      <c r="G91" s="244"/>
      <c r="H91" s="273"/>
      <c r="I91" s="242"/>
      <c r="J91" s="243"/>
      <c r="K91" s="274"/>
      <c r="L91" s="273"/>
      <c r="M91" s="242"/>
    </row>
    <row r="92" spans="1:13" s="51" customFormat="1" x14ac:dyDescent="0.25">
      <c r="A92" s="435">
        <v>10</v>
      </c>
      <c r="B92" s="435" t="s">
        <v>193</v>
      </c>
      <c r="C92" s="435" t="s">
        <v>194</v>
      </c>
      <c r="D92" s="436" t="s">
        <v>37</v>
      </c>
      <c r="E92" s="471"/>
      <c r="F92" s="438">
        <f>0.368/28*16</f>
        <v>0.21028571428571427</v>
      </c>
      <c r="G92" s="267"/>
      <c r="H92" s="268"/>
      <c r="I92" s="374"/>
      <c r="J92" s="377"/>
      <c r="K92" s="267"/>
      <c r="L92" s="268"/>
      <c r="M92" s="374"/>
    </row>
    <row r="93" spans="1:13" s="51" customFormat="1" x14ac:dyDescent="0.25">
      <c r="A93" s="194"/>
      <c r="C93" s="194" t="s">
        <v>34</v>
      </c>
      <c r="D93" s="194" t="s">
        <v>35</v>
      </c>
      <c r="E93" s="196">
        <v>27.5</v>
      </c>
      <c r="F93" s="197">
        <f>F92*E93</f>
        <v>5.782857142857142</v>
      </c>
      <c r="G93" s="374"/>
      <c r="H93" s="375"/>
      <c r="I93" s="267"/>
      <c r="J93" s="268"/>
      <c r="K93" s="267"/>
      <c r="L93" s="268"/>
      <c r="M93" s="374"/>
    </row>
    <row r="94" spans="1:13" s="51" customFormat="1" x14ac:dyDescent="0.25">
      <c r="A94" s="194"/>
      <c r="B94" s="465"/>
      <c r="C94" s="194" t="s">
        <v>38</v>
      </c>
      <c r="D94" s="194" t="s">
        <v>6</v>
      </c>
      <c r="E94" s="196">
        <v>0.56000000000000005</v>
      </c>
      <c r="F94" s="197">
        <f>F92*E94</f>
        <v>0.11776</v>
      </c>
      <c r="G94" s="267"/>
      <c r="H94" s="272"/>
      <c r="I94" s="267"/>
      <c r="J94" s="268"/>
      <c r="K94" s="374"/>
      <c r="L94" s="375"/>
      <c r="M94" s="374"/>
    </row>
    <row r="95" spans="1:13" s="51" customFormat="1" x14ac:dyDescent="0.25">
      <c r="A95" s="194"/>
      <c r="C95" s="472" t="s">
        <v>306</v>
      </c>
      <c r="D95" s="51" t="s">
        <v>37</v>
      </c>
      <c r="E95" s="461">
        <v>1</v>
      </c>
      <c r="F95" s="197">
        <f>E95*F92</f>
        <v>0.21028571428571427</v>
      </c>
      <c r="G95" s="267"/>
      <c r="H95" s="272"/>
      <c r="I95" s="374"/>
      <c r="J95" s="377"/>
      <c r="K95" s="267"/>
      <c r="L95" s="268"/>
      <c r="M95" s="374"/>
    </row>
    <row r="96" spans="1:13" s="51" customFormat="1" x14ac:dyDescent="0.25">
      <c r="A96" s="194"/>
      <c r="C96" s="194" t="s">
        <v>195</v>
      </c>
      <c r="D96" s="51" t="s">
        <v>42</v>
      </c>
      <c r="E96" s="196">
        <v>3</v>
      </c>
      <c r="F96" s="197">
        <f>F92*E96</f>
        <v>0.63085714285714278</v>
      </c>
      <c r="G96" s="267"/>
      <c r="H96" s="272"/>
      <c r="I96" s="374"/>
      <c r="J96" s="375"/>
      <c r="K96" s="267"/>
      <c r="L96" s="268"/>
      <c r="M96" s="374"/>
    </row>
    <row r="97" spans="1:13" s="51" customFormat="1" x14ac:dyDescent="0.25">
      <c r="A97" s="194"/>
      <c r="B97" s="195"/>
      <c r="C97" s="194" t="s">
        <v>182</v>
      </c>
      <c r="D97" s="51" t="s">
        <v>42</v>
      </c>
      <c r="E97" s="196">
        <v>1.39</v>
      </c>
      <c r="F97" s="197">
        <f>F92*E97</f>
        <v>0.29229714285714281</v>
      </c>
      <c r="G97" s="267"/>
      <c r="H97" s="272"/>
      <c r="I97" s="374"/>
      <c r="J97" s="375"/>
      <c r="K97" s="267"/>
      <c r="L97" s="268"/>
      <c r="M97" s="374"/>
    </row>
    <row r="98" spans="1:13" s="51" customFormat="1" x14ac:dyDescent="0.25">
      <c r="A98" s="46"/>
      <c r="B98" s="205"/>
      <c r="C98" s="46" t="s">
        <v>39</v>
      </c>
      <c r="D98" s="205" t="s">
        <v>6</v>
      </c>
      <c r="E98" s="470">
        <v>0.35</v>
      </c>
      <c r="F98" s="48">
        <f>F92*E98</f>
        <v>7.3599999999999985E-2</v>
      </c>
      <c r="G98" s="244"/>
      <c r="H98" s="273"/>
      <c r="I98" s="242"/>
      <c r="J98" s="243"/>
      <c r="K98" s="244"/>
      <c r="L98" s="245"/>
      <c r="M98" s="242"/>
    </row>
    <row r="99" spans="1:13" s="51" customFormat="1" x14ac:dyDescent="0.25">
      <c r="A99" s="435">
        <v>11</v>
      </c>
      <c r="B99" s="440" t="s">
        <v>196</v>
      </c>
      <c r="C99" s="435" t="s">
        <v>197</v>
      </c>
      <c r="D99" s="436" t="s">
        <v>40</v>
      </c>
      <c r="E99" s="473"/>
      <c r="F99" s="439">
        <f>31/28*16</f>
        <v>17.714285714285715</v>
      </c>
      <c r="G99" s="267"/>
      <c r="H99" s="272"/>
      <c r="I99" s="374"/>
      <c r="J99" s="377"/>
      <c r="K99" s="267"/>
      <c r="L99" s="268"/>
      <c r="M99" s="560"/>
    </row>
    <row r="100" spans="1:13" s="51" customFormat="1" x14ac:dyDescent="0.25">
      <c r="A100" s="194"/>
      <c r="C100" s="194" t="s">
        <v>34</v>
      </c>
      <c r="D100" s="51" t="s">
        <v>35</v>
      </c>
      <c r="E100" s="198">
        <v>0.68</v>
      </c>
      <c r="F100" s="199">
        <f>F99*E100</f>
        <v>12.045714285714288</v>
      </c>
      <c r="G100" s="374"/>
      <c r="H100" s="375"/>
      <c r="I100" s="267"/>
      <c r="J100" s="268"/>
      <c r="K100" s="267"/>
      <c r="L100" s="268"/>
      <c r="M100" s="374"/>
    </row>
    <row r="101" spans="1:13" s="51" customFormat="1" x14ac:dyDescent="0.25">
      <c r="A101" s="194"/>
      <c r="C101" s="194" t="s">
        <v>38</v>
      </c>
      <c r="D101" s="51" t="s">
        <v>6</v>
      </c>
      <c r="E101" s="461">
        <f>0.03/100</f>
        <v>2.9999999999999997E-4</v>
      </c>
      <c r="F101" s="199">
        <f>F99*E101</f>
        <v>5.3142857142857141E-3</v>
      </c>
      <c r="G101" s="267"/>
      <c r="H101" s="268"/>
      <c r="I101" s="374"/>
      <c r="J101" s="377"/>
      <c r="K101" s="374"/>
      <c r="L101" s="375"/>
      <c r="M101" s="374"/>
    </row>
    <row r="102" spans="1:13" s="51" customFormat="1" x14ac:dyDescent="0.25">
      <c r="A102" s="194"/>
      <c r="C102" s="194" t="s">
        <v>198</v>
      </c>
      <c r="D102" s="51" t="s">
        <v>42</v>
      </c>
      <c r="E102" s="196">
        <v>0.24399999999999999</v>
      </c>
      <c r="F102" s="199">
        <f>F99*E102</f>
        <v>4.3222857142857141</v>
      </c>
      <c r="G102" s="267"/>
      <c r="H102" s="268"/>
      <c r="I102" s="374"/>
      <c r="J102" s="375"/>
      <c r="K102" s="267"/>
      <c r="L102" s="268"/>
      <c r="M102" s="374"/>
    </row>
    <row r="103" spans="1:13" s="51" customFormat="1" x14ac:dyDescent="0.25">
      <c r="A103" s="194"/>
      <c r="C103" s="194" t="s">
        <v>199</v>
      </c>
      <c r="D103" s="51" t="s">
        <v>42</v>
      </c>
      <c r="E103" s="196">
        <v>2E-3</v>
      </c>
      <c r="F103" s="199">
        <f>F99*E103</f>
        <v>3.5428571428571434E-2</v>
      </c>
      <c r="G103" s="267"/>
      <c r="H103" s="268"/>
      <c r="I103" s="374"/>
      <c r="J103" s="375"/>
      <c r="K103" s="267"/>
      <c r="L103" s="268"/>
      <c r="M103" s="374"/>
    </row>
    <row r="104" spans="1:13" s="51" customFormat="1" x14ac:dyDescent="0.25">
      <c r="A104" s="194"/>
      <c r="C104" s="194" t="s">
        <v>200</v>
      </c>
      <c r="D104" s="51" t="s">
        <v>42</v>
      </c>
      <c r="E104" s="196">
        <v>2.7E-2</v>
      </c>
      <c r="F104" s="199">
        <f>F99*E104</f>
        <v>0.47828571428571431</v>
      </c>
      <c r="G104" s="267"/>
      <c r="H104" s="268"/>
      <c r="I104" s="374"/>
      <c r="J104" s="375"/>
      <c r="K104" s="267"/>
      <c r="L104" s="268"/>
      <c r="M104" s="374"/>
    </row>
    <row r="105" spans="1:13" s="51" customFormat="1" x14ac:dyDescent="0.25">
      <c r="A105" s="46"/>
      <c r="B105" s="205"/>
      <c r="C105" s="46" t="s">
        <v>39</v>
      </c>
      <c r="D105" s="205" t="s">
        <v>6</v>
      </c>
      <c r="E105" s="470">
        <v>1.9E-3</v>
      </c>
      <c r="F105" s="50">
        <f>F99*E105</f>
        <v>3.3657142857142858E-2</v>
      </c>
      <c r="G105" s="244"/>
      <c r="H105" s="245"/>
      <c r="I105" s="242"/>
      <c r="J105" s="243"/>
      <c r="K105" s="244"/>
      <c r="L105" s="245"/>
      <c r="M105" s="242"/>
    </row>
    <row r="106" spans="1:13" s="443" customFormat="1" x14ac:dyDescent="0.25">
      <c r="A106" s="40">
        <v>12</v>
      </c>
      <c r="B106" s="40" t="s">
        <v>201</v>
      </c>
      <c r="C106" s="40" t="s">
        <v>202</v>
      </c>
      <c r="D106" s="41" t="s">
        <v>40</v>
      </c>
      <c r="E106" s="42"/>
      <c r="F106" s="43">
        <v>11</v>
      </c>
      <c r="G106" s="238"/>
      <c r="H106" s="239"/>
      <c r="I106" s="240"/>
      <c r="J106" s="237"/>
      <c r="K106" s="238"/>
      <c r="L106" s="239"/>
      <c r="M106" s="240"/>
    </row>
    <row r="107" spans="1:13" s="442" customFormat="1" x14ac:dyDescent="0.25">
      <c r="A107" s="194"/>
      <c r="C107" s="194" t="s">
        <v>34</v>
      </c>
      <c r="D107" s="194" t="s">
        <v>35</v>
      </c>
      <c r="E107" s="196">
        <v>1.1100000000000001</v>
      </c>
      <c r="F107" s="197">
        <f>F106*E107</f>
        <v>12.21</v>
      </c>
      <c r="G107" s="374"/>
      <c r="H107" s="377"/>
      <c r="I107" s="267"/>
      <c r="J107" s="268"/>
      <c r="K107" s="267"/>
      <c r="L107" s="268"/>
      <c r="M107" s="374"/>
    </row>
    <row r="108" spans="1:13" s="442" customFormat="1" x14ac:dyDescent="0.25">
      <c r="A108" s="194"/>
      <c r="B108" s="51"/>
      <c r="C108" s="194" t="s">
        <v>38</v>
      </c>
      <c r="D108" s="51" t="s">
        <v>6</v>
      </c>
      <c r="E108" s="196">
        <v>0.51600000000000001</v>
      </c>
      <c r="F108" s="197">
        <f>F106*E108</f>
        <v>5.6760000000000002</v>
      </c>
      <c r="G108" s="267"/>
      <c r="H108" s="268"/>
      <c r="I108" s="267"/>
      <c r="J108" s="268"/>
      <c r="K108" s="374"/>
      <c r="L108" s="377"/>
      <c r="M108" s="374"/>
    </row>
    <row r="109" spans="1:13" s="51" customFormat="1" x14ac:dyDescent="0.25">
      <c r="A109" s="194"/>
      <c r="C109" s="194" t="s">
        <v>203</v>
      </c>
      <c r="D109" s="51" t="s">
        <v>132</v>
      </c>
      <c r="E109" s="461">
        <v>0.151</v>
      </c>
      <c r="F109" s="197">
        <f>F106*E109</f>
        <v>1.661</v>
      </c>
      <c r="G109" s="267"/>
      <c r="H109" s="268"/>
      <c r="I109" s="267"/>
      <c r="J109" s="268"/>
      <c r="K109" s="374"/>
      <c r="L109" s="375"/>
      <c r="M109" s="374"/>
    </row>
    <row r="110" spans="1:13" s="442" customFormat="1" x14ac:dyDescent="0.25">
      <c r="A110" s="194"/>
      <c r="B110" s="51"/>
      <c r="C110" s="194" t="s">
        <v>204</v>
      </c>
      <c r="D110" s="51" t="s">
        <v>40</v>
      </c>
      <c r="E110" s="196" t="s">
        <v>41</v>
      </c>
      <c r="F110" s="197">
        <v>11</v>
      </c>
      <c r="G110" s="267"/>
      <c r="H110" s="268"/>
      <c r="I110" s="560"/>
      <c r="J110" s="377"/>
      <c r="K110" s="267"/>
      <c r="L110" s="268"/>
      <c r="M110" s="560"/>
    </row>
    <row r="111" spans="1:13" s="442" customFormat="1" x14ac:dyDescent="0.25">
      <c r="A111" s="194"/>
      <c r="B111" s="51"/>
      <c r="C111" s="194" t="s">
        <v>182</v>
      </c>
      <c r="D111" s="51" t="s">
        <v>42</v>
      </c>
      <c r="E111" s="196">
        <v>4.8000000000000001E-2</v>
      </c>
      <c r="F111" s="197">
        <f>F106*E111</f>
        <v>0.52800000000000002</v>
      </c>
      <c r="G111" s="267"/>
      <c r="H111" s="268"/>
      <c r="I111" s="374"/>
      <c r="J111" s="377"/>
      <c r="K111" s="267"/>
      <c r="L111" s="268"/>
      <c r="M111" s="374"/>
    </row>
    <row r="112" spans="1:13" s="442" customFormat="1" x14ac:dyDescent="0.25">
      <c r="A112" s="46"/>
      <c r="B112" s="205"/>
      <c r="C112" s="46" t="s">
        <v>39</v>
      </c>
      <c r="D112" s="205" t="s">
        <v>6</v>
      </c>
      <c r="E112" s="470">
        <v>5.3999999999999999E-2</v>
      </c>
      <c r="F112" s="48">
        <f>F106*E112</f>
        <v>0.59399999999999997</v>
      </c>
      <c r="G112" s="244"/>
      <c r="H112" s="245"/>
      <c r="I112" s="242"/>
      <c r="J112" s="561"/>
      <c r="K112" s="244"/>
      <c r="L112" s="245"/>
      <c r="M112" s="562"/>
    </row>
    <row r="113" spans="1:13" s="434" customFormat="1" x14ac:dyDescent="0.25">
      <c r="A113" s="123"/>
      <c r="B113" s="431"/>
      <c r="C113" s="432" t="s">
        <v>223</v>
      </c>
      <c r="D113" s="431"/>
      <c r="E113" s="433"/>
      <c r="F113" s="429"/>
      <c r="G113" s="553"/>
      <c r="H113" s="554"/>
      <c r="I113" s="553"/>
      <c r="J113" s="554"/>
      <c r="K113" s="553"/>
      <c r="L113" s="554"/>
      <c r="M113" s="553"/>
    </row>
    <row r="114" spans="1:13" s="443" customFormat="1" x14ac:dyDescent="0.25">
      <c r="A114" s="40">
        <v>1</v>
      </c>
      <c r="B114" s="41" t="s">
        <v>241</v>
      </c>
      <c r="C114" s="40" t="s">
        <v>304</v>
      </c>
      <c r="D114" s="41" t="s">
        <v>40</v>
      </c>
      <c r="E114" s="42"/>
      <c r="F114" s="43">
        <v>415</v>
      </c>
      <c r="G114" s="240"/>
      <c r="H114" s="236"/>
      <c r="I114" s="236"/>
      <c r="J114" s="237"/>
      <c r="K114" s="236"/>
      <c r="L114" s="237"/>
      <c r="M114" s="236"/>
    </row>
    <row r="115" spans="1:13" s="443" customFormat="1" x14ac:dyDescent="0.25">
      <c r="A115" s="448"/>
      <c r="B115" s="449" t="s">
        <v>217</v>
      </c>
      <c r="C115" s="448" t="s">
        <v>242</v>
      </c>
      <c r="D115" s="449" t="s">
        <v>132</v>
      </c>
      <c r="E115" s="474">
        <v>7.4999999999999997E-3</v>
      </c>
      <c r="F115" s="475">
        <f>F114*E115</f>
        <v>3.1124999999999998</v>
      </c>
      <c r="G115" s="542"/>
      <c r="H115" s="571"/>
      <c r="I115" s="540"/>
      <c r="J115" s="541"/>
      <c r="K115" s="542"/>
      <c r="L115" s="571"/>
      <c r="M115" s="542"/>
    </row>
    <row r="116" spans="1:13" s="51" customFormat="1" x14ac:dyDescent="0.25">
      <c r="A116" s="435">
        <v>2</v>
      </c>
      <c r="B116" s="435" t="s">
        <v>238</v>
      </c>
      <c r="C116" s="435" t="s">
        <v>239</v>
      </c>
      <c r="D116" s="436" t="s">
        <v>36</v>
      </c>
      <c r="E116" s="437"/>
      <c r="F116" s="438">
        <v>41.5</v>
      </c>
      <c r="G116" s="267"/>
      <c r="H116" s="268"/>
      <c r="I116" s="267"/>
      <c r="J116" s="268"/>
      <c r="K116" s="267"/>
      <c r="L116" s="268"/>
      <c r="M116" s="267"/>
    </row>
    <row r="117" spans="1:13" s="51" customFormat="1" x14ac:dyDescent="0.25">
      <c r="A117" s="194"/>
      <c r="B117" s="194"/>
      <c r="C117" s="194" t="s">
        <v>34</v>
      </c>
      <c r="D117" s="194" t="s">
        <v>35</v>
      </c>
      <c r="E117" s="196">
        <f>21.6/100</f>
        <v>0.21600000000000003</v>
      </c>
      <c r="F117" s="197">
        <f>F116*E117</f>
        <v>8.9640000000000004</v>
      </c>
      <c r="G117" s="374"/>
      <c r="H117" s="375"/>
      <c r="I117" s="271"/>
      <c r="J117" s="272"/>
      <c r="K117" s="271"/>
      <c r="L117" s="272"/>
      <c r="M117" s="374"/>
    </row>
    <row r="118" spans="1:13" s="51" customFormat="1" x14ac:dyDescent="0.25">
      <c r="A118" s="194"/>
      <c r="B118" s="51" t="s">
        <v>226</v>
      </c>
      <c r="C118" s="194" t="s">
        <v>227</v>
      </c>
      <c r="D118" s="51" t="s">
        <v>132</v>
      </c>
      <c r="E118" s="461">
        <f>1.24/100</f>
        <v>1.24E-2</v>
      </c>
      <c r="F118" s="197">
        <f>F116*E118</f>
        <v>0.51459999999999995</v>
      </c>
      <c r="G118" s="267"/>
      <c r="H118" s="272"/>
      <c r="I118" s="271"/>
      <c r="J118" s="272"/>
      <c r="K118" s="374"/>
      <c r="L118" s="375"/>
      <c r="M118" s="374"/>
    </row>
    <row r="119" spans="1:13" s="51" customFormat="1" x14ac:dyDescent="0.25">
      <c r="A119" s="194"/>
      <c r="B119" s="51" t="s">
        <v>165</v>
      </c>
      <c r="C119" s="194" t="s">
        <v>240</v>
      </c>
      <c r="D119" s="51" t="s">
        <v>132</v>
      </c>
      <c r="E119" s="196">
        <f>2.58/100</f>
        <v>2.58E-2</v>
      </c>
      <c r="F119" s="197">
        <f>F116*E119</f>
        <v>1.0707</v>
      </c>
      <c r="G119" s="267"/>
      <c r="H119" s="272"/>
      <c r="I119" s="374"/>
      <c r="J119" s="375"/>
      <c r="K119" s="374"/>
      <c r="L119" s="375"/>
      <c r="M119" s="374"/>
    </row>
    <row r="120" spans="1:13" s="51" customFormat="1" x14ac:dyDescent="0.25">
      <c r="A120" s="194"/>
      <c r="B120" s="51" t="s">
        <v>228</v>
      </c>
      <c r="C120" s="194" t="s">
        <v>229</v>
      </c>
      <c r="D120" s="51" t="s">
        <v>132</v>
      </c>
      <c r="E120" s="461">
        <v>4.1000000000000003E-3</v>
      </c>
      <c r="F120" s="197">
        <f>F116*E120</f>
        <v>0.17015000000000002</v>
      </c>
      <c r="G120" s="267"/>
      <c r="H120" s="272"/>
      <c r="I120" s="374"/>
      <c r="J120" s="375"/>
      <c r="K120" s="374"/>
      <c r="L120" s="375"/>
      <c r="M120" s="374"/>
    </row>
    <row r="121" spans="1:13" s="51" customFormat="1" x14ac:dyDescent="0.25">
      <c r="A121" s="194"/>
      <c r="B121" s="51" t="s">
        <v>217</v>
      </c>
      <c r="C121" s="194" t="s">
        <v>218</v>
      </c>
      <c r="D121" s="51" t="s">
        <v>132</v>
      </c>
      <c r="E121" s="196">
        <f>7.6/100</f>
        <v>7.5999999999999998E-2</v>
      </c>
      <c r="F121" s="197">
        <f>F116*E121</f>
        <v>3.1539999999999999</v>
      </c>
      <c r="G121" s="267"/>
      <c r="H121" s="272"/>
      <c r="I121" s="374"/>
      <c r="J121" s="375"/>
      <c r="K121" s="374"/>
      <c r="L121" s="375"/>
      <c r="M121" s="374"/>
    </row>
    <row r="122" spans="1:13" s="51" customFormat="1" x14ac:dyDescent="0.25">
      <c r="A122" s="194"/>
      <c r="B122" s="51" t="s">
        <v>219</v>
      </c>
      <c r="C122" s="194" t="s">
        <v>220</v>
      </c>
      <c r="D122" s="51" t="s">
        <v>132</v>
      </c>
      <c r="E122" s="196">
        <f>15.1/100</f>
        <v>0.151</v>
      </c>
      <c r="F122" s="197">
        <f>F116*E122</f>
        <v>6.2664999999999997</v>
      </c>
      <c r="G122" s="267"/>
      <c r="H122" s="272"/>
      <c r="I122" s="374"/>
      <c r="J122" s="375"/>
      <c r="K122" s="374"/>
      <c r="L122" s="375"/>
      <c r="M122" s="374"/>
    </row>
    <row r="123" spans="1:13" s="51" customFormat="1" x14ac:dyDescent="0.25">
      <c r="A123" s="194"/>
      <c r="B123" s="51" t="s">
        <v>234</v>
      </c>
      <c r="C123" s="194" t="s">
        <v>235</v>
      </c>
      <c r="D123" s="51" t="s">
        <v>132</v>
      </c>
      <c r="E123" s="461">
        <v>9.7000000000000003E-3</v>
      </c>
      <c r="F123" s="197">
        <f>F116*E123</f>
        <v>0.40255000000000002</v>
      </c>
      <c r="G123" s="267"/>
      <c r="H123" s="272"/>
      <c r="I123" s="374"/>
      <c r="J123" s="375"/>
      <c r="K123" s="374"/>
      <c r="L123" s="375"/>
      <c r="M123" s="374"/>
    </row>
    <row r="124" spans="1:13" s="51" customFormat="1" x14ac:dyDescent="0.25">
      <c r="A124" s="194"/>
      <c r="B124" s="195"/>
      <c r="C124" s="194" t="s">
        <v>308</v>
      </c>
      <c r="D124" s="51" t="s">
        <v>36</v>
      </c>
      <c r="E124" s="196">
        <v>1.26</v>
      </c>
      <c r="F124" s="197">
        <f>F116*E124</f>
        <v>52.29</v>
      </c>
      <c r="G124" s="267"/>
      <c r="H124" s="272"/>
      <c r="I124" s="374"/>
      <c r="J124" s="375"/>
      <c r="K124" s="271"/>
      <c r="L124" s="272"/>
      <c r="M124" s="374"/>
    </row>
    <row r="125" spans="1:13" s="442" customFormat="1" x14ac:dyDescent="0.25">
      <c r="A125" s="46"/>
      <c r="B125" s="205"/>
      <c r="C125" s="46" t="s">
        <v>237</v>
      </c>
      <c r="D125" s="205" t="s">
        <v>36</v>
      </c>
      <c r="E125" s="47">
        <v>7.0000000000000007E-2</v>
      </c>
      <c r="F125" s="48">
        <f>F116*E125</f>
        <v>2.9050000000000002</v>
      </c>
      <c r="G125" s="242"/>
      <c r="H125" s="243"/>
      <c r="I125" s="242"/>
      <c r="J125" s="243"/>
      <c r="K125" s="274"/>
      <c r="L125" s="273"/>
      <c r="M125" s="242"/>
    </row>
    <row r="126" spans="1:13" s="51" customFormat="1" x14ac:dyDescent="0.25">
      <c r="A126" s="435">
        <v>2</v>
      </c>
      <c r="B126" s="435" t="s">
        <v>224</v>
      </c>
      <c r="C126" s="435" t="s">
        <v>225</v>
      </c>
      <c r="D126" s="436" t="s">
        <v>36</v>
      </c>
      <c r="E126" s="437"/>
      <c r="F126" s="438">
        <v>41.5</v>
      </c>
      <c r="G126" s="267"/>
      <c r="H126" s="268"/>
      <c r="I126" s="374"/>
      <c r="J126" s="377"/>
      <c r="K126" s="267"/>
      <c r="L126" s="268"/>
      <c r="M126" s="537"/>
    </row>
    <row r="127" spans="1:13" s="51" customFormat="1" x14ac:dyDescent="0.25">
      <c r="A127" s="194"/>
      <c r="C127" s="194" t="s">
        <v>34</v>
      </c>
      <c r="D127" s="194" t="s">
        <v>35</v>
      </c>
      <c r="E127" s="196">
        <v>0.14899999999999999</v>
      </c>
      <c r="F127" s="197">
        <f>F126*E127</f>
        <v>6.1834999999999996</v>
      </c>
      <c r="G127" s="374"/>
      <c r="H127" s="377"/>
      <c r="I127" s="267"/>
      <c r="J127" s="268"/>
      <c r="K127" s="267"/>
      <c r="L127" s="268"/>
      <c r="M127" s="374"/>
    </row>
    <row r="128" spans="1:13" s="51" customFormat="1" x14ac:dyDescent="0.25">
      <c r="A128" s="194"/>
      <c r="B128" s="51" t="s">
        <v>226</v>
      </c>
      <c r="C128" s="194" t="s">
        <v>227</v>
      </c>
      <c r="D128" s="51" t="s">
        <v>132</v>
      </c>
      <c r="E128" s="461">
        <v>2.1600000000000001E-2</v>
      </c>
      <c r="F128" s="197">
        <f>F126*E128</f>
        <v>0.89640000000000009</v>
      </c>
      <c r="G128" s="267"/>
      <c r="H128" s="268"/>
      <c r="I128" s="267"/>
      <c r="J128" s="268"/>
      <c r="K128" s="374"/>
      <c r="L128" s="377"/>
      <c r="M128" s="374"/>
    </row>
    <row r="129" spans="1:13" s="51" customFormat="1" x14ac:dyDescent="0.25">
      <c r="A129" s="194"/>
      <c r="B129" s="51" t="s">
        <v>228</v>
      </c>
      <c r="C129" s="194" t="s">
        <v>229</v>
      </c>
      <c r="D129" s="51" t="s">
        <v>132</v>
      </c>
      <c r="E129" s="461">
        <v>4.1000000000000003E-3</v>
      </c>
      <c r="F129" s="197">
        <f>F126*E129</f>
        <v>0.17015000000000002</v>
      </c>
      <c r="G129" s="267"/>
      <c r="H129" s="268"/>
      <c r="I129" s="374"/>
      <c r="J129" s="377"/>
      <c r="K129" s="374"/>
      <c r="L129" s="377"/>
      <c r="M129" s="374"/>
    </row>
    <row r="130" spans="1:13" s="51" customFormat="1" x14ac:dyDescent="0.25">
      <c r="A130" s="194"/>
      <c r="B130" s="51" t="s">
        <v>230</v>
      </c>
      <c r="C130" s="194" t="s">
        <v>231</v>
      </c>
      <c r="D130" s="51" t="s">
        <v>132</v>
      </c>
      <c r="E130" s="461">
        <v>1.8200000000000001E-2</v>
      </c>
      <c r="F130" s="197">
        <f>F126*E130</f>
        <v>0.75530000000000008</v>
      </c>
      <c r="G130" s="267"/>
      <c r="H130" s="268"/>
      <c r="I130" s="374"/>
      <c r="J130" s="377"/>
      <c r="K130" s="374"/>
      <c r="L130" s="377"/>
      <c r="M130" s="374"/>
    </row>
    <row r="131" spans="1:13" s="51" customFormat="1" x14ac:dyDescent="0.25">
      <c r="A131" s="194"/>
      <c r="B131" s="51" t="s">
        <v>232</v>
      </c>
      <c r="C131" s="194" t="s">
        <v>233</v>
      </c>
      <c r="D131" s="51" t="s">
        <v>132</v>
      </c>
      <c r="E131" s="461">
        <v>1.8200000000000001E-2</v>
      </c>
      <c r="F131" s="197">
        <f>F126*E131</f>
        <v>0.75530000000000008</v>
      </c>
      <c r="G131" s="267"/>
      <c r="H131" s="268"/>
      <c r="I131" s="374"/>
      <c r="J131" s="377"/>
      <c r="K131" s="374"/>
      <c r="L131" s="377"/>
      <c r="M131" s="374"/>
    </row>
    <row r="132" spans="1:13" s="51" customFormat="1" x14ac:dyDescent="0.25">
      <c r="A132" s="194"/>
      <c r="B132" s="51" t="s">
        <v>234</v>
      </c>
      <c r="C132" s="194" t="s">
        <v>235</v>
      </c>
      <c r="D132" s="51" t="s">
        <v>132</v>
      </c>
      <c r="E132" s="461">
        <v>6.8999999999999999E-3</v>
      </c>
      <c r="F132" s="197">
        <f>F126*E132</f>
        <v>0.28634999999999999</v>
      </c>
      <c r="G132" s="267"/>
      <c r="H132" s="268"/>
      <c r="I132" s="374"/>
      <c r="J132" s="377"/>
      <c r="K132" s="374"/>
      <c r="L132" s="268"/>
      <c r="M132" s="374"/>
    </row>
    <row r="133" spans="1:13" s="51" customFormat="1" x14ac:dyDescent="0.25">
      <c r="A133" s="194"/>
      <c r="B133" s="195"/>
      <c r="C133" s="194" t="s">
        <v>236</v>
      </c>
      <c r="D133" s="51" t="s">
        <v>36</v>
      </c>
      <c r="E133" s="196">
        <v>1.1000000000000001</v>
      </c>
      <c r="F133" s="197">
        <f>F126*E133</f>
        <v>45.650000000000006</v>
      </c>
      <c r="G133" s="267"/>
      <c r="H133" s="268"/>
      <c r="I133" s="374"/>
      <c r="J133" s="377"/>
      <c r="K133" s="267"/>
      <c r="L133" s="268"/>
      <c r="M133" s="374"/>
    </row>
    <row r="134" spans="1:13" s="51" customFormat="1" x14ac:dyDescent="0.25">
      <c r="A134" s="46"/>
      <c r="B134" s="205"/>
      <c r="C134" s="46" t="s">
        <v>237</v>
      </c>
      <c r="D134" s="205" t="s">
        <v>36</v>
      </c>
      <c r="E134" s="47">
        <v>0.05</v>
      </c>
      <c r="F134" s="48">
        <f>F126*E134</f>
        <v>2.0750000000000002</v>
      </c>
      <c r="G134" s="244"/>
      <c r="H134" s="245"/>
      <c r="I134" s="242"/>
      <c r="J134" s="561"/>
      <c r="K134" s="244"/>
      <c r="L134" s="245"/>
      <c r="M134" s="242"/>
    </row>
    <row r="135" spans="1:13" s="482" customFormat="1" x14ac:dyDescent="0.25">
      <c r="A135" s="476">
        <v>4</v>
      </c>
      <c r="B135" s="477" t="s">
        <v>209</v>
      </c>
      <c r="C135" s="476" t="s">
        <v>210</v>
      </c>
      <c r="D135" s="477" t="s">
        <v>37</v>
      </c>
      <c r="E135" s="478"/>
      <c r="F135" s="479">
        <f>415*0.3/1000</f>
        <v>0.1245</v>
      </c>
      <c r="G135" s="572"/>
      <c r="H135" s="573"/>
      <c r="I135" s="574"/>
      <c r="J135" s="575"/>
      <c r="K135" s="572"/>
      <c r="L135" s="573"/>
      <c r="M135" s="574"/>
    </row>
    <row r="136" spans="1:13" s="482" customFormat="1" x14ac:dyDescent="0.25">
      <c r="A136" s="483"/>
      <c r="B136" s="482" t="s">
        <v>211</v>
      </c>
      <c r="C136" s="483" t="s">
        <v>212</v>
      </c>
      <c r="D136" s="482" t="s">
        <v>132</v>
      </c>
      <c r="E136" s="484">
        <v>0.3</v>
      </c>
      <c r="F136" s="481">
        <f>F135*E136</f>
        <v>3.7350000000000001E-2</v>
      </c>
      <c r="G136" s="572"/>
      <c r="H136" s="573"/>
      <c r="I136" s="572"/>
      <c r="J136" s="573"/>
      <c r="K136" s="574"/>
      <c r="L136" s="575"/>
      <c r="M136" s="574"/>
    </row>
    <row r="137" spans="1:13" s="482" customFormat="1" x14ac:dyDescent="0.25">
      <c r="A137" s="485"/>
      <c r="B137" s="486"/>
      <c r="C137" s="485" t="s">
        <v>213</v>
      </c>
      <c r="D137" s="486" t="s">
        <v>37</v>
      </c>
      <c r="E137" s="487">
        <v>1.03</v>
      </c>
      <c r="F137" s="488">
        <f>F135*E137</f>
        <v>0.12823500000000002</v>
      </c>
      <c r="G137" s="576"/>
      <c r="H137" s="577"/>
      <c r="I137" s="578"/>
      <c r="J137" s="579"/>
      <c r="K137" s="576"/>
      <c r="L137" s="577"/>
      <c r="M137" s="578"/>
    </row>
    <row r="138" spans="1:13" s="494" customFormat="1" ht="53.25" customHeight="1" x14ac:dyDescent="0.25">
      <c r="A138" s="489">
        <v>5</v>
      </c>
      <c r="B138" s="490" t="s">
        <v>214</v>
      </c>
      <c r="C138" s="489" t="s">
        <v>309</v>
      </c>
      <c r="D138" s="491" t="s">
        <v>86</v>
      </c>
      <c r="E138" s="492"/>
      <c r="F138" s="493">
        <v>4.1500000000000004</v>
      </c>
      <c r="G138" s="580"/>
      <c r="H138" s="581"/>
      <c r="I138" s="582"/>
      <c r="J138" s="583"/>
      <c r="K138" s="580"/>
      <c r="L138" s="581"/>
      <c r="M138" s="582"/>
    </row>
    <row r="139" spans="1:13" s="482" customFormat="1" x14ac:dyDescent="0.25">
      <c r="A139" s="483"/>
      <c r="C139" s="483" t="s">
        <v>34</v>
      </c>
      <c r="D139" s="482" t="s">
        <v>35</v>
      </c>
      <c r="E139" s="484">
        <f>(3.75)</f>
        <v>3.75</v>
      </c>
      <c r="F139" s="495">
        <f>F138*E139</f>
        <v>15.562500000000002</v>
      </c>
      <c r="G139" s="574"/>
      <c r="H139" s="575"/>
      <c r="I139" s="572"/>
      <c r="J139" s="573"/>
      <c r="K139" s="572"/>
      <c r="L139" s="573"/>
      <c r="M139" s="574"/>
    </row>
    <row r="140" spans="1:13" s="496" customFormat="1" x14ac:dyDescent="0.25">
      <c r="A140" s="483"/>
      <c r="B140" s="482" t="s">
        <v>215</v>
      </c>
      <c r="C140" s="483" t="s">
        <v>216</v>
      </c>
      <c r="D140" s="482" t="s">
        <v>132</v>
      </c>
      <c r="E140" s="484">
        <v>0.30199999999999999</v>
      </c>
      <c r="F140" s="495">
        <f>F138*E140</f>
        <v>1.2533000000000001</v>
      </c>
      <c r="G140" s="584"/>
      <c r="H140" s="573"/>
      <c r="I140" s="572"/>
      <c r="J140" s="573"/>
      <c r="K140" s="574"/>
      <c r="L140" s="575"/>
      <c r="M140" s="574"/>
    </row>
    <row r="141" spans="1:13" s="482" customFormat="1" x14ac:dyDescent="0.25">
      <c r="A141" s="483"/>
      <c r="B141" s="482" t="s">
        <v>217</v>
      </c>
      <c r="C141" s="483" t="s">
        <v>218</v>
      </c>
      <c r="D141" s="482" t="s">
        <v>132</v>
      </c>
      <c r="E141" s="484">
        <v>0.37</v>
      </c>
      <c r="F141" s="495">
        <f>F138*E141</f>
        <v>1.5355000000000001</v>
      </c>
      <c r="G141" s="584"/>
      <c r="H141" s="573"/>
      <c r="I141" s="574"/>
      <c r="J141" s="575"/>
      <c r="K141" s="574"/>
      <c r="L141" s="575"/>
      <c r="M141" s="574"/>
    </row>
    <row r="142" spans="1:13" s="482" customFormat="1" x14ac:dyDescent="0.25">
      <c r="A142" s="483"/>
      <c r="B142" s="482" t="s">
        <v>219</v>
      </c>
      <c r="C142" s="483" t="s">
        <v>220</v>
      </c>
      <c r="D142" s="482" t="s">
        <v>132</v>
      </c>
      <c r="E142" s="484">
        <v>1.1100000000000001</v>
      </c>
      <c r="F142" s="495">
        <f>F138*E142</f>
        <v>4.6065000000000005</v>
      </c>
      <c r="G142" s="584"/>
      <c r="H142" s="573"/>
      <c r="I142" s="574"/>
      <c r="J142" s="575"/>
      <c r="K142" s="574"/>
      <c r="L142" s="575"/>
      <c r="M142" s="574"/>
    </row>
    <row r="143" spans="1:13" s="482" customFormat="1" x14ac:dyDescent="0.25">
      <c r="A143" s="483"/>
      <c r="C143" s="483" t="s">
        <v>221</v>
      </c>
      <c r="D143" s="482" t="s">
        <v>6</v>
      </c>
      <c r="E143" s="484">
        <v>0.23</v>
      </c>
      <c r="F143" s="495">
        <f>F138*E143</f>
        <v>0.95450000000000013</v>
      </c>
      <c r="G143" s="584"/>
      <c r="H143" s="573"/>
      <c r="I143" s="574"/>
      <c r="J143" s="575"/>
      <c r="K143" s="574"/>
      <c r="L143" s="575"/>
      <c r="M143" s="574"/>
    </row>
    <row r="144" spans="1:13" s="482" customFormat="1" x14ac:dyDescent="0.25">
      <c r="A144" s="483"/>
      <c r="C144" s="483" t="s">
        <v>222</v>
      </c>
      <c r="D144" s="482" t="s">
        <v>37</v>
      </c>
      <c r="E144" s="484">
        <v>10.3</v>
      </c>
      <c r="F144" s="495">
        <f>F138*E144</f>
        <v>42.745000000000005</v>
      </c>
      <c r="G144" s="584"/>
      <c r="H144" s="574"/>
      <c r="I144" s="574"/>
      <c r="J144" s="575"/>
      <c r="K144" s="572"/>
      <c r="L144" s="573"/>
      <c r="M144" s="574"/>
    </row>
    <row r="145" spans="1:13" s="482" customFormat="1" x14ac:dyDescent="0.25">
      <c r="A145" s="497"/>
      <c r="B145" s="485"/>
      <c r="C145" s="498" t="s">
        <v>39</v>
      </c>
      <c r="D145" s="486" t="s">
        <v>6</v>
      </c>
      <c r="E145" s="487">
        <f>1.45</f>
        <v>1.45</v>
      </c>
      <c r="F145" s="499">
        <f>F138*E145</f>
        <v>6.0175000000000001</v>
      </c>
      <c r="G145" s="576"/>
      <c r="H145" s="578"/>
      <c r="I145" s="578"/>
      <c r="J145" s="579"/>
      <c r="K145" s="576"/>
      <c r="L145" s="577"/>
      <c r="M145" s="578"/>
    </row>
    <row r="146" spans="1:13" s="434" customFormat="1" x14ac:dyDescent="0.25">
      <c r="A146" s="123"/>
      <c r="B146" s="431"/>
      <c r="C146" s="432" t="s">
        <v>97</v>
      </c>
      <c r="D146" s="431"/>
      <c r="E146" s="433"/>
      <c r="F146" s="429"/>
      <c r="G146" s="553"/>
      <c r="H146" s="554"/>
      <c r="I146" s="553"/>
      <c r="J146" s="554"/>
      <c r="K146" s="553"/>
      <c r="L146" s="554"/>
      <c r="M146" s="553"/>
    </row>
    <row r="147" spans="1:13" s="45" customFormat="1" ht="25.5" x14ac:dyDescent="0.25">
      <c r="A147" s="44">
        <v>1</v>
      </c>
      <c r="B147" s="500" t="s">
        <v>298</v>
      </c>
      <c r="C147" s="44" t="s">
        <v>299</v>
      </c>
      <c r="D147" s="45" t="s">
        <v>36</v>
      </c>
      <c r="E147" s="501"/>
      <c r="F147" s="204">
        <f>(1027+87+306)*0.1</f>
        <v>142</v>
      </c>
      <c r="G147" s="240"/>
      <c r="H147" s="237"/>
      <c r="I147" s="240"/>
      <c r="J147" s="237"/>
      <c r="K147" s="238"/>
      <c r="L147" s="239"/>
      <c r="M147" s="585"/>
    </row>
    <row r="148" spans="1:13" s="51" customFormat="1" x14ac:dyDescent="0.25">
      <c r="A148" s="194"/>
      <c r="B148" s="195"/>
      <c r="C148" s="194" t="s">
        <v>34</v>
      </c>
      <c r="D148" s="51" t="s">
        <v>35</v>
      </c>
      <c r="E148" s="196">
        <v>0.06</v>
      </c>
      <c r="F148" s="197">
        <f>F147*E148</f>
        <v>8.52</v>
      </c>
      <c r="G148" s="374"/>
      <c r="H148" s="377"/>
      <c r="I148" s="267"/>
      <c r="J148" s="268"/>
      <c r="K148" s="267"/>
      <c r="L148" s="268"/>
      <c r="M148" s="560"/>
    </row>
    <row r="149" spans="1:13" s="51" customFormat="1" x14ac:dyDescent="0.25">
      <c r="A149" s="194"/>
      <c r="B149" s="51" t="s">
        <v>226</v>
      </c>
      <c r="C149" s="194" t="s">
        <v>227</v>
      </c>
      <c r="D149" s="51" t="s">
        <v>132</v>
      </c>
      <c r="E149" s="461">
        <v>2.3E-2</v>
      </c>
      <c r="F149" s="197">
        <f>F147*E149</f>
        <v>3.266</v>
      </c>
      <c r="G149" s="267"/>
      <c r="H149" s="268"/>
      <c r="I149" s="267"/>
      <c r="J149" s="268"/>
      <c r="K149" s="374"/>
      <c r="L149" s="377"/>
      <c r="M149" s="374"/>
    </row>
    <row r="150" spans="1:13" s="51" customFormat="1" x14ac:dyDescent="0.25">
      <c r="A150" s="194"/>
      <c r="B150" s="51" t="s">
        <v>300</v>
      </c>
      <c r="C150" s="194" t="s">
        <v>301</v>
      </c>
      <c r="D150" s="51" t="s">
        <v>132</v>
      </c>
      <c r="E150" s="461">
        <v>6.7799999999999999E-2</v>
      </c>
      <c r="F150" s="197">
        <f>F147*E150</f>
        <v>9.6275999999999993</v>
      </c>
      <c r="G150" s="267"/>
      <c r="H150" s="268"/>
      <c r="I150" s="267"/>
      <c r="J150" s="268"/>
      <c r="K150" s="374"/>
      <c r="L150" s="377"/>
      <c r="M150" s="374"/>
    </row>
    <row r="151" spans="1:13" s="51" customFormat="1" x14ac:dyDescent="0.25">
      <c r="A151" s="194"/>
      <c r="B151" s="195"/>
      <c r="C151" s="194" t="s">
        <v>236</v>
      </c>
      <c r="D151" s="51" t="s">
        <v>36</v>
      </c>
      <c r="E151" s="196">
        <v>0.85699999999999998</v>
      </c>
      <c r="F151" s="197">
        <f>F147*E151</f>
        <v>121.694</v>
      </c>
      <c r="G151" s="267"/>
      <c r="H151" s="268"/>
      <c r="I151" s="374"/>
      <c r="J151" s="375"/>
      <c r="K151" s="267"/>
      <c r="L151" s="268"/>
      <c r="M151" s="537"/>
    </row>
    <row r="152" spans="1:13" s="51" customFormat="1" x14ac:dyDescent="0.25">
      <c r="A152" s="46"/>
      <c r="B152" s="205"/>
      <c r="C152" s="46" t="s">
        <v>302</v>
      </c>
      <c r="D152" s="205" t="s">
        <v>37</v>
      </c>
      <c r="E152" s="47">
        <v>0.2</v>
      </c>
      <c r="F152" s="48">
        <f>F147*E152</f>
        <v>28.400000000000002</v>
      </c>
      <c r="G152" s="244"/>
      <c r="H152" s="245"/>
      <c r="I152" s="242"/>
      <c r="J152" s="243"/>
      <c r="K152" s="244"/>
      <c r="L152" s="245"/>
      <c r="M152" s="586"/>
    </row>
    <row r="153" spans="1:13" s="51" customFormat="1" x14ac:dyDescent="0.25">
      <c r="A153" s="435">
        <v>2</v>
      </c>
      <c r="B153" s="435" t="s">
        <v>96</v>
      </c>
      <c r="C153" s="435" t="s">
        <v>97</v>
      </c>
      <c r="D153" s="436" t="s">
        <v>40</v>
      </c>
      <c r="E153" s="437"/>
      <c r="F153" s="438">
        <v>87</v>
      </c>
      <c r="G153" s="267"/>
      <c r="H153" s="268"/>
      <c r="I153" s="267"/>
      <c r="J153" s="268"/>
      <c r="K153" s="374"/>
      <c r="L153" s="377"/>
      <c r="M153" s="376"/>
    </row>
    <row r="154" spans="1:13" s="51" customFormat="1" x14ac:dyDescent="0.25">
      <c r="A154" s="194"/>
      <c r="C154" s="194" t="s">
        <v>34</v>
      </c>
      <c r="D154" s="194" t="s">
        <v>35</v>
      </c>
      <c r="E154" s="196">
        <v>1.23</v>
      </c>
      <c r="F154" s="197">
        <f>F153*E154</f>
        <v>107.01</v>
      </c>
      <c r="G154" s="374"/>
      <c r="H154" s="377"/>
      <c r="I154" s="267"/>
      <c r="J154" s="272"/>
      <c r="K154" s="271"/>
      <c r="L154" s="272"/>
      <c r="M154" s="374"/>
    </row>
    <row r="155" spans="1:13" s="51" customFormat="1" x14ac:dyDescent="0.25">
      <c r="A155" s="194"/>
      <c r="C155" s="194" t="s">
        <v>38</v>
      </c>
      <c r="D155" s="51" t="s">
        <v>6</v>
      </c>
      <c r="E155" s="196">
        <f>9.57/100</f>
        <v>9.5700000000000007E-2</v>
      </c>
      <c r="F155" s="197">
        <f>F153*E155</f>
        <v>8.3259000000000007</v>
      </c>
      <c r="G155" s="267"/>
      <c r="H155" s="268"/>
      <c r="I155" s="374"/>
      <c r="J155" s="375"/>
      <c r="K155" s="374"/>
      <c r="L155" s="375"/>
      <c r="M155" s="374"/>
    </row>
    <row r="156" spans="1:13" s="51" customFormat="1" x14ac:dyDescent="0.25">
      <c r="A156" s="194"/>
      <c r="C156" s="194" t="s">
        <v>102</v>
      </c>
      <c r="D156" s="51" t="s">
        <v>40</v>
      </c>
      <c r="E156" s="196">
        <v>1</v>
      </c>
      <c r="F156" s="197">
        <f>F153*E156</f>
        <v>87</v>
      </c>
      <c r="G156" s="267"/>
      <c r="H156" s="268"/>
      <c r="I156" s="374"/>
      <c r="J156" s="375"/>
      <c r="K156" s="271"/>
      <c r="L156" s="272"/>
      <c r="M156" s="374"/>
    </row>
    <row r="157" spans="1:13" s="51" customFormat="1" x14ac:dyDescent="0.25">
      <c r="A157" s="46"/>
      <c r="B157" s="205"/>
      <c r="C157" s="46" t="s">
        <v>39</v>
      </c>
      <c r="D157" s="205" t="s">
        <v>6</v>
      </c>
      <c r="E157" s="470">
        <f>4.26/100</f>
        <v>4.2599999999999999E-2</v>
      </c>
      <c r="F157" s="48">
        <f>F153*E157</f>
        <v>3.7061999999999999</v>
      </c>
      <c r="G157" s="244"/>
      <c r="H157" s="245"/>
      <c r="I157" s="242"/>
      <c r="J157" s="243"/>
      <c r="K157" s="274"/>
      <c r="L157" s="273"/>
      <c r="M157" s="242"/>
    </row>
    <row r="158" spans="1:13" s="51" customFormat="1" x14ac:dyDescent="0.25">
      <c r="A158" s="435">
        <v>3</v>
      </c>
      <c r="B158" s="435" t="s">
        <v>96</v>
      </c>
      <c r="C158" s="435" t="s">
        <v>97</v>
      </c>
      <c r="D158" s="436" t="s">
        <v>40</v>
      </c>
      <c r="E158" s="437"/>
      <c r="F158" s="438">
        <f>1027+306</f>
        <v>1333</v>
      </c>
      <c r="G158" s="267"/>
      <c r="H158" s="268"/>
      <c r="I158" s="267"/>
      <c r="J158" s="268"/>
      <c r="K158" s="374"/>
      <c r="L158" s="377"/>
      <c r="M158" s="376"/>
    </row>
    <row r="159" spans="1:13" s="51" customFormat="1" x14ac:dyDescent="0.25">
      <c r="A159" s="194"/>
      <c r="C159" s="194" t="s">
        <v>34</v>
      </c>
      <c r="D159" s="194" t="s">
        <v>35</v>
      </c>
      <c r="E159" s="196">
        <v>1.23</v>
      </c>
      <c r="F159" s="197">
        <f>F158*E159</f>
        <v>1639.59</v>
      </c>
      <c r="G159" s="374"/>
      <c r="H159" s="377"/>
      <c r="I159" s="267"/>
      <c r="J159" s="272"/>
      <c r="K159" s="271"/>
      <c r="L159" s="272"/>
      <c r="M159" s="374"/>
    </row>
    <row r="160" spans="1:13" s="51" customFormat="1" x14ac:dyDescent="0.25">
      <c r="A160" s="194"/>
      <c r="C160" s="194" t="s">
        <v>38</v>
      </c>
      <c r="D160" s="51" t="s">
        <v>6</v>
      </c>
      <c r="E160" s="196">
        <f>9.57/100</f>
        <v>9.5700000000000007E-2</v>
      </c>
      <c r="F160" s="197">
        <f>F158*E160</f>
        <v>127.56810000000002</v>
      </c>
      <c r="G160" s="267"/>
      <c r="H160" s="268"/>
      <c r="I160" s="374"/>
      <c r="J160" s="375"/>
      <c r="K160" s="374"/>
      <c r="L160" s="375"/>
      <c r="M160" s="374"/>
    </row>
    <row r="161" spans="1:13" s="51" customFormat="1" x14ac:dyDescent="0.25">
      <c r="A161" s="194"/>
      <c r="C161" s="194" t="s">
        <v>303</v>
      </c>
      <c r="D161" s="51" t="s">
        <v>40</v>
      </c>
      <c r="E161" s="196">
        <v>1</v>
      </c>
      <c r="F161" s="197">
        <f>F158*E161</f>
        <v>1333</v>
      </c>
      <c r="G161" s="267"/>
      <c r="H161" s="268"/>
      <c r="I161" s="374"/>
      <c r="J161" s="375"/>
      <c r="K161" s="271"/>
      <c r="L161" s="272"/>
      <c r="M161" s="374"/>
    </row>
    <row r="162" spans="1:13" s="51" customFormat="1" x14ac:dyDescent="0.25">
      <c r="A162" s="46"/>
      <c r="B162" s="205"/>
      <c r="C162" s="46" t="s">
        <v>39</v>
      </c>
      <c r="D162" s="205" t="s">
        <v>6</v>
      </c>
      <c r="E162" s="470">
        <f>4.26/100</f>
        <v>4.2599999999999999E-2</v>
      </c>
      <c r="F162" s="48">
        <f>F158*E162</f>
        <v>56.785800000000002</v>
      </c>
      <c r="G162" s="244"/>
      <c r="H162" s="245"/>
      <c r="I162" s="242"/>
      <c r="J162" s="243"/>
      <c r="K162" s="274"/>
      <c r="L162" s="273"/>
      <c r="M162" s="242"/>
    </row>
    <row r="163" spans="1:13" s="45" customFormat="1" ht="25.5" x14ac:dyDescent="0.25">
      <c r="A163" s="40">
        <v>4</v>
      </c>
      <c r="B163" s="40" t="s">
        <v>98</v>
      </c>
      <c r="C163" s="40" t="s">
        <v>99</v>
      </c>
      <c r="D163" s="41" t="s">
        <v>100</v>
      </c>
      <c r="E163" s="502"/>
      <c r="F163" s="43">
        <f>370.8/100</f>
        <v>3.7080000000000002</v>
      </c>
      <c r="G163" s="240"/>
      <c r="H163" s="237"/>
      <c r="I163" s="238"/>
      <c r="J163" s="239"/>
      <c r="K163" s="238"/>
      <c r="L163" s="239"/>
      <c r="M163" s="240"/>
    </row>
    <row r="164" spans="1:13" s="51" customFormat="1" x14ac:dyDescent="0.25">
      <c r="A164" s="194"/>
      <c r="B164" s="194"/>
      <c r="C164" s="194" t="s">
        <v>34</v>
      </c>
      <c r="D164" s="194" t="s">
        <v>35</v>
      </c>
      <c r="E164" s="198">
        <v>74</v>
      </c>
      <c r="F164" s="199">
        <f>F163*E164</f>
        <v>274.392</v>
      </c>
      <c r="G164" s="374"/>
      <c r="H164" s="375"/>
      <c r="I164" s="271"/>
      <c r="J164" s="272"/>
      <c r="K164" s="271"/>
      <c r="L164" s="272"/>
      <c r="M164" s="374"/>
    </row>
    <row r="165" spans="1:13" s="51" customFormat="1" x14ac:dyDescent="0.25">
      <c r="A165" s="194"/>
      <c r="C165" s="194" t="s">
        <v>38</v>
      </c>
      <c r="D165" s="51" t="s">
        <v>6</v>
      </c>
      <c r="E165" s="198">
        <v>0.71</v>
      </c>
      <c r="F165" s="199">
        <f>F163*E165</f>
        <v>2.6326800000000001</v>
      </c>
      <c r="G165" s="267"/>
      <c r="H165" s="272"/>
      <c r="I165" s="271"/>
      <c r="J165" s="272"/>
      <c r="K165" s="374"/>
      <c r="L165" s="375"/>
      <c r="M165" s="374"/>
    </row>
    <row r="166" spans="1:13" s="51" customFormat="1" x14ac:dyDescent="0.25">
      <c r="A166" s="194"/>
      <c r="C166" s="194" t="s">
        <v>103</v>
      </c>
      <c r="D166" s="51" t="s">
        <v>50</v>
      </c>
      <c r="E166" s="198">
        <v>100</v>
      </c>
      <c r="F166" s="199">
        <f>F163*E166</f>
        <v>370.8</v>
      </c>
      <c r="G166" s="267"/>
      <c r="H166" s="272"/>
      <c r="I166" s="374"/>
      <c r="J166" s="375"/>
      <c r="K166" s="271"/>
      <c r="L166" s="272"/>
      <c r="M166" s="374"/>
    </row>
    <row r="167" spans="1:13" s="51" customFormat="1" x14ac:dyDescent="0.25">
      <c r="A167" s="194"/>
      <c r="C167" s="194" t="s">
        <v>88</v>
      </c>
      <c r="D167" s="51" t="s">
        <v>36</v>
      </c>
      <c r="E167" s="198" t="s">
        <v>41</v>
      </c>
      <c r="F167" s="199">
        <v>9.25</v>
      </c>
      <c r="G167" s="267"/>
      <c r="H167" s="272"/>
      <c r="I167" s="374"/>
      <c r="J167" s="375"/>
      <c r="K167" s="271"/>
      <c r="L167" s="272"/>
      <c r="M167" s="374"/>
    </row>
    <row r="168" spans="1:13" s="51" customFormat="1" x14ac:dyDescent="0.25">
      <c r="A168" s="194"/>
      <c r="B168" s="195"/>
      <c r="C168" s="194" t="s">
        <v>48</v>
      </c>
      <c r="D168" s="51" t="s">
        <v>36</v>
      </c>
      <c r="E168" s="198">
        <v>0.06</v>
      </c>
      <c r="F168" s="199">
        <f>F163*E168</f>
        <v>0.22248000000000001</v>
      </c>
      <c r="G168" s="267"/>
      <c r="H168" s="272"/>
      <c r="I168" s="374"/>
      <c r="J168" s="375"/>
      <c r="K168" s="271"/>
      <c r="L168" s="272"/>
      <c r="M168" s="374"/>
    </row>
    <row r="169" spans="1:13" s="51" customFormat="1" x14ac:dyDescent="0.25">
      <c r="A169" s="46"/>
      <c r="B169" s="205"/>
      <c r="C169" s="46" t="s">
        <v>39</v>
      </c>
      <c r="D169" s="205" t="s">
        <v>6</v>
      </c>
      <c r="E169" s="49">
        <v>9.6</v>
      </c>
      <c r="F169" s="50">
        <f>F163*E169</f>
        <v>35.596800000000002</v>
      </c>
      <c r="G169" s="244"/>
      <c r="H169" s="273"/>
      <c r="I169" s="242"/>
      <c r="J169" s="243"/>
      <c r="K169" s="274"/>
      <c r="L169" s="273"/>
      <c r="M169" s="242"/>
    </row>
    <row r="170" spans="1:13" s="434" customFormat="1" x14ac:dyDescent="0.25">
      <c r="A170" s="123"/>
      <c r="B170" s="431"/>
      <c r="C170" s="432" t="s">
        <v>247</v>
      </c>
      <c r="D170" s="431"/>
      <c r="E170" s="433"/>
      <c r="F170" s="429"/>
      <c r="G170" s="553"/>
      <c r="H170" s="554"/>
      <c r="I170" s="553"/>
      <c r="J170" s="554"/>
      <c r="K170" s="553"/>
      <c r="L170" s="554"/>
      <c r="M170" s="553"/>
    </row>
    <row r="171" spans="1:13" s="442" customFormat="1" x14ac:dyDescent="0.25">
      <c r="A171" s="435">
        <v>1</v>
      </c>
      <c r="B171" s="435" t="s">
        <v>243</v>
      </c>
      <c r="C171" s="441" t="s">
        <v>250</v>
      </c>
      <c r="D171" s="436" t="s">
        <v>86</v>
      </c>
      <c r="E171" s="437"/>
      <c r="F171" s="438">
        <v>3.0659999999999998</v>
      </c>
      <c r="G171" s="267"/>
      <c r="H171" s="268"/>
      <c r="I171" s="374"/>
      <c r="J171" s="377"/>
      <c r="K171" s="267"/>
      <c r="L171" s="268"/>
      <c r="M171" s="560"/>
    </row>
    <row r="172" spans="1:13" s="442" customFormat="1" x14ac:dyDescent="0.25">
      <c r="A172" s="194"/>
      <c r="C172" s="194" t="s">
        <v>43</v>
      </c>
      <c r="D172" s="194" t="s">
        <v>35</v>
      </c>
      <c r="E172" s="196">
        <f>18.8+0.34*10</f>
        <v>22.200000000000003</v>
      </c>
      <c r="F172" s="197">
        <f>F171*E172</f>
        <v>68.065200000000004</v>
      </c>
      <c r="G172" s="374"/>
      <c r="H172" s="377"/>
      <c r="I172" s="267"/>
      <c r="J172" s="268"/>
      <c r="K172" s="267"/>
      <c r="L172" s="268"/>
      <c r="M172" s="374"/>
    </row>
    <row r="173" spans="1:13" s="442" customFormat="1" x14ac:dyDescent="0.25">
      <c r="A173" s="194"/>
      <c r="B173" s="51"/>
      <c r="C173" s="194" t="s">
        <v>38</v>
      </c>
      <c r="D173" s="51" t="s">
        <v>6</v>
      </c>
      <c r="E173" s="196">
        <f>0.95+0.23*10</f>
        <v>3.25</v>
      </c>
      <c r="F173" s="197">
        <f>F171*E173</f>
        <v>9.9644999999999992</v>
      </c>
      <c r="G173" s="267"/>
      <c r="H173" s="268"/>
      <c r="I173" s="267"/>
      <c r="J173" s="268"/>
      <c r="K173" s="374"/>
      <c r="L173" s="377"/>
      <c r="M173" s="374"/>
    </row>
    <row r="174" spans="1:13" s="442" customFormat="1" x14ac:dyDescent="0.25">
      <c r="A174" s="194"/>
      <c r="B174" s="51"/>
      <c r="C174" s="194" t="s">
        <v>244</v>
      </c>
      <c r="D174" s="51" t="s">
        <v>36</v>
      </c>
      <c r="E174" s="196">
        <f>2.04+0.51*10</f>
        <v>7.14</v>
      </c>
      <c r="F174" s="197">
        <f>F171*E174</f>
        <v>21.891239999999996</v>
      </c>
      <c r="G174" s="267"/>
      <c r="H174" s="268"/>
      <c r="I174" s="374"/>
      <c r="J174" s="377"/>
      <c r="K174" s="267"/>
      <c r="L174" s="268"/>
      <c r="M174" s="560"/>
    </row>
    <row r="175" spans="1:13" s="51" customFormat="1" x14ac:dyDescent="0.25">
      <c r="A175" s="46"/>
      <c r="B175" s="205"/>
      <c r="C175" s="46" t="s">
        <v>39</v>
      </c>
      <c r="D175" s="205" t="s">
        <v>6</v>
      </c>
      <c r="E175" s="47">
        <v>6.36</v>
      </c>
      <c r="F175" s="48">
        <f>F171*E175</f>
        <v>19.499759999999998</v>
      </c>
      <c r="G175" s="244"/>
      <c r="H175" s="245"/>
      <c r="I175" s="242"/>
      <c r="J175" s="561"/>
      <c r="K175" s="244"/>
      <c r="L175" s="245"/>
      <c r="M175" s="562"/>
    </row>
    <row r="176" spans="1:13" s="45" customFormat="1" x14ac:dyDescent="0.25">
      <c r="A176" s="40">
        <v>2</v>
      </c>
      <c r="B176" s="41" t="s">
        <v>248</v>
      </c>
      <c r="C176" s="40" t="s">
        <v>254</v>
      </c>
      <c r="D176" s="41" t="s">
        <v>40</v>
      </c>
      <c r="E176" s="42"/>
      <c r="F176" s="43">
        <v>306.60000000000002</v>
      </c>
      <c r="G176" s="238"/>
      <c r="H176" s="239"/>
      <c r="I176" s="240"/>
      <c r="J176" s="237"/>
      <c r="K176" s="238"/>
      <c r="L176" s="239"/>
      <c r="M176" s="240"/>
    </row>
    <row r="177" spans="1:13" s="51" customFormat="1" x14ac:dyDescent="0.25">
      <c r="A177" s="194"/>
      <c r="B177" s="194"/>
      <c r="C177" s="194" t="s">
        <v>34</v>
      </c>
      <c r="D177" s="194" t="s">
        <v>35</v>
      </c>
      <c r="E177" s="196">
        <v>3.86</v>
      </c>
      <c r="F177" s="197">
        <f>F176*E177</f>
        <v>1183.4760000000001</v>
      </c>
      <c r="G177" s="374"/>
      <c r="H177" s="375"/>
      <c r="I177" s="271"/>
      <c r="J177" s="272"/>
      <c r="K177" s="271"/>
      <c r="L177" s="272"/>
      <c r="M177" s="374"/>
    </row>
    <row r="178" spans="1:13" s="51" customFormat="1" x14ac:dyDescent="0.25">
      <c r="A178" s="194"/>
      <c r="C178" s="194" t="s">
        <v>38</v>
      </c>
      <c r="D178" s="51" t="s">
        <v>6</v>
      </c>
      <c r="E178" s="461">
        <v>3.5999999999999997E-2</v>
      </c>
      <c r="F178" s="197">
        <f>F176*E178</f>
        <v>11.037599999999999</v>
      </c>
      <c r="G178" s="267"/>
      <c r="H178" s="272"/>
      <c r="I178" s="374"/>
      <c r="J178" s="375"/>
      <c r="K178" s="374"/>
      <c r="L178" s="375"/>
      <c r="M178" s="374"/>
    </row>
    <row r="179" spans="1:13" s="51" customFormat="1" x14ac:dyDescent="0.25">
      <c r="A179" s="194"/>
      <c r="C179" s="194" t="s">
        <v>249</v>
      </c>
      <c r="D179" s="51" t="s">
        <v>40</v>
      </c>
      <c r="E179" s="196">
        <v>1</v>
      </c>
      <c r="F179" s="197">
        <f>F176*E179</f>
        <v>306.60000000000002</v>
      </c>
      <c r="G179" s="267"/>
      <c r="H179" s="272"/>
      <c r="I179" s="374"/>
      <c r="J179" s="375"/>
      <c r="K179" s="271"/>
      <c r="L179" s="272"/>
      <c r="M179" s="374"/>
    </row>
    <row r="180" spans="1:13" s="51" customFormat="1" x14ac:dyDescent="0.25">
      <c r="A180" s="194"/>
      <c r="C180" s="194" t="s">
        <v>48</v>
      </c>
      <c r="D180" s="51" t="s">
        <v>36</v>
      </c>
      <c r="E180" s="196">
        <v>0.03</v>
      </c>
      <c r="F180" s="197">
        <f>F176*E180</f>
        <v>9.1980000000000004</v>
      </c>
      <c r="G180" s="267"/>
      <c r="H180" s="272"/>
      <c r="I180" s="374"/>
      <c r="J180" s="375"/>
      <c r="K180" s="271"/>
      <c r="L180" s="272"/>
      <c r="M180" s="374"/>
    </row>
    <row r="181" spans="1:13" s="51" customFormat="1" x14ac:dyDescent="0.25">
      <c r="A181" s="46"/>
      <c r="B181" s="205"/>
      <c r="C181" s="46" t="s">
        <v>39</v>
      </c>
      <c r="D181" s="205" t="s">
        <v>6</v>
      </c>
      <c r="E181" s="47">
        <v>4.2999999999999997E-2</v>
      </c>
      <c r="F181" s="48">
        <f>F176*E181</f>
        <v>13.1838</v>
      </c>
      <c r="G181" s="244"/>
      <c r="H181" s="273"/>
      <c r="I181" s="242"/>
      <c r="J181" s="243"/>
      <c r="K181" s="274"/>
      <c r="L181" s="273"/>
      <c r="M181" s="242"/>
    </row>
    <row r="182" spans="1:13" s="45" customFormat="1" ht="25.5" x14ac:dyDescent="0.25">
      <c r="A182" s="40">
        <v>3</v>
      </c>
      <c r="B182" s="40" t="s">
        <v>98</v>
      </c>
      <c r="C182" s="40" t="s">
        <v>99</v>
      </c>
      <c r="D182" s="41" t="s">
        <v>100</v>
      </c>
      <c r="E182" s="502"/>
      <c r="F182" s="43">
        <v>0.151</v>
      </c>
      <c r="G182" s="240"/>
      <c r="H182" s="237"/>
      <c r="I182" s="238"/>
      <c r="J182" s="239"/>
      <c r="K182" s="238"/>
      <c r="L182" s="239"/>
      <c r="M182" s="240"/>
    </row>
    <row r="183" spans="1:13" s="51" customFormat="1" x14ac:dyDescent="0.25">
      <c r="A183" s="194"/>
      <c r="B183" s="194"/>
      <c r="C183" s="194" t="s">
        <v>34</v>
      </c>
      <c r="D183" s="194" t="s">
        <v>35</v>
      </c>
      <c r="E183" s="198">
        <v>74</v>
      </c>
      <c r="F183" s="199">
        <f>F182*E183</f>
        <v>11.173999999999999</v>
      </c>
      <c r="G183" s="374"/>
      <c r="H183" s="375"/>
      <c r="I183" s="271"/>
      <c r="J183" s="272"/>
      <c r="K183" s="271"/>
      <c r="L183" s="272"/>
      <c r="M183" s="374"/>
    </row>
    <row r="184" spans="1:13" s="51" customFormat="1" x14ac:dyDescent="0.25">
      <c r="A184" s="194"/>
      <c r="C184" s="194" t="s">
        <v>38</v>
      </c>
      <c r="D184" s="51" t="s">
        <v>6</v>
      </c>
      <c r="E184" s="198">
        <v>0.71</v>
      </c>
      <c r="F184" s="199">
        <f>F182*E184</f>
        <v>0.10720999999999999</v>
      </c>
      <c r="G184" s="267"/>
      <c r="H184" s="272"/>
      <c r="I184" s="271"/>
      <c r="J184" s="272"/>
      <c r="K184" s="374"/>
      <c r="L184" s="375"/>
      <c r="M184" s="374"/>
    </row>
    <row r="185" spans="1:13" s="51" customFormat="1" x14ac:dyDescent="0.25">
      <c r="A185" s="194"/>
      <c r="C185" s="194" t="s">
        <v>103</v>
      </c>
      <c r="D185" s="51" t="s">
        <v>50</v>
      </c>
      <c r="E185" s="198">
        <v>100</v>
      </c>
      <c r="F185" s="199">
        <f>F182*E185</f>
        <v>15.1</v>
      </c>
      <c r="G185" s="267"/>
      <c r="H185" s="272"/>
      <c r="I185" s="374"/>
      <c r="J185" s="375"/>
      <c r="K185" s="271"/>
      <c r="L185" s="272"/>
      <c r="M185" s="374"/>
    </row>
    <row r="186" spans="1:13" s="51" customFormat="1" x14ac:dyDescent="0.25">
      <c r="A186" s="194"/>
      <c r="C186" s="194" t="s">
        <v>88</v>
      </c>
      <c r="D186" s="51" t="s">
        <v>36</v>
      </c>
      <c r="E186" s="198" t="s">
        <v>41</v>
      </c>
      <c r="F186" s="199">
        <v>0.45</v>
      </c>
      <c r="G186" s="267"/>
      <c r="H186" s="272"/>
      <c r="I186" s="374"/>
      <c r="J186" s="375"/>
      <c r="K186" s="271"/>
      <c r="L186" s="272"/>
      <c r="M186" s="374"/>
    </row>
    <row r="187" spans="1:13" s="51" customFormat="1" x14ac:dyDescent="0.25">
      <c r="A187" s="194"/>
      <c r="B187" s="195"/>
      <c r="C187" s="194" t="s">
        <v>48</v>
      </c>
      <c r="D187" s="51" t="s">
        <v>36</v>
      </c>
      <c r="E187" s="198">
        <v>0.06</v>
      </c>
      <c r="F187" s="199">
        <f>F182*E187</f>
        <v>9.0599999999999986E-3</v>
      </c>
      <c r="G187" s="267"/>
      <c r="H187" s="272"/>
      <c r="I187" s="374"/>
      <c r="J187" s="375"/>
      <c r="K187" s="271"/>
      <c r="L187" s="272"/>
      <c r="M187" s="374"/>
    </row>
    <row r="188" spans="1:13" s="51" customFormat="1" x14ac:dyDescent="0.25">
      <c r="A188" s="46"/>
      <c r="B188" s="205"/>
      <c r="C188" s="46" t="s">
        <v>39</v>
      </c>
      <c r="D188" s="205" t="s">
        <v>6</v>
      </c>
      <c r="E188" s="49">
        <v>9.6</v>
      </c>
      <c r="F188" s="50">
        <f>F182*E188</f>
        <v>1.4496</v>
      </c>
      <c r="G188" s="244"/>
      <c r="H188" s="273"/>
      <c r="I188" s="242"/>
      <c r="J188" s="243"/>
      <c r="K188" s="274"/>
      <c r="L188" s="273"/>
      <c r="M188" s="242"/>
    </row>
    <row r="189" spans="1:13" s="45" customFormat="1" ht="25.5" x14ac:dyDescent="0.25">
      <c r="A189" s="40">
        <v>4</v>
      </c>
      <c r="B189" s="41" t="s">
        <v>251</v>
      </c>
      <c r="C189" s="40" t="s">
        <v>255</v>
      </c>
      <c r="D189" s="41" t="s">
        <v>40</v>
      </c>
      <c r="E189" s="42"/>
      <c r="F189" s="43">
        <v>56</v>
      </c>
      <c r="G189" s="240"/>
      <c r="H189" s="237"/>
      <c r="I189" s="238"/>
      <c r="J189" s="239"/>
      <c r="K189" s="238"/>
      <c r="L189" s="239"/>
      <c r="M189" s="241"/>
    </row>
    <row r="190" spans="1:13" s="51" customFormat="1" x14ac:dyDescent="0.25">
      <c r="A190" s="194"/>
      <c r="B190" s="194"/>
      <c r="C190" s="194" t="s">
        <v>34</v>
      </c>
      <c r="D190" s="194" t="s">
        <v>35</v>
      </c>
      <c r="E190" s="196">
        <v>0.93</v>
      </c>
      <c r="F190" s="197">
        <f>F189*E190</f>
        <v>52.080000000000005</v>
      </c>
      <c r="G190" s="374"/>
      <c r="H190" s="375"/>
      <c r="I190" s="271"/>
      <c r="J190" s="272"/>
      <c r="K190" s="271"/>
      <c r="L190" s="272"/>
      <c r="M190" s="374"/>
    </row>
    <row r="191" spans="1:13" s="51" customFormat="1" x14ac:dyDescent="0.25">
      <c r="A191" s="194"/>
      <c r="C191" s="194" t="s">
        <v>38</v>
      </c>
      <c r="D191" s="51" t="s">
        <v>6</v>
      </c>
      <c r="E191" s="461">
        <v>2.5999999999999999E-2</v>
      </c>
      <c r="F191" s="197">
        <f>F189*E191</f>
        <v>1.456</v>
      </c>
      <c r="G191" s="267"/>
      <c r="H191" s="272"/>
      <c r="I191" s="271"/>
      <c r="J191" s="272"/>
      <c r="K191" s="374"/>
      <c r="L191" s="375"/>
      <c r="M191" s="374"/>
    </row>
    <row r="192" spans="1:13" s="51" customFormat="1" x14ac:dyDescent="0.25">
      <c r="A192" s="194"/>
      <c r="C192" s="194" t="s">
        <v>48</v>
      </c>
      <c r="D192" s="51" t="s">
        <v>36</v>
      </c>
      <c r="E192" s="461">
        <v>2.5499999999999998E-2</v>
      </c>
      <c r="F192" s="197">
        <f>F189*E192</f>
        <v>1.4279999999999999</v>
      </c>
      <c r="G192" s="267"/>
      <c r="H192" s="272"/>
      <c r="I192" s="374"/>
      <c r="J192" s="375"/>
      <c r="K192" s="271"/>
      <c r="L192" s="272"/>
      <c r="M192" s="374"/>
    </row>
    <row r="193" spans="1:13" s="442" customFormat="1" x14ac:dyDescent="0.25">
      <c r="A193" s="46"/>
      <c r="B193" s="46" t="s">
        <v>252</v>
      </c>
      <c r="C193" s="46" t="s">
        <v>253</v>
      </c>
      <c r="D193" s="46" t="s">
        <v>132</v>
      </c>
      <c r="E193" s="47">
        <v>2.4E-2</v>
      </c>
      <c r="F193" s="48">
        <f>F189*E193</f>
        <v>1.3440000000000001</v>
      </c>
      <c r="G193" s="244"/>
      <c r="H193" s="273"/>
      <c r="I193" s="242"/>
      <c r="J193" s="243"/>
      <c r="K193" s="242"/>
      <c r="L193" s="243"/>
      <c r="M193" s="242"/>
    </row>
    <row r="194" spans="1:13" s="45" customFormat="1" x14ac:dyDescent="0.25">
      <c r="A194" s="40">
        <v>5</v>
      </c>
      <c r="B194" s="41" t="s">
        <v>256</v>
      </c>
      <c r="C194" s="40" t="s">
        <v>258</v>
      </c>
      <c r="D194" s="41" t="s">
        <v>40</v>
      </c>
      <c r="E194" s="42"/>
      <c r="F194" s="43">
        <v>56</v>
      </c>
      <c r="G194" s="238"/>
      <c r="H194" s="239"/>
      <c r="I194" s="238"/>
      <c r="J194" s="239"/>
      <c r="K194" s="240"/>
      <c r="L194" s="237"/>
      <c r="M194" s="240"/>
    </row>
    <row r="195" spans="1:13" s="51" customFormat="1" x14ac:dyDescent="0.25">
      <c r="A195" s="194"/>
      <c r="B195" s="465"/>
      <c r="C195" s="194" t="s">
        <v>34</v>
      </c>
      <c r="D195" s="194" t="s">
        <v>35</v>
      </c>
      <c r="E195" s="196">
        <v>10.199999999999999</v>
      </c>
      <c r="F195" s="197">
        <f>F194*E195</f>
        <v>571.19999999999993</v>
      </c>
      <c r="G195" s="374"/>
      <c r="H195" s="375"/>
      <c r="I195" s="271"/>
      <c r="J195" s="272"/>
      <c r="K195" s="271"/>
      <c r="L195" s="272"/>
      <c r="M195" s="374"/>
    </row>
    <row r="196" spans="1:13" s="51" customFormat="1" x14ac:dyDescent="0.25">
      <c r="A196" s="194"/>
      <c r="C196" s="194" t="s">
        <v>38</v>
      </c>
      <c r="D196" s="51" t="s">
        <v>6</v>
      </c>
      <c r="E196" s="196">
        <v>0.15</v>
      </c>
      <c r="F196" s="197">
        <f>F194*E196</f>
        <v>8.4</v>
      </c>
      <c r="G196" s="267"/>
      <c r="H196" s="272"/>
      <c r="I196" s="271"/>
      <c r="J196" s="272"/>
      <c r="K196" s="374"/>
      <c r="L196" s="375"/>
      <c r="M196" s="374"/>
    </row>
    <row r="197" spans="1:13" s="51" customFormat="1" x14ac:dyDescent="0.25">
      <c r="A197" s="194"/>
      <c r="C197" s="194" t="s">
        <v>257</v>
      </c>
      <c r="D197" s="51" t="s">
        <v>40</v>
      </c>
      <c r="E197" s="196">
        <v>0.98</v>
      </c>
      <c r="F197" s="197">
        <f>F194*E197</f>
        <v>54.879999999999995</v>
      </c>
      <c r="G197" s="374"/>
      <c r="H197" s="375"/>
      <c r="I197" s="374"/>
      <c r="J197" s="375"/>
      <c r="K197" s="271"/>
      <c r="L197" s="272"/>
      <c r="M197" s="374"/>
    </row>
    <row r="198" spans="1:13" s="51" customFormat="1" x14ac:dyDescent="0.25">
      <c r="A198" s="194"/>
      <c r="C198" s="194" t="s">
        <v>48</v>
      </c>
      <c r="D198" s="51" t="s">
        <v>36</v>
      </c>
      <c r="E198" s="196">
        <v>3.5999999999999997E-2</v>
      </c>
      <c r="F198" s="197">
        <f>F194*E198</f>
        <v>2.016</v>
      </c>
      <c r="G198" s="267"/>
      <c r="H198" s="272"/>
      <c r="I198" s="374"/>
      <c r="J198" s="375"/>
      <c r="K198" s="271"/>
      <c r="L198" s="272"/>
      <c r="M198" s="374"/>
    </row>
    <row r="199" spans="1:13" s="51" customFormat="1" x14ac:dyDescent="0.25">
      <c r="A199" s="46"/>
      <c r="B199" s="205"/>
      <c r="C199" s="46" t="s">
        <v>39</v>
      </c>
      <c r="D199" s="205" t="s">
        <v>6</v>
      </c>
      <c r="E199" s="470">
        <v>0.09</v>
      </c>
      <c r="F199" s="48">
        <f>F194*E199</f>
        <v>5.04</v>
      </c>
      <c r="G199" s="244"/>
      <c r="H199" s="273"/>
      <c r="I199" s="242"/>
      <c r="J199" s="243"/>
      <c r="K199" s="274"/>
      <c r="L199" s="273"/>
      <c r="M199" s="242"/>
    </row>
    <row r="200" spans="1:13" s="434" customFormat="1" x14ac:dyDescent="0.25">
      <c r="A200" s="123"/>
      <c r="B200" s="431"/>
      <c r="C200" s="432" t="s">
        <v>260</v>
      </c>
      <c r="D200" s="431"/>
      <c r="E200" s="433"/>
      <c r="F200" s="429"/>
      <c r="G200" s="553"/>
      <c r="H200" s="554"/>
      <c r="I200" s="553"/>
      <c r="J200" s="554"/>
      <c r="K200" s="553"/>
      <c r="L200" s="554"/>
      <c r="M200" s="553"/>
    </row>
    <row r="201" spans="1:13" s="51" customFormat="1" ht="25.5" x14ac:dyDescent="0.25">
      <c r="A201" s="435">
        <v>1</v>
      </c>
      <c r="B201" s="435" t="s">
        <v>261</v>
      </c>
      <c r="C201" s="441" t="s">
        <v>280</v>
      </c>
      <c r="D201" s="436" t="s">
        <v>86</v>
      </c>
      <c r="E201" s="435"/>
      <c r="F201" s="439">
        <v>19</v>
      </c>
      <c r="G201" s="267"/>
      <c r="H201" s="268"/>
      <c r="I201" s="374"/>
      <c r="J201" s="377"/>
      <c r="K201" s="267"/>
      <c r="L201" s="268"/>
      <c r="M201" s="537"/>
    </row>
    <row r="202" spans="1:13" s="51" customFormat="1" x14ac:dyDescent="0.25">
      <c r="A202" s="46"/>
      <c r="B202" s="205" t="s">
        <v>165</v>
      </c>
      <c r="C202" s="46" t="s">
        <v>262</v>
      </c>
      <c r="D202" s="205" t="s">
        <v>6</v>
      </c>
      <c r="E202" s="47">
        <v>7.2999999999999995E-2</v>
      </c>
      <c r="F202" s="48">
        <f>F201*E202</f>
        <v>1.387</v>
      </c>
      <c r="G202" s="244"/>
      <c r="H202" s="245"/>
      <c r="I202" s="244"/>
      <c r="J202" s="245"/>
      <c r="K202" s="242"/>
      <c r="L202" s="243"/>
      <c r="M202" s="242"/>
    </row>
    <row r="203" spans="1:13" s="51" customFormat="1" x14ac:dyDescent="0.25">
      <c r="A203" s="435">
        <v>2</v>
      </c>
      <c r="B203" s="435" t="s">
        <v>259</v>
      </c>
      <c r="C203" s="441" t="s">
        <v>281</v>
      </c>
      <c r="D203" s="436" t="s">
        <v>86</v>
      </c>
      <c r="E203" s="435"/>
      <c r="F203" s="439">
        <v>19</v>
      </c>
      <c r="G203" s="374"/>
      <c r="H203" s="377"/>
      <c r="I203" s="267"/>
      <c r="J203" s="268"/>
      <c r="K203" s="267"/>
      <c r="L203" s="268"/>
      <c r="M203" s="560"/>
    </row>
    <row r="204" spans="1:13" s="51" customFormat="1" x14ac:dyDescent="0.25">
      <c r="A204" s="46"/>
      <c r="B204" s="205"/>
      <c r="C204" s="46" t="s">
        <v>34</v>
      </c>
      <c r="D204" s="46" t="s">
        <v>35</v>
      </c>
      <c r="E204" s="47">
        <v>3.91</v>
      </c>
      <c r="F204" s="48">
        <f>F203*E204</f>
        <v>74.290000000000006</v>
      </c>
      <c r="G204" s="242"/>
      <c r="H204" s="561"/>
      <c r="I204" s="244"/>
      <c r="J204" s="245"/>
      <c r="K204" s="244"/>
      <c r="L204" s="245"/>
      <c r="M204" s="562"/>
    </row>
    <row r="205" spans="1:13" s="45" customFormat="1" ht="48.75" customHeight="1" x14ac:dyDescent="0.25">
      <c r="A205" s="503">
        <v>3</v>
      </c>
      <c r="B205" s="41" t="s">
        <v>263</v>
      </c>
      <c r="C205" s="40" t="s">
        <v>282</v>
      </c>
      <c r="D205" s="41" t="s">
        <v>264</v>
      </c>
      <c r="E205" s="40"/>
      <c r="F205" s="41">
        <v>1.8</v>
      </c>
      <c r="G205" s="238"/>
      <c r="H205" s="239"/>
      <c r="I205" s="240"/>
      <c r="J205" s="237"/>
      <c r="K205" s="238"/>
      <c r="L205" s="239"/>
      <c r="M205" s="585"/>
    </row>
    <row r="206" spans="1:13" s="51" customFormat="1" ht="16.5" customHeight="1" x14ac:dyDescent="0.25">
      <c r="A206" s="194"/>
      <c r="B206" s="194"/>
      <c r="C206" s="194" t="s">
        <v>34</v>
      </c>
      <c r="D206" s="194" t="s">
        <v>35</v>
      </c>
      <c r="E206" s="196">
        <v>10.1</v>
      </c>
      <c r="F206" s="197">
        <f>F205*E206</f>
        <v>18.18</v>
      </c>
      <c r="G206" s="374"/>
      <c r="H206" s="375"/>
      <c r="I206" s="267"/>
      <c r="J206" s="268"/>
      <c r="K206" s="267"/>
      <c r="L206" s="268"/>
      <c r="M206" s="560"/>
    </row>
    <row r="207" spans="1:13" s="51" customFormat="1" ht="16.5" customHeight="1" x14ac:dyDescent="0.25">
      <c r="A207" s="504"/>
      <c r="B207" s="51" t="s">
        <v>265</v>
      </c>
      <c r="C207" s="194" t="s">
        <v>266</v>
      </c>
      <c r="D207" s="51" t="s">
        <v>132</v>
      </c>
      <c r="E207" s="194">
        <v>0.19</v>
      </c>
      <c r="F207" s="197">
        <f>F205*E207</f>
        <v>0.34200000000000003</v>
      </c>
      <c r="G207" s="267"/>
      <c r="H207" s="268"/>
      <c r="I207" s="267"/>
      <c r="J207" s="268"/>
      <c r="K207" s="374"/>
      <c r="L207" s="375"/>
      <c r="M207" s="374"/>
    </row>
    <row r="208" spans="1:13" s="51" customFormat="1" ht="16.5" customHeight="1" x14ac:dyDescent="0.25">
      <c r="A208" s="504"/>
      <c r="B208" s="51" t="s">
        <v>267</v>
      </c>
      <c r="C208" s="194" t="s">
        <v>268</v>
      </c>
      <c r="D208" s="51" t="s">
        <v>132</v>
      </c>
      <c r="E208" s="194">
        <v>0.19</v>
      </c>
      <c r="F208" s="197">
        <f>F205*E208</f>
        <v>0.34200000000000003</v>
      </c>
      <c r="G208" s="267"/>
      <c r="H208" s="268"/>
      <c r="I208" s="374"/>
      <c r="J208" s="377"/>
      <c r="K208" s="374"/>
      <c r="L208" s="375"/>
      <c r="M208" s="374"/>
    </row>
    <row r="209" spans="1:13" s="51" customFormat="1" ht="16.5" customHeight="1" x14ac:dyDescent="0.25">
      <c r="A209" s="505"/>
      <c r="B209" s="205"/>
      <c r="C209" s="46" t="s">
        <v>269</v>
      </c>
      <c r="D209" s="205" t="s">
        <v>36</v>
      </c>
      <c r="E209" s="46">
        <v>2.06</v>
      </c>
      <c r="F209" s="48">
        <f>F205*E209</f>
        <v>3.7080000000000002</v>
      </c>
      <c r="G209" s="244"/>
      <c r="H209" s="245"/>
      <c r="I209" s="587"/>
      <c r="J209" s="561"/>
      <c r="K209" s="244"/>
      <c r="L209" s="245"/>
      <c r="M209" s="586"/>
    </row>
    <row r="210" spans="1:13" s="45" customFormat="1" ht="25.5" x14ac:dyDescent="0.25">
      <c r="A210" s="503">
        <v>1</v>
      </c>
      <c r="B210" s="41" t="s">
        <v>270</v>
      </c>
      <c r="C210" s="40" t="s">
        <v>272</v>
      </c>
      <c r="D210" s="41" t="s">
        <v>271</v>
      </c>
      <c r="E210" s="40"/>
      <c r="F210" s="464">
        <v>18</v>
      </c>
      <c r="G210" s="240"/>
      <c r="H210" s="240"/>
      <c r="I210" s="240"/>
      <c r="J210" s="558"/>
      <c r="K210" s="559"/>
      <c r="L210" s="588"/>
      <c r="M210" s="240"/>
    </row>
    <row r="211" spans="1:13" s="51" customFormat="1" x14ac:dyDescent="0.25">
      <c r="A211" s="194"/>
      <c r="B211" s="194"/>
      <c r="C211" s="194" t="s">
        <v>34</v>
      </c>
      <c r="D211" s="194" t="s">
        <v>35</v>
      </c>
      <c r="E211" s="196">
        <f>6.25/10</f>
        <v>0.625</v>
      </c>
      <c r="F211" s="199">
        <f>F210*E211</f>
        <v>11.25</v>
      </c>
      <c r="G211" s="374"/>
      <c r="H211" s="375"/>
      <c r="I211" s="271"/>
      <c r="J211" s="272"/>
      <c r="K211" s="271"/>
      <c r="L211" s="272"/>
      <c r="M211" s="374"/>
    </row>
    <row r="212" spans="1:13" s="51" customFormat="1" x14ac:dyDescent="0.25">
      <c r="A212" s="504"/>
      <c r="C212" s="194" t="s">
        <v>273</v>
      </c>
      <c r="D212" s="51" t="s">
        <v>49</v>
      </c>
      <c r="E212" s="198">
        <v>1</v>
      </c>
      <c r="F212" s="199">
        <f>F210*E212</f>
        <v>18</v>
      </c>
      <c r="G212" s="374"/>
      <c r="H212" s="374"/>
      <c r="I212" s="374"/>
      <c r="J212" s="375"/>
      <c r="K212" s="271"/>
      <c r="L212" s="272"/>
      <c r="M212" s="374"/>
    </row>
    <row r="213" spans="1:13" s="51" customFormat="1" x14ac:dyDescent="0.25">
      <c r="A213" s="504"/>
      <c r="C213" s="194" t="s">
        <v>237</v>
      </c>
      <c r="D213" s="51" t="s">
        <v>36</v>
      </c>
      <c r="E213" s="198">
        <v>1</v>
      </c>
      <c r="F213" s="199">
        <f>F210*E213</f>
        <v>18</v>
      </c>
      <c r="G213" s="374"/>
      <c r="H213" s="374"/>
      <c r="I213" s="374"/>
      <c r="J213" s="375"/>
      <c r="K213" s="271"/>
      <c r="L213" s="272"/>
      <c r="M213" s="374"/>
    </row>
    <row r="214" spans="1:13" s="51" customFormat="1" x14ac:dyDescent="0.25">
      <c r="A214" s="46"/>
      <c r="B214" s="205"/>
      <c r="C214" s="46" t="s">
        <v>39</v>
      </c>
      <c r="D214" s="205" t="s">
        <v>6</v>
      </c>
      <c r="E214" s="470">
        <v>6.9999999999999999E-4</v>
      </c>
      <c r="F214" s="50">
        <f>F210*E214</f>
        <v>1.26E-2</v>
      </c>
      <c r="G214" s="274"/>
      <c r="H214" s="273"/>
      <c r="I214" s="242"/>
      <c r="J214" s="243"/>
      <c r="K214" s="274"/>
      <c r="L214" s="273"/>
      <c r="M214" s="242"/>
    </row>
    <row r="215" spans="1:13" s="51" customFormat="1" ht="16.5" customHeight="1" x14ac:dyDescent="0.25">
      <c r="A215" s="506">
        <v>6</v>
      </c>
      <c r="B215" s="435" t="s">
        <v>274</v>
      </c>
      <c r="C215" s="435" t="s">
        <v>275</v>
      </c>
      <c r="D215" s="436" t="s">
        <v>276</v>
      </c>
      <c r="E215" s="435"/>
      <c r="F215" s="438">
        <v>1.8</v>
      </c>
      <c r="G215" s="267"/>
      <c r="H215" s="268"/>
      <c r="I215" s="374"/>
      <c r="J215" s="377"/>
      <c r="K215" s="267"/>
      <c r="L215" s="268"/>
      <c r="M215" s="374"/>
    </row>
    <row r="216" spans="1:13" s="51" customFormat="1" ht="16.5" customHeight="1" x14ac:dyDescent="0.25">
      <c r="A216" s="194"/>
      <c r="C216" s="194" t="s">
        <v>34</v>
      </c>
      <c r="D216" s="194" t="s">
        <v>35</v>
      </c>
      <c r="E216" s="196">
        <v>4.4800000000000004</v>
      </c>
      <c r="F216" s="197">
        <f>F215*E216</f>
        <v>8.0640000000000018</v>
      </c>
      <c r="G216" s="374"/>
      <c r="H216" s="375"/>
      <c r="I216" s="267"/>
      <c r="J216" s="268"/>
      <c r="K216" s="267"/>
      <c r="L216" s="268"/>
      <c r="M216" s="374"/>
    </row>
    <row r="217" spans="1:13" s="51" customFormat="1" x14ac:dyDescent="0.25">
      <c r="A217" s="504"/>
      <c r="B217" s="51" t="s">
        <v>234</v>
      </c>
      <c r="C217" s="194" t="s">
        <v>277</v>
      </c>
      <c r="D217" s="51" t="s">
        <v>132</v>
      </c>
      <c r="E217" s="194">
        <v>0.34</v>
      </c>
      <c r="F217" s="197">
        <f>F215*E217</f>
        <v>0.6120000000000001</v>
      </c>
      <c r="G217" s="267"/>
      <c r="H217" s="268"/>
      <c r="I217" s="376"/>
      <c r="J217" s="377"/>
      <c r="K217" s="374"/>
      <c r="L217" s="375"/>
      <c r="M217" s="374"/>
    </row>
    <row r="218" spans="1:13" s="51" customFormat="1" x14ac:dyDescent="0.25">
      <c r="A218" s="504"/>
      <c r="C218" s="194" t="s">
        <v>237</v>
      </c>
      <c r="D218" s="51" t="s">
        <v>36</v>
      </c>
      <c r="E218" s="463">
        <v>1.2</v>
      </c>
      <c r="F218" s="197">
        <f>F215*E218</f>
        <v>2.16</v>
      </c>
      <c r="G218" s="267"/>
      <c r="H218" s="268"/>
      <c r="I218" s="374"/>
      <c r="J218" s="375"/>
      <c r="K218" s="267"/>
      <c r="L218" s="268"/>
      <c r="M218" s="374"/>
    </row>
    <row r="219" spans="1:13" s="51" customFormat="1" x14ac:dyDescent="0.25">
      <c r="A219" s="505"/>
      <c r="B219" s="205"/>
      <c r="C219" s="46" t="s">
        <v>283</v>
      </c>
      <c r="D219" s="205" t="s">
        <v>36</v>
      </c>
      <c r="E219" s="46">
        <v>0.06</v>
      </c>
      <c r="F219" s="48">
        <f>F215*E219</f>
        <v>0.108</v>
      </c>
      <c r="G219" s="244"/>
      <c r="H219" s="245"/>
      <c r="I219" s="242"/>
      <c r="J219" s="243"/>
      <c r="K219" s="244"/>
      <c r="L219" s="245"/>
      <c r="M219" s="242"/>
    </row>
    <row r="220" spans="1:13" s="51" customFormat="1" x14ac:dyDescent="0.25">
      <c r="A220" s="506">
        <v>7</v>
      </c>
      <c r="B220" s="435" t="s">
        <v>278</v>
      </c>
      <c r="C220" s="435" t="s">
        <v>279</v>
      </c>
      <c r="D220" s="436" t="s">
        <v>86</v>
      </c>
      <c r="E220" s="473"/>
      <c r="F220" s="439">
        <v>19</v>
      </c>
      <c r="G220" s="267"/>
      <c r="H220" s="268"/>
      <c r="I220" s="267"/>
      <c r="J220" s="268"/>
      <c r="K220" s="374"/>
      <c r="L220" s="377"/>
      <c r="M220" s="374"/>
    </row>
    <row r="221" spans="1:13" s="51" customFormat="1" x14ac:dyDescent="0.25">
      <c r="A221" s="194"/>
      <c r="C221" s="194" t="s">
        <v>34</v>
      </c>
      <c r="D221" s="194" t="s">
        <v>35</v>
      </c>
      <c r="E221" s="198">
        <v>52.7</v>
      </c>
      <c r="F221" s="199">
        <f>F220*E221</f>
        <v>1001.3000000000001</v>
      </c>
      <c r="G221" s="374"/>
      <c r="H221" s="375"/>
      <c r="I221" s="271"/>
      <c r="J221" s="272"/>
      <c r="K221" s="271"/>
      <c r="L221" s="272"/>
      <c r="M221" s="374"/>
    </row>
    <row r="222" spans="1:13" s="51" customFormat="1" x14ac:dyDescent="0.25">
      <c r="A222" s="504"/>
      <c r="B222" s="51" t="s">
        <v>234</v>
      </c>
      <c r="C222" s="194" t="s">
        <v>277</v>
      </c>
      <c r="D222" s="51" t="s">
        <v>132</v>
      </c>
      <c r="E222" s="198">
        <v>7.5</v>
      </c>
      <c r="F222" s="199">
        <f>F220*E222</f>
        <v>142.5</v>
      </c>
      <c r="G222" s="267"/>
      <c r="H222" s="268"/>
      <c r="I222" s="374"/>
      <c r="J222" s="375"/>
      <c r="K222" s="374"/>
      <c r="L222" s="589"/>
      <c r="M222" s="374"/>
    </row>
    <row r="223" spans="1:13" s="51" customFormat="1" x14ac:dyDescent="0.25">
      <c r="A223" s="505"/>
      <c r="B223" s="205"/>
      <c r="C223" s="46" t="s">
        <v>237</v>
      </c>
      <c r="D223" s="205" t="s">
        <v>36</v>
      </c>
      <c r="E223" s="49">
        <v>30</v>
      </c>
      <c r="F223" s="50">
        <f>F220*E223</f>
        <v>570</v>
      </c>
      <c r="G223" s="244"/>
      <c r="H223" s="245"/>
      <c r="I223" s="242"/>
      <c r="J223" s="243"/>
      <c r="K223" s="274"/>
      <c r="L223" s="273"/>
      <c r="M223" s="242"/>
    </row>
    <row r="224" spans="1:13" s="511" customFormat="1" ht="24" customHeight="1" x14ac:dyDescent="0.25">
      <c r="A224" s="507">
        <v>8</v>
      </c>
      <c r="B224" s="508" t="s">
        <v>285</v>
      </c>
      <c r="C224" s="507" t="s">
        <v>286</v>
      </c>
      <c r="D224" s="508" t="s">
        <v>49</v>
      </c>
      <c r="E224" s="509"/>
      <c r="F224" s="510">
        <v>6</v>
      </c>
      <c r="G224" s="590"/>
      <c r="H224" s="591"/>
      <c r="I224" s="592"/>
      <c r="J224" s="593"/>
      <c r="K224" s="590"/>
      <c r="L224" s="591"/>
      <c r="M224" s="592"/>
    </row>
    <row r="225" spans="1:255" s="516" customFormat="1" x14ac:dyDescent="0.25">
      <c r="A225" s="512"/>
      <c r="B225" s="513" t="s">
        <v>287</v>
      </c>
      <c r="C225" s="512" t="s">
        <v>43</v>
      </c>
      <c r="D225" s="513" t="s">
        <v>35</v>
      </c>
      <c r="E225" s="514">
        <v>5.39</v>
      </c>
      <c r="F225" s="515">
        <f>F224*E225</f>
        <v>32.339999999999996</v>
      </c>
      <c r="G225" s="594"/>
      <c r="H225" s="595"/>
      <c r="I225" s="566"/>
      <c r="J225" s="567"/>
      <c r="K225" s="566"/>
      <c r="L225" s="567"/>
      <c r="M225" s="594"/>
    </row>
    <row r="226" spans="1:255" s="513" customFormat="1" x14ac:dyDescent="0.25">
      <c r="A226" s="512"/>
      <c r="B226" s="513" t="s">
        <v>288</v>
      </c>
      <c r="C226" s="512" t="s">
        <v>289</v>
      </c>
      <c r="D226" s="513" t="s">
        <v>6</v>
      </c>
      <c r="E226" s="514">
        <v>0.43</v>
      </c>
      <c r="F226" s="515">
        <f>F224*E226</f>
        <v>2.58</v>
      </c>
      <c r="G226" s="286"/>
      <c r="H226" s="567"/>
      <c r="I226" s="566"/>
      <c r="J226" s="567"/>
      <c r="K226" s="594"/>
      <c r="L226" s="595"/>
      <c r="M226" s="594"/>
    </row>
    <row r="227" spans="1:255" s="513" customFormat="1" x14ac:dyDescent="0.25">
      <c r="A227" s="517"/>
      <c r="B227" s="518" t="s">
        <v>101</v>
      </c>
      <c r="C227" s="517" t="s">
        <v>290</v>
      </c>
      <c r="D227" s="518" t="s">
        <v>49</v>
      </c>
      <c r="E227" s="519">
        <v>1</v>
      </c>
      <c r="F227" s="520">
        <f>F224*E227</f>
        <v>6</v>
      </c>
      <c r="G227" s="596"/>
      <c r="H227" s="570"/>
      <c r="I227" s="597"/>
      <c r="J227" s="598"/>
      <c r="K227" s="568"/>
      <c r="L227" s="570"/>
      <c r="M227" s="597"/>
    </row>
    <row r="228" spans="1:255" s="513" customFormat="1" ht="24.75" customHeight="1" x14ac:dyDescent="0.25">
      <c r="A228" s="521">
        <v>9</v>
      </c>
      <c r="B228" s="522" t="s">
        <v>89</v>
      </c>
      <c r="C228" s="521" t="s">
        <v>291</v>
      </c>
      <c r="D228" s="522" t="s">
        <v>49</v>
      </c>
      <c r="E228" s="523">
        <v>1</v>
      </c>
      <c r="F228" s="524">
        <v>6</v>
      </c>
      <c r="G228" s="599"/>
      <c r="H228" s="600"/>
      <c r="I228" s="601"/>
      <c r="J228" s="602"/>
      <c r="K228" s="603"/>
      <c r="L228" s="600"/>
      <c r="M228" s="601"/>
    </row>
    <row r="229" spans="1:255" s="39" customFormat="1" x14ac:dyDescent="0.25">
      <c r="A229" s="123"/>
      <c r="B229" s="123"/>
      <c r="C229" s="124" t="s">
        <v>47</v>
      </c>
      <c r="D229" s="311"/>
      <c r="E229" s="393"/>
      <c r="F229" s="607"/>
      <c r="G229" s="308"/>
      <c r="H229" s="604"/>
      <c r="I229" s="604"/>
      <c r="J229" s="604"/>
      <c r="K229" s="604"/>
      <c r="L229" s="604"/>
      <c r="M229" s="604"/>
      <c r="N229" s="525"/>
      <c r="O229" s="434"/>
      <c r="P229" s="434"/>
      <c r="Q229" s="434"/>
      <c r="R229" s="434"/>
      <c r="S229" s="434"/>
      <c r="T229" s="434"/>
      <c r="U229" s="434"/>
      <c r="V229" s="434"/>
      <c r="W229" s="434"/>
      <c r="X229" s="434"/>
      <c r="Y229" s="434"/>
      <c r="Z229" s="434"/>
      <c r="AA229" s="434"/>
      <c r="AB229" s="434"/>
      <c r="AC229" s="434"/>
      <c r="AD229" s="434"/>
      <c r="AE229" s="434"/>
      <c r="AF229" s="434"/>
      <c r="AG229" s="434"/>
      <c r="AH229" s="434"/>
      <c r="AI229" s="434"/>
      <c r="AJ229" s="434"/>
      <c r="AK229" s="434"/>
      <c r="AL229" s="434"/>
      <c r="AM229" s="434"/>
      <c r="AN229" s="434"/>
      <c r="AO229" s="434"/>
      <c r="AP229" s="434"/>
      <c r="AQ229" s="434"/>
      <c r="AR229" s="434"/>
      <c r="AS229" s="434"/>
      <c r="AT229" s="434"/>
      <c r="AU229" s="434"/>
      <c r="AV229" s="434"/>
      <c r="AW229" s="434"/>
      <c r="AX229" s="434"/>
      <c r="AY229" s="434"/>
      <c r="AZ229" s="434"/>
      <c r="BA229" s="434"/>
      <c r="BB229" s="434"/>
      <c r="BC229" s="434"/>
      <c r="BD229" s="434"/>
      <c r="BE229" s="434"/>
      <c r="BF229" s="434"/>
      <c r="BG229" s="434"/>
      <c r="BH229" s="434"/>
      <c r="BI229" s="434"/>
      <c r="BJ229" s="434"/>
      <c r="BK229" s="434"/>
      <c r="BL229" s="434"/>
      <c r="BM229" s="434"/>
      <c r="BN229" s="434"/>
      <c r="BO229" s="434"/>
      <c r="BP229" s="434"/>
      <c r="BQ229" s="434"/>
      <c r="BR229" s="434"/>
      <c r="BS229" s="434"/>
      <c r="BT229" s="434"/>
      <c r="BU229" s="434"/>
      <c r="BV229" s="434"/>
      <c r="BW229" s="434"/>
      <c r="BX229" s="434"/>
      <c r="BY229" s="434"/>
      <c r="BZ229" s="434"/>
      <c r="CA229" s="434"/>
      <c r="CB229" s="434"/>
      <c r="CC229" s="434"/>
      <c r="CD229" s="434"/>
      <c r="CE229" s="434"/>
      <c r="CF229" s="434"/>
      <c r="CG229" s="434"/>
      <c r="CH229" s="434"/>
      <c r="CI229" s="434"/>
      <c r="CJ229" s="434"/>
      <c r="CK229" s="434"/>
      <c r="CL229" s="434"/>
      <c r="CM229" s="434"/>
      <c r="CN229" s="434"/>
      <c r="CO229" s="434"/>
      <c r="CP229" s="434"/>
      <c r="CQ229" s="434"/>
      <c r="CR229" s="434"/>
      <c r="CS229" s="434"/>
      <c r="CT229" s="434"/>
      <c r="CU229" s="434"/>
      <c r="CV229" s="434"/>
      <c r="CW229" s="434"/>
      <c r="CX229" s="434"/>
      <c r="CY229" s="434"/>
      <c r="CZ229" s="434"/>
      <c r="DA229" s="434"/>
      <c r="DB229" s="434"/>
      <c r="DC229" s="434"/>
      <c r="DD229" s="434"/>
      <c r="DE229" s="434"/>
      <c r="DF229" s="434"/>
      <c r="DG229" s="434"/>
      <c r="DH229" s="434"/>
      <c r="DI229" s="434"/>
      <c r="DJ229" s="434"/>
      <c r="DK229" s="434"/>
      <c r="DL229" s="434"/>
      <c r="DM229" s="434"/>
      <c r="DN229" s="434"/>
      <c r="DO229" s="434"/>
      <c r="DP229" s="434"/>
      <c r="DQ229" s="434"/>
      <c r="DR229" s="434"/>
      <c r="DS229" s="434"/>
      <c r="DT229" s="434"/>
      <c r="DU229" s="434"/>
      <c r="DV229" s="434"/>
      <c r="DW229" s="434"/>
      <c r="DX229" s="434"/>
      <c r="DY229" s="434"/>
      <c r="DZ229" s="434"/>
      <c r="EA229" s="434"/>
      <c r="EB229" s="434"/>
      <c r="EC229" s="434"/>
      <c r="ED229" s="434"/>
      <c r="EE229" s="434"/>
      <c r="EF229" s="434"/>
      <c r="EG229" s="434"/>
      <c r="EH229" s="434"/>
      <c r="EI229" s="434"/>
      <c r="EJ229" s="434"/>
      <c r="EK229" s="434"/>
      <c r="EL229" s="434"/>
      <c r="EM229" s="434"/>
      <c r="EN229" s="434"/>
      <c r="EO229" s="434"/>
      <c r="EP229" s="434"/>
      <c r="EQ229" s="434"/>
      <c r="ER229" s="434"/>
      <c r="ES229" s="434"/>
      <c r="ET229" s="434"/>
      <c r="EU229" s="434"/>
      <c r="EV229" s="434"/>
      <c r="EW229" s="434"/>
      <c r="EX229" s="434"/>
      <c r="EY229" s="434"/>
      <c r="EZ229" s="434"/>
      <c r="FA229" s="434"/>
      <c r="FB229" s="434"/>
      <c r="FC229" s="434"/>
      <c r="FD229" s="434"/>
      <c r="FE229" s="434"/>
      <c r="FF229" s="434"/>
      <c r="FG229" s="434"/>
      <c r="FH229" s="434"/>
      <c r="FI229" s="434"/>
      <c r="FJ229" s="434"/>
      <c r="FK229" s="434"/>
      <c r="FL229" s="434"/>
      <c r="FM229" s="434"/>
      <c r="FN229" s="434"/>
      <c r="FO229" s="434"/>
      <c r="FP229" s="434"/>
      <c r="FQ229" s="434"/>
      <c r="FR229" s="434"/>
      <c r="FS229" s="434"/>
      <c r="FT229" s="434"/>
      <c r="FU229" s="434"/>
      <c r="FV229" s="434"/>
      <c r="FW229" s="434"/>
      <c r="FX229" s="434"/>
      <c r="FY229" s="434"/>
      <c r="FZ229" s="434"/>
      <c r="GA229" s="434"/>
      <c r="GB229" s="434"/>
      <c r="GC229" s="434"/>
      <c r="GD229" s="434"/>
      <c r="GE229" s="434"/>
      <c r="GF229" s="434"/>
      <c r="GG229" s="434"/>
      <c r="GH229" s="434"/>
      <c r="GI229" s="434"/>
      <c r="GJ229" s="434"/>
      <c r="GK229" s="434"/>
      <c r="GL229" s="434"/>
      <c r="GM229" s="434"/>
      <c r="GN229" s="434"/>
      <c r="GO229" s="434"/>
      <c r="GP229" s="434"/>
      <c r="GQ229" s="434"/>
      <c r="GR229" s="434"/>
      <c r="GS229" s="434"/>
      <c r="GT229" s="434"/>
      <c r="GU229" s="434"/>
      <c r="GV229" s="434"/>
      <c r="GW229" s="434"/>
      <c r="GX229" s="434"/>
      <c r="GY229" s="434"/>
      <c r="GZ229" s="434"/>
      <c r="HA229" s="434"/>
      <c r="HB229" s="434"/>
      <c r="HC229" s="434"/>
      <c r="HD229" s="434"/>
      <c r="HE229" s="434"/>
      <c r="HF229" s="434"/>
      <c r="HG229" s="434"/>
      <c r="HH229" s="434"/>
      <c r="HI229" s="434"/>
      <c r="HJ229" s="434"/>
      <c r="HK229" s="434"/>
      <c r="HL229" s="434"/>
      <c r="HM229" s="434"/>
      <c r="HN229" s="434"/>
      <c r="HO229" s="434"/>
      <c r="HP229" s="434"/>
      <c r="HQ229" s="434"/>
      <c r="HR229" s="434"/>
      <c r="HS229" s="434"/>
      <c r="HT229" s="434"/>
      <c r="HU229" s="434"/>
      <c r="HV229" s="434"/>
      <c r="HW229" s="434"/>
      <c r="HX229" s="434"/>
      <c r="HY229" s="434"/>
      <c r="HZ229" s="434"/>
      <c r="IA229" s="434"/>
      <c r="IB229" s="434"/>
      <c r="IC229" s="434"/>
      <c r="ID229" s="434"/>
      <c r="IE229" s="434"/>
      <c r="IF229" s="434"/>
      <c r="IG229" s="434"/>
      <c r="IH229" s="434"/>
      <c r="II229" s="434"/>
      <c r="IJ229" s="434"/>
      <c r="IK229" s="434"/>
      <c r="IL229" s="434"/>
      <c r="IM229" s="434"/>
      <c r="IN229" s="434"/>
      <c r="IO229" s="434"/>
      <c r="IP229" s="434"/>
      <c r="IQ229" s="434"/>
      <c r="IR229" s="434"/>
      <c r="IS229" s="434"/>
      <c r="IT229" s="434"/>
      <c r="IU229" s="434"/>
    </row>
    <row r="230" spans="1:255" s="39" customFormat="1" x14ac:dyDescent="0.25">
      <c r="A230" s="123"/>
      <c r="B230" s="123"/>
      <c r="C230" s="123" t="s">
        <v>95</v>
      </c>
      <c r="D230" s="608" t="s">
        <v>313</v>
      </c>
      <c r="E230" s="393"/>
      <c r="F230" s="393"/>
      <c r="G230" s="308"/>
      <c r="H230" s="308"/>
      <c r="I230" s="308"/>
      <c r="J230" s="308"/>
      <c r="K230" s="308"/>
      <c r="L230" s="308"/>
      <c r="M230" s="308"/>
      <c r="N230" s="525"/>
    </row>
    <row r="231" spans="1:255" s="39" customFormat="1" x14ac:dyDescent="0.25">
      <c r="A231" s="123"/>
      <c r="B231" s="123"/>
      <c r="C231" s="124" t="s">
        <v>47</v>
      </c>
      <c r="D231" s="311"/>
      <c r="E231" s="393"/>
      <c r="F231" s="607"/>
      <c r="G231" s="308"/>
      <c r="H231" s="604"/>
      <c r="I231" s="604"/>
      <c r="J231" s="604"/>
      <c r="K231" s="604"/>
      <c r="L231" s="604"/>
      <c r="M231" s="604"/>
      <c r="N231" s="525"/>
      <c r="O231" s="434"/>
      <c r="P231" s="434"/>
      <c r="Q231" s="434"/>
      <c r="R231" s="434"/>
      <c r="S231" s="434"/>
      <c r="T231" s="434"/>
      <c r="U231" s="434"/>
      <c r="V231" s="434"/>
      <c r="W231" s="434"/>
      <c r="X231" s="434"/>
      <c r="Y231" s="434"/>
      <c r="Z231" s="434"/>
      <c r="AA231" s="434"/>
      <c r="AB231" s="434"/>
      <c r="AC231" s="434"/>
      <c r="AD231" s="434"/>
      <c r="AE231" s="434"/>
      <c r="AF231" s="434"/>
      <c r="AG231" s="434"/>
      <c r="AH231" s="434"/>
      <c r="AI231" s="434"/>
      <c r="AJ231" s="434"/>
      <c r="AK231" s="434"/>
      <c r="AL231" s="434"/>
      <c r="AM231" s="434"/>
      <c r="AN231" s="434"/>
      <c r="AO231" s="434"/>
      <c r="AP231" s="434"/>
      <c r="AQ231" s="434"/>
      <c r="AR231" s="434"/>
      <c r="AS231" s="434"/>
      <c r="AT231" s="434"/>
      <c r="AU231" s="434"/>
      <c r="AV231" s="434"/>
      <c r="AW231" s="434"/>
      <c r="AX231" s="434"/>
      <c r="AY231" s="434"/>
      <c r="AZ231" s="434"/>
      <c r="BA231" s="434"/>
      <c r="BB231" s="434"/>
      <c r="BC231" s="434"/>
      <c r="BD231" s="434"/>
      <c r="BE231" s="434"/>
      <c r="BF231" s="434"/>
      <c r="BG231" s="434"/>
      <c r="BH231" s="434"/>
      <c r="BI231" s="434"/>
      <c r="BJ231" s="434"/>
      <c r="BK231" s="434"/>
      <c r="BL231" s="434"/>
      <c r="BM231" s="434"/>
      <c r="BN231" s="434"/>
      <c r="BO231" s="434"/>
      <c r="BP231" s="434"/>
      <c r="BQ231" s="434"/>
      <c r="BR231" s="434"/>
      <c r="BS231" s="434"/>
      <c r="BT231" s="434"/>
      <c r="BU231" s="434"/>
      <c r="BV231" s="434"/>
      <c r="BW231" s="434"/>
      <c r="BX231" s="434"/>
      <c r="BY231" s="434"/>
      <c r="BZ231" s="434"/>
      <c r="CA231" s="434"/>
      <c r="CB231" s="434"/>
      <c r="CC231" s="434"/>
      <c r="CD231" s="434"/>
      <c r="CE231" s="434"/>
      <c r="CF231" s="434"/>
      <c r="CG231" s="434"/>
      <c r="CH231" s="434"/>
      <c r="CI231" s="434"/>
      <c r="CJ231" s="434"/>
      <c r="CK231" s="434"/>
      <c r="CL231" s="434"/>
      <c r="CM231" s="434"/>
      <c r="CN231" s="434"/>
      <c r="CO231" s="434"/>
      <c r="CP231" s="434"/>
      <c r="CQ231" s="434"/>
      <c r="CR231" s="434"/>
      <c r="CS231" s="434"/>
      <c r="CT231" s="434"/>
      <c r="CU231" s="434"/>
      <c r="CV231" s="434"/>
      <c r="CW231" s="434"/>
      <c r="CX231" s="434"/>
      <c r="CY231" s="434"/>
      <c r="CZ231" s="434"/>
      <c r="DA231" s="434"/>
      <c r="DB231" s="434"/>
      <c r="DC231" s="434"/>
      <c r="DD231" s="434"/>
      <c r="DE231" s="434"/>
      <c r="DF231" s="434"/>
      <c r="DG231" s="434"/>
      <c r="DH231" s="434"/>
      <c r="DI231" s="434"/>
      <c r="DJ231" s="434"/>
      <c r="DK231" s="434"/>
      <c r="DL231" s="434"/>
      <c r="DM231" s="434"/>
      <c r="DN231" s="434"/>
      <c r="DO231" s="434"/>
      <c r="DP231" s="434"/>
      <c r="DQ231" s="434"/>
      <c r="DR231" s="434"/>
      <c r="DS231" s="434"/>
      <c r="DT231" s="434"/>
      <c r="DU231" s="434"/>
      <c r="DV231" s="434"/>
      <c r="DW231" s="434"/>
      <c r="DX231" s="434"/>
      <c r="DY231" s="434"/>
      <c r="DZ231" s="434"/>
      <c r="EA231" s="434"/>
      <c r="EB231" s="434"/>
      <c r="EC231" s="434"/>
      <c r="ED231" s="434"/>
      <c r="EE231" s="434"/>
      <c r="EF231" s="434"/>
      <c r="EG231" s="434"/>
      <c r="EH231" s="434"/>
      <c r="EI231" s="434"/>
      <c r="EJ231" s="434"/>
      <c r="EK231" s="434"/>
      <c r="EL231" s="434"/>
      <c r="EM231" s="434"/>
      <c r="EN231" s="434"/>
      <c r="EO231" s="434"/>
      <c r="EP231" s="434"/>
      <c r="EQ231" s="434"/>
      <c r="ER231" s="434"/>
      <c r="ES231" s="434"/>
      <c r="ET231" s="434"/>
      <c r="EU231" s="434"/>
      <c r="EV231" s="434"/>
      <c r="EW231" s="434"/>
      <c r="EX231" s="434"/>
      <c r="EY231" s="434"/>
      <c r="EZ231" s="434"/>
      <c r="FA231" s="434"/>
      <c r="FB231" s="434"/>
      <c r="FC231" s="434"/>
      <c r="FD231" s="434"/>
      <c r="FE231" s="434"/>
      <c r="FF231" s="434"/>
      <c r="FG231" s="434"/>
      <c r="FH231" s="434"/>
      <c r="FI231" s="434"/>
      <c r="FJ231" s="434"/>
      <c r="FK231" s="434"/>
      <c r="FL231" s="434"/>
      <c r="FM231" s="434"/>
      <c r="FN231" s="434"/>
      <c r="FO231" s="434"/>
      <c r="FP231" s="434"/>
      <c r="FQ231" s="434"/>
      <c r="FR231" s="434"/>
      <c r="FS231" s="434"/>
      <c r="FT231" s="434"/>
      <c r="FU231" s="434"/>
      <c r="FV231" s="434"/>
      <c r="FW231" s="434"/>
      <c r="FX231" s="434"/>
      <c r="FY231" s="434"/>
      <c r="FZ231" s="434"/>
      <c r="GA231" s="434"/>
      <c r="GB231" s="434"/>
      <c r="GC231" s="434"/>
      <c r="GD231" s="434"/>
      <c r="GE231" s="434"/>
      <c r="GF231" s="434"/>
      <c r="GG231" s="434"/>
      <c r="GH231" s="434"/>
      <c r="GI231" s="434"/>
      <c r="GJ231" s="434"/>
      <c r="GK231" s="434"/>
      <c r="GL231" s="434"/>
      <c r="GM231" s="434"/>
      <c r="GN231" s="434"/>
      <c r="GO231" s="434"/>
      <c r="GP231" s="434"/>
      <c r="GQ231" s="434"/>
      <c r="GR231" s="434"/>
      <c r="GS231" s="434"/>
      <c r="GT231" s="434"/>
      <c r="GU231" s="434"/>
      <c r="GV231" s="434"/>
      <c r="GW231" s="434"/>
      <c r="GX231" s="434"/>
      <c r="GY231" s="434"/>
      <c r="GZ231" s="434"/>
      <c r="HA231" s="434"/>
      <c r="HB231" s="434"/>
      <c r="HC231" s="434"/>
      <c r="HD231" s="434"/>
      <c r="HE231" s="434"/>
      <c r="HF231" s="434"/>
      <c r="HG231" s="434"/>
      <c r="HH231" s="434"/>
      <c r="HI231" s="434"/>
      <c r="HJ231" s="434"/>
      <c r="HK231" s="434"/>
      <c r="HL231" s="434"/>
      <c r="HM231" s="434"/>
      <c r="HN231" s="434"/>
      <c r="HO231" s="434"/>
      <c r="HP231" s="434"/>
      <c r="HQ231" s="434"/>
      <c r="HR231" s="434"/>
      <c r="HS231" s="434"/>
      <c r="HT231" s="434"/>
      <c r="HU231" s="434"/>
      <c r="HV231" s="434"/>
      <c r="HW231" s="434"/>
      <c r="HX231" s="434"/>
      <c r="HY231" s="434"/>
      <c r="HZ231" s="434"/>
      <c r="IA231" s="434"/>
      <c r="IB231" s="434"/>
      <c r="IC231" s="434"/>
      <c r="ID231" s="434"/>
      <c r="IE231" s="434"/>
      <c r="IF231" s="434"/>
      <c r="IG231" s="434"/>
      <c r="IH231" s="434"/>
      <c r="II231" s="434"/>
      <c r="IJ231" s="434"/>
      <c r="IK231" s="434"/>
      <c r="IL231" s="434"/>
      <c r="IM231" s="434"/>
      <c r="IN231" s="434"/>
      <c r="IO231" s="434"/>
      <c r="IP231" s="434"/>
      <c r="IQ231" s="434"/>
      <c r="IR231" s="434"/>
      <c r="IS231" s="434"/>
      <c r="IT231" s="434"/>
      <c r="IU231" s="434"/>
    </row>
    <row r="232" spans="1:255" s="39" customFormat="1" x14ac:dyDescent="0.25">
      <c r="A232" s="123"/>
      <c r="B232" s="123"/>
      <c r="C232" s="123" t="s">
        <v>44</v>
      </c>
      <c r="D232" s="608" t="s">
        <v>313</v>
      </c>
      <c r="E232" s="393"/>
      <c r="F232" s="393"/>
      <c r="G232" s="308"/>
      <c r="H232" s="308"/>
      <c r="I232" s="308"/>
      <c r="J232" s="308"/>
      <c r="K232" s="308"/>
      <c r="L232" s="308"/>
      <c r="M232" s="308"/>
      <c r="N232" s="525"/>
    </row>
    <row r="233" spans="1:255" s="39" customFormat="1" x14ac:dyDescent="0.25">
      <c r="A233" s="123"/>
      <c r="B233" s="123"/>
      <c r="C233" s="124" t="s">
        <v>1</v>
      </c>
      <c r="D233" s="310"/>
      <c r="E233" s="311"/>
      <c r="F233" s="311"/>
      <c r="G233" s="311"/>
      <c r="H233" s="604"/>
      <c r="I233" s="604"/>
      <c r="J233" s="604"/>
      <c r="K233" s="604"/>
      <c r="L233" s="604"/>
      <c r="M233" s="604"/>
      <c r="N233" s="525"/>
    </row>
    <row r="234" spans="1:255" s="39" customFormat="1" x14ac:dyDescent="0.25">
      <c r="A234" s="123"/>
      <c r="B234" s="123"/>
      <c r="C234" s="123" t="s">
        <v>46</v>
      </c>
      <c r="D234" s="608" t="s">
        <v>313</v>
      </c>
      <c r="E234" s="393"/>
      <c r="F234" s="393"/>
      <c r="G234" s="308"/>
      <c r="H234" s="308"/>
      <c r="I234" s="308"/>
      <c r="J234" s="308"/>
      <c r="K234" s="308"/>
      <c r="L234" s="308"/>
      <c r="M234" s="308"/>
      <c r="N234" s="525"/>
    </row>
    <row r="235" spans="1:255" s="39" customFormat="1" x14ac:dyDescent="0.25">
      <c r="A235" s="123"/>
      <c r="B235" s="123"/>
      <c r="C235" s="124" t="s">
        <v>1</v>
      </c>
      <c r="D235" s="310"/>
      <c r="E235" s="311"/>
      <c r="F235" s="311"/>
      <c r="G235" s="311"/>
      <c r="H235" s="604"/>
      <c r="I235" s="604"/>
      <c r="J235" s="604"/>
      <c r="K235" s="604"/>
      <c r="L235" s="604"/>
      <c r="M235" s="604"/>
      <c r="N235" s="525"/>
    </row>
    <row r="236" spans="1:255" x14ac:dyDescent="0.25">
      <c r="B236" s="526"/>
      <c r="C236" s="526"/>
      <c r="D236" s="606"/>
      <c r="E236" s="606"/>
      <c r="F236" s="609"/>
      <c r="G236" s="526"/>
      <c r="H236" s="526"/>
      <c r="J236" s="526"/>
      <c r="K236" s="526"/>
      <c r="L236" s="526"/>
      <c r="M236" s="526"/>
      <c r="N236" s="526"/>
      <c r="O236" s="526"/>
      <c r="P236" s="526"/>
      <c r="Q236" s="526"/>
      <c r="R236" s="526"/>
      <c r="S236" s="526"/>
      <c r="T236" s="526"/>
      <c r="U236" s="526"/>
      <c r="V236" s="526"/>
      <c r="W236" s="526"/>
      <c r="X236" s="526"/>
      <c r="Y236" s="526"/>
      <c r="Z236" s="526"/>
      <c r="AA236" s="526"/>
      <c r="AB236" s="526"/>
      <c r="AC236" s="526"/>
      <c r="AD236" s="526"/>
      <c r="AE236" s="526"/>
      <c r="AF236" s="526"/>
      <c r="AG236" s="526"/>
      <c r="AH236" s="526"/>
      <c r="AI236" s="526"/>
      <c r="AJ236" s="526"/>
      <c r="AK236" s="526"/>
      <c r="AL236" s="526"/>
      <c r="AM236" s="526"/>
      <c r="AN236" s="526"/>
      <c r="AO236" s="526"/>
      <c r="AP236" s="526"/>
      <c r="AQ236" s="526"/>
      <c r="AR236" s="526"/>
      <c r="AS236" s="526"/>
      <c r="AT236" s="526"/>
      <c r="AU236" s="526"/>
      <c r="AV236" s="526"/>
      <c r="AW236" s="526"/>
      <c r="AX236" s="526"/>
      <c r="AY236" s="526"/>
      <c r="AZ236" s="526"/>
      <c r="BA236" s="526"/>
      <c r="BB236" s="526"/>
      <c r="BC236" s="526"/>
      <c r="BD236" s="526"/>
      <c r="BE236" s="526"/>
      <c r="BF236" s="526"/>
      <c r="BG236" s="526"/>
      <c r="BH236" s="526"/>
      <c r="BI236" s="526"/>
      <c r="BJ236" s="526"/>
      <c r="BK236" s="526"/>
      <c r="BL236" s="526"/>
      <c r="BM236" s="526"/>
      <c r="BN236" s="526"/>
      <c r="BO236" s="526"/>
      <c r="BP236" s="526"/>
      <c r="BQ236" s="526"/>
      <c r="BR236" s="526"/>
      <c r="BS236" s="526"/>
      <c r="BT236" s="526"/>
      <c r="BU236" s="526"/>
      <c r="BV236" s="526"/>
      <c r="BW236" s="526"/>
      <c r="BX236" s="526"/>
      <c r="BY236" s="526"/>
      <c r="BZ236" s="526"/>
      <c r="CA236" s="526"/>
      <c r="CB236" s="526"/>
      <c r="CC236" s="526"/>
      <c r="CD236" s="526"/>
      <c r="CE236" s="526"/>
      <c r="CF236" s="526"/>
      <c r="CG236" s="526"/>
      <c r="CH236" s="526"/>
      <c r="CI236" s="526"/>
      <c r="CJ236" s="526"/>
      <c r="CK236" s="526"/>
      <c r="CL236" s="526"/>
      <c r="CM236" s="526"/>
      <c r="CN236" s="526"/>
      <c r="CO236" s="526"/>
      <c r="CP236" s="526"/>
      <c r="CQ236" s="526"/>
      <c r="CR236" s="526"/>
      <c r="CS236" s="526"/>
      <c r="CT236" s="526"/>
      <c r="CU236" s="526"/>
      <c r="CV236" s="526"/>
      <c r="CW236" s="526"/>
      <c r="CX236" s="526"/>
      <c r="CY236" s="526"/>
      <c r="CZ236" s="526"/>
      <c r="DA236" s="526"/>
      <c r="DB236" s="526"/>
      <c r="DC236" s="526"/>
      <c r="DD236" s="526"/>
      <c r="DE236" s="526"/>
      <c r="DF236" s="526"/>
      <c r="DG236" s="526"/>
      <c r="DH236" s="526"/>
      <c r="DI236" s="526"/>
      <c r="DJ236" s="526"/>
      <c r="DK236" s="526"/>
      <c r="DL236" s="526"/>
      <c r="DM236" s="526"/>
      <c r="DN236" s="526"/>
      <c r="DO236" s="526"/>
      <c r="DP236" s="526"/>
      <c r="DQ236" s="526"/>
      <c r="DR236" s="526"/>
      <c r="DS236" s="526"/>
      <c r="DT236" s="526"/>
      <c r="DU236" s="526"/>
      <c r="DV236" s="526"/>
      <c r="DW236" s="526"/>
      <c r="DX236" s="526"/>
      <c r="DY236" s="526"/>
      <c r="DZ236" s="526"/>
      <c r="EA236" s="526"/>
      <c r="EB236" s="526"/>
      <c r="EC236" s="526"/>
      <c r="ED236" s="526"/>
      <c r="EE236" s="526"/>
      <c r="EF236" s="526"/>
      <c r="EG236" s="526"/>
      <c r="EH236" s="526"/>
      <c r="EI236" s="526"/>
      <c r="EJ236" s="526"/>
      <c r="EK236" s="526"/>
      <c r="EL236" s="526"/>
      <c r="EM236" s="526"/>
      <c r="EN236" s="526"/>
      <c r="EO236" s="526"/>
      <c r="EP236" s="526"/>
      <c r="EQ236" s="526"/>
      <c r="ER236" s="526"/>
      <c r="ES236" s="526"/>
      <c r="ET236" s="526"/>
      <c r="EU236" s="526"/>
      <c r="EV236" s="526"/>
      <c r="EW236" s="526"/>
      <c r="EX236" s="526"/>
      <c r="EY236" s="526"/>
      <c r="EZ236" s="526"/>
      <c r="FA236" s="526"/>
      <c r="FB236" s="526"/>
      <c r="FC236" s="526"/>
      <c r="FD236" s="526"/>
      <c r="FE236" s="526"/>
      <c r="FF236" s="526"/>
      <c r="FG236" s="526"/>
      <c r="FH236" s="526"/>
      <c r="FI236" s="526"/>
      <c r="FJ236" s="526"/>
      <c r="FK236" s="526"/>
      <c r="FL236" s="526"/>
      <c r="FM236" s="526"/>
      <c r="FN236" s="526"/>
      <c r="FO236" s="526"/>
      <c r="FP236" s="526"/>
      <c r="FQ236" s="526"/>
      <c r="FR236" s="526"/>
      <c r="FS236" s="526"/>
      <c r="FT236" s="526"/>
      <c r="FU236" s="526"/>
      <c r="FV236" s="526"/>
      <c r="FW236" s="526"/>
      <c r="FX236" s="526"/>
      <c r="FY236" s="526"/>
      <c r="FZ236" s="526"/>
      <c r="GA236" s="526"/>
      <c r="GB236" s="526"/>
      <c r="GC236" s="526"/>
      <c r="GD236" s="526"/>
      <c r="GE236" s="526"/>
      <c r="GF236" s="526"/>
      <c r="GG236" s="526"/>
      <c r="GH236" s="526"/>
      <c r="GI236" s="526"/>
      <c r="GJ236" s="526"/>
      <c r="GK236" s="526"/>
      <c r="GL236" s="526"/>
      <c r="GM236" s="526"/>
      <c r="GN236" s="526"/>
      <c r="GO236" s="526"/>
      <c r="GP236" s="526"/>
      <c r="GQ236" s="526"/>
      <c r="GR236" s="526"/>
      <c r="GS236" s="526"/>
      <c r="GT236" s="526"/>
      <c r="GU236" s="526"/>
      <c r="GV236" s="526"/>
      <c r="GW236" s="526"/>
      <c r="GX236" s="526"/>
      <c r="GY236" s="526"/>
      <c r="GZ236" s="526"/>
      <c r="HA236" s="526"/>
      <c r="HB236" s="526"/>
      <c r="HC236" s="526"/>
      <c r="HD236" s="526"/>
      <c r="HE236" s="526"/>
      <c r="HF236" s="526"/>
      <c r="HG236" s="526"/>
      <c r="HH236" s="526"/>
      <c r="HI236" s="526"/>
      <c r="HJ236" s="526"/>
      <c r="HK236" s="526"/>
      <c r="HL236" s="526"/>
      <c r="HM236" s="526"/>
      <c r="HN236" s="526"/>
      <c r="HO236" s="526"/>
      <c r="HP236" s="526"/>
      <c r="HQ236" s="526"/>
      <c r="HR236" s="526"/>
      <c r="HS236" s="526"/>
      <c r="HT236" s="526"/>
      <c r="HU236" s="526"/>
      <c r="HV236" s="526"/>
      <c r="HW236" s="526"/>
      <c r="HX236" s="526"/>
      <c r="HY236" s="526"/>
      <c r="HZ236" s="526"/>
      <c r="IA236" s="526"/>
      <c r="IB236" s="526"/>
      <c r="IC236" s="526"/>
      <c r="ID236" s="526"/>
      <c r="IE236" s="526"/>
      <c r="IF236" s="526"/>
      <c r="IG236" s="526"/>
      <c r="IH236" s="526"/>
      <c r="II236" s="526"/>
      <c r="IJ236" s="526"/>
      <c r="IK236" s="526"/>
      <c r="IL236" s="526"/>
      <c r="IM236" s="526"/>
      <c r="IN236" s="526"/>
      <c r="IO236" s="526"/>
      <c r="IP236" s="526"/>
      <c r="IQ236" s="526"/>
      <c r="IR236" s="526"/>
      <c r="IS236" s="526"/>
      <c r="IT236" s="526"/>
      <c r="IU236" s="526"/>
    </row>
    <row r="237" spans="1:255" x14ac:dyDescent="0.25">
      <c r="E237" s="528"/>
      <c r="F237" s="529"/>
      <c r="G237" s="406"/>
      <c r="H237" s="406"/>
      <c r="I237" s="527"/>
      <c r="K237" s="406"/>
      <c r="L237" s="406"/>
      <c r="M237" s="527"/>
    </row>
    <row r="238" spans="1:255" x14ac:dyDescent="0.25">
      <c r="E238" s="528"/>
      <c r="F238" s="529"/>
      <c r="G238" s="406"/>
      <c r="H238" s="406"/>
      <c r="I238" s="527"/>
      <c r="K238" s="406"/>
      <c r="L238" s="406"/>
      <c r="M238" s="527"/>
    </row>
    <row r="239" spans="1:255" s="532" customFormat="1" x14ac:dyDescent="0.25">
      <c r="A239" s="530"/>
      <c r="B239" s="531"/>
      <c r="F239" s="531"/>
      <c r="J239" s="531"/>
    </row>
    <row r="240" spans="1:255" x14ac:dyDescent="0.25">
      <c r="E240" s="529"/>
      <c r="F240" s="529"/>
      <c r="G240" s="527"/>
      <c r="H240" s="406"/>
      <c r="I240" s="406"/>
      <c r="J240" s="406"/>
      <c r="K240" s="406"/>
      <c r="L240" s="406"/>
      <c r="M240" s="406"/>
    </row>
    <row r="241" spans="1:13" x14ac:dyDescent="0.25">
      <c r="E241" s="529"/>
      <c r="F241" s="529"/>
      <c r="G241" s="527"/>
      <c r="H241" s="533"/>
      <c r="I241" s="406"/>
      <c r="J241" s="533"/>
      <c r="K241" s="406"/>
      <c r="L241" s="533"/>
      <c r="M241" s="533"/>
    </row>
    <row r="242" spans="1:13" x14ac:dyDescent="0.25">
      <c r="E242" s="529"/>
      <c r="F242" s="529"/>
      <c r="G242" s="527"/>
      <c r="H242" s="406"/>
      <c r="I242" s="406"/>
      <c r="J242" s="406"/>
      <c r="K242" s="406"/>
      <c r="L242" s="406"/>
      <c r="M242" s="406"/>
    </row>
    <row r="243" spans="1:13" x14ac:dyDescent="0.25">
      <c r="E243" s="529"/>
      <c r="F243" s="529"/>
      <c r="G243" s="527"/>
      <c r="H243" s="406"/>
      <c r="I243" s="406"/>
      <c r="J243" s="406"/>
      <c r="K243" s="406"/>
      <c r="L243" s="406"/>
      <c r="M243" s="406"/>
    </row>
    <row r="244" spans="1:13" x14ac:dyDescent="0.25">
      <c r="E244" s="529"/>
      <c r="F244" s="529"/>
      <c r="G244" s="527"/>
      <c r="H244" s="406"/>
      <c r="I244" s="406"/>
      <c r="J244" s="406"/>
      <c r="K244" s="406"/>
      <c r="L244" s="406"/>
      <c r="M244" s="406"/>
    </row>
    <row r="245" spans="1:13" s="526" customFormat="1" x14ac:dyDescent="0.25">
      <c r="A245" s="403"/>
      <c r="B245" s="403"/>
      <c r="C245" s="403"/>
      <c r="D245" s="403"/>
      <c r="E245" s="529"/>
      <c r="F245" s="529"/>
      <c r="G245" s="527"/>
      <c r="H245" s="403"/>
      <c r="I245" s="406"/>
      <c r="J245" s="406"/>
      <c r="K245" s="406"/>
      <c r="L245" s="406"/>
      <c r="M245" s="406"/>
    </row>
    <row r="246" spans="1:13" x14ac:dyDescent="0.25">
      <c r="E246" s="529"/>
      <c r="F246" s="529"/>
      <c r="G246" s="527"/>
      <c r="I246" s="406"/>
      <c r="J246" s="406"/>
      <c r="K246" s="406"/>
      <c r="L246" s="406"/>
      <c r="M246" s="534"/>
    </row>
    <row r="247" spans="1:13" x14ac:dyDescent="0.25">
      <c r="E247" s="529"/>
      <c r="F247" s="529"/>
      <c r="G247" s="406"/>
      <c r="H247" s="406"/>
      <c r="I247" s="406"/>
      <c r="J247" s="406"/>
      <c r="K247" s="527"/>
      <c r="M247" s="534"/>
    </row>
    <row r="248" spans="1:13" x14ac:dyDescent="0.25">
      <c r="E248" s="529"/>
      <c r="F248" s="529"/>
      <c r="G248" s="406"/>
      <c r="H248" s="406"/>
      <c r="I248" s="527"/>
      <c r="K248" s="406"/>
      <c r="L248" s="406"/>
      <c r="M248" s="534"/>
    </row>
    <row r="249" spans="1:13" x14ac:dyDescent="0.25">
      <c r="E249" s="529"/>
      <c r="F249" s="529"/>
      <c r="G249" s="527"/>
      <c r="H249" s="406"/>
      <c r="I249" s="527"/>
      <c r="K249" s="406"/>
      <c r="L249" s="406"/>
      <c r="M249" s="527"/>
    </row>
    <row r="250" spans="1:13" x14ac:dyDescent="0.25">
      <c r="E250" s="529"/>
      <c r="F250" s="529"/>
      <c r="G250" s="527"/>
      <c r="H250" s="406"/>
      <c r="I250" s="406"/>
      <c r="J250" s="406"/>
      <c r="K250" s="406"/>
      <c r="L250" s="406"/>
      <c r="M250" s="406"/>
    </row>
    <row r="251" spans="1:13" s="526" customFormat="1" x14ac:dyDescent="0.25">
      <c r="A251" s="403"/>
      <c r="B251" s="403"/>
      <c r="C251" s="403"/>
      <c r="D251" s="403"/>
      <c r="E251" s="529"/>
      <c r="F251" s="529"/>
      <c r="G251" s="527"/>
      <c r="H251" s="403"/>
      <c r="I251" s="406"/>
      <c r="J251" s="406"/>
      <c r="K251" s="406"/>
      <c r="L251" s="406"/>
      <c r="M251" s="406"/>
    </row>
    <row r="252" spans="1:13" x14ac:dyDescent="0.25">
      <c r="E252" s="529"/>
      <c r="F252" s="529"/>
      <c r="G252" s="527"/>
      <c r="I252" s="406"/>
      <c r="J252" s="406"/>
      <c r="K252" s="406"/>
      <c r="L252" s="406"/>
      <c r="M252" s="534"/>
    </row>
    <row r="253" spans="1:13" x14ac:dyDescent="0.25">
      <c r="E253" s="529"/>
      <c r="F253" s="529"/>
      <c r="G253" s="406"/>
      <c r="H253" s="406"/>
      <c r="I253" s="406"/>
      <c r="J253" s="406"/>
      <c r="K253" s="527"/>
      <c r="M253" s="534"/>
    </row>
    <row r="254" spans="1:13" x14ac:dyDescent="0.25">
      <c r="E254" s="529"/>
      <c r="F254" s="529"/>
      <c r="G254" s="406"/>
      <c r="H254" s="406"/>
      <c r="I254" s="527"/>
      <c r="K254" s="406"/>
      <c r="L254" s="406"/>
      <c r="M254" s="534"/>
    </row>
    <row r="255" spans="1:13" x14ac:dyDescent="0.25">
      <c r="E255" s="529"/>
      <c r="F255" s="529"/>
      <c r="G255" s="527"/>
      <c r="H255" s="406"/>
      <c r="I255" s="527"/>
      <c r="K255" s="406"/>
      <c r="L255" s="406"/>
      <c r="M255" s="527"/>
    </row>
    <row r="256" spans="1:13" x14ac:dyDescent="0.25">
      <c r="E256" s="529"/>
      <c r="F256" s="529"/>
      <c r="G256" s="527"/>
      <c r="H256" s="406"/>
      <c r="I256" s="406"/>
      <c r="J256" s="406"/>
      <c r="K256" s="406"/>
      <c r="L256" s="406"/>
      <c r="M256" s="406"/>
    </row>
    <row r="257" spans="1:13" x14ac:dyDescent="0.25">
      <c r="E257" s="529"/>
      <c r="F257" s="529"/>
      <c r="G257" s="527"/>
      <c r="I257" s="406"/>
      <c r="J257" s="406"/>
      <c r="K257" s="406"/>
      <c r="L257" s="406"/>
      <c r="M257" s="406"/>
    </row>
    <row r="258" spans="1:13" x14ac:dyDescent="0.25">
      <c r="E258" s="529"/>
      <c r="F258" s="529"/>
      <c r="G258" s="527"/>
      <c r="I258" s="406"/>
      <c r="J258" s="406"/>
      <c r="K258" s="406"/>
      <c r="L258" s="406"/>
      <c r="M258" s="534"/>
    </row>
    <row r="259" spans="1:13" x14ac:dyDescent="0.25">
      <c r="E259" s="529"/>
      <c r="F259" s="529"/>
      <c r="G259" s="527"/>
      <c r="H259" s="534"/>
      <c r="I259" s="527"/>
      <c r="K259" s="406"/>
      <c r="L259" s="406"/>
      <c r="M259" s="534"/>
    </row>
    <row r="260" spans="1:13" x14ac:dyDescent="0.25">
      <c r="E260" s="529"/>
      <c r="F260" s="529"/>
      <c r="G260" s="527"/>
      <c r="H260" s="534"/>
      <c r="I260" s="527"/>
      <c r="K260" s="406"/>
      <c r="L260" s="406"/>
      <c r="M260" s="535"/>
    </row>
    <row r="261" spans="1:13" x14ac:dyDescent="0.25">
      <c r="E261" s="529"/>
      <c r="F261" s="529"/>
      <c r="G261" s="527"/>
      <c r="H261" s="406"/>
      <c r="I261" s="406"/>
      <c r="J261" s="406"/>
      <c r="K261" s="406"/>
      <c r="L261" s="406"/>
      <c r="M261" s="406"/>
    </row>
    <row r="262" spans="1:13" x14ac:dyDescent="0.25">
      <c r="C262" s="536"/>
      <c r="E262" s="529"/>
      <c r="F262" s="529"/>
      <c r="G262" s="527"/>
      <c r="I262" s="406"/>
      <c r="K262" s="406"/>
      <c r="M262" s="534"/>
    </row>
    <row r="263" spans="1:13" x14ac:dyDescent="0.25">
      <c r="E263" s="529"/>
      <c r="F263" s="529"/>
      <c r="G263" s="527"/>
      <c r="H263" s="406"/>
      <c r="I263" s="406"/>
      <c r="J263" s="406"/>
      <c r="K263" s="406"/>
      <c r="L263" s="406"/>
      <c r="M263" s="406"/>
    </row>
    <row r="264" spans="1:13" x14ac:dyDescent="0.25">
      <c r="A264" s="406"/>
      <c r="B264" s="406"/>
      <c r="C264" s="406"/>
      <c r="D264" s="406"/>
      <c r="E264" s="406"/>
      <c r="F264" s="406"/>
      <c r="G264" s="406"/>
      <c r="H264" s="406"/>
      <c r="I264" s="406"/>
      <c r="J264" s="406"/>
      <c r="K264" s="406"/>
      <c r="L264" s="406"/>
      <c r="M264" s="406"/>
    </row>
    <row r="265" spans="1:13" x14ac:dyDescent="0.25">
      <c r="C265" s="536"/>
      <c r="E265" s="529"/>
      <c r="F265" s="529"/>
      <c r="G265" s="527"/>
      <c r="I265" s="406"/>
      <c r="K265" s="406"/>
      <c r="M265" s="534"/>
    </row>
    <row r="266" spans="1:13" x14ac:dyDescent="0.25">
      <c r="E266" s="529"/>
      <c r="F266" s="529"/>
      <c r="G266" s="527"/>
      <c r="H266" s="406"/>
      <c r="I266" s="406"/>
      <c r="J266" s="406"/>
      <c r="K266" s="406"/>
      <c r="L266" s="406"/>
      <c r="M266" s="406"/>
    </row>
    <row r="267" spans="1:13" x14ac:dyDescent="0.25">
      <c r="C267" s="536"/>
      <c r="E267" s="529"/>
      <c r="F267" s="529"/>
      <c r="G267" s="527"/>
      <c r="I267" s="406"/>
      <c r="K267" s="406"/>
      <c r="M267" s="534"/>
    </row>
    <row r="268" spans="1:13" x14ac:dyDescent="0.25">
      <c r="E268" s="529"/>
      <c r="F268" s="529"/>
      <c r="G268" s="527"/>
      <c r="H268" s="406"/>
      <c r="I268" s="406"/>
      <c r="J268" s="406"/>
      <c r="K268" s="406"/>
      <c r="L268" s="406"/>
      <c r="M268" s="406"/>
    </row>
    <row r="269" spans="1:13" x14ac:dyDescent="0.25">
      <c r="E269" s="529"/>
      <c r="F269" s="529"/>
      <c r="G269" s="527"/>
      <c r="I269" s="406"/>
      <c r="J269" s="406"/>
      <c r="K269" s="406"/>
      <c r="L269" s="406"/>
      <c r="M269" s="406"/>
    </row>
    <row r="270" spans="1:13" x14ac:dyDescent="0.25">
      <c r="E270" s="529"/>
      <c r="F270" s="529"/>
      <c r="G270" s="527"/>
      <c r="I270" s="406"/>
      <c r="J270" s="406"/>
      <c r="K270" s="406"/>
      <c r="L270" s="406"/>
      <c r="M270" s="534"/>
    </row>
    <row r="271" spans="1:13" x14ac:dyDescent="0.25">
      <c r="E271" s="529"/>
      <c r="F271" s="529"/>
      <c r="G271" s="527"/>
      <c r="H271" s="534"/>
      <c r="I271" s="527"/>
      <c r="K271" s="406"/>
      <c r="L271" s="406"/>
      <c r="M271" s="534"/>
    </row>
    <row r="272" spans="1:13" x14ac:dyDescent="0.25">
      <c r="E272" s="529"/>
      <c r="F272" s="529"/>
      <c r="G272" s="527"/>
      <c r="H272" s="534"/>
      <c r="I272" s="527"/>
      <c r="K272" s="406"/>
      <c r="L272" s="406"/>
      <c r="M272" s="534"/>
    </row>
    <row r="273" spans="3:13" x14ac:dyDescent="0.25">
      <c r="E273" s="529"/>
      <c r="F273" s="529"/>
      <c r="G273" s="527"/>
      <c r="H273" s="406"/>
      <c r="I273" s="406"/>
      <c r="J273" s="406"/>
      <c r="K273" s="406"/>
      <c r="L273" s="406"/>
      <c r="M273" s="406"/>
    </row>
    <row r="274" spans="3:13" x14ac:dyDescent="0.25">
      <c r="E274" s="529"/>
      <c r="F274" s="529"/>
      <c r="G274" s="527"/>
      <c r="I274" s="406"/>
      <c r="J274" s="406"/>
      <c r="K274" s="406"/>
      <c r="L274" s="406"/>
      <c r="M274" s="406"/>
    </row>
    <row r="275" spans="3:13" x14ac:dyDescent="0.25">
      <c r="E275" s="529"/>
      <c r="F275" s="529"/>
      <c r="G275" s="527"/>
      <c r="I275" s="406"/>
      <c r="J275" s="406"/>
      <c r="K275" s="406"/>
      <c r="L275" s="406"/>
      <c r="M275" s="534"/>
    </row>
    <row r="276" spans="3:13" x14ac:dyDescent="0.25">
      <c r="E276" s="529"/>
      <c r="F276" s="529"/>
      <c r="G276" s="406"/>
      <c r="H276" s="406"/>
      <c r="I276" s="406"/>
      <c r="J276" s="406"/>
      <c r="K276" s="527"/>
      <c r="M276" s="534"/>
    </row>
    <row r="277" spans="3:13" x14ac:dyDescent="0.25">
      <c r="E277" s="529"/>
      <c r="F277" s="529"/>
      <c r="G277" s="527"/>
      <c r="H277" s="534"/>
      <c r="I277" s="527"/>
      <c r="K277" s="406"/>
      <c r="L277" s="406"/>
      <c r="M277" s="534"/>
    </row>
    <row r="278" spans="3:13" x14ac:dyDescent="0.25">
      <c r="E278" s="529"/>
      <c r="F278" s="529"/>
      <c r="G278" s="527"/>
      <c r="H278" s="534"/>
      <c r="I278" s="527"/>
      <c r="K278" s="406"/>
      <c r="L278" s="406"/>
      <c r="M278" s="534"/>
    </row>
    <row r="279" spans="3:13" x14ac:dyDescent="0.25">
      <c r="E279" s="529"/>
      <c r="F279" s="529"/>
      <c r="G279" s="527"/>
      <c r="H279" s="534"/>
      <c r="I279" s="527"/>
      <c r="K279" s="406"/>
      <c r="L279" s="406"/>
      <c r="M279" s="534"/>
    </row>
    <row r="280" spans="3:13" x14ac:dyDescent="0.25">
      <c r="E280" s="529"/>
      <c r="F280" s="529"/>
      <c r="G280" s="527"/>
      <c r="H280" s="406"/>
      <c r="I280" s="406"/>
      <c r="J280" s="406"/>
      <c r="K280" s="406"/>
      <c r="L280" s="406"/>
      <c r="M280" s="406"/>
    </row>
    <row r="281" spans="3:13" x14ac:dyDescent="0.25">
      <c r="C281" s="536"/>
      <c r="E281" s="529"/>
      <c r="F281" s="529"/>
      <c r="G281" s="527"/>
      <c r="I281" s="406"/>
      <c r="J281" s="406"/>
      <c r="K281" s="406"/>
      <c r="L281" s="406"/>
      <c r="M281" s="406"/>
    </row>
    <row r="282" spans="3:13" x14ac:dyDescent="0.25">
      <c r="E282" s="529"/>
      <c r="F282" s="529"/>
      <c r="G282" s="527"/>
      <c r="I282" s="406"/>
      <c r="J282" s="406"/>
      <c r="K282" s="406"/>
      <c r="L282" s="406"/>
      <c r="M282" s="534"/>
    </row>
    <row r="283" spans="3:13" x14ac:dyDescent="0.25">
      <c r="E283" s="529"/>
      <c r="F283" s="529"/>
      <c r="G283" s="406"/>
      <c r="H283" s="406"/>
      <c r="I283" s="406"/>
      <c r="J283" s="406"/>
      <c r="K283" s="527"/>
      <c r="M283" s="534"/>
    </row>
    <row r="284" spans="3:13" x14ac:dyDescent="0.25">
      <c r="E284" s="529"/>
      <c r="F284" s="529"/>
      <c r="G284" s="527"/>
      <c r="H284" s="534"/>
      <c r="I284" s="527"/>
      <c r="K284" s="406"/>
      <c r="L284" s="406"/>
      <c r="M284" s="534"/>
    </row>
    <row r="285" spans="3:13" x14ac:dyDescent="0.25">
      <c r="E285" s="529"/>
      <c r="F285" s="529"/>
      <c r="G285" s="527"/>
      <c r="H285" s="534"/>
      <c r="I285" s="527"/>
      <c r="K285" s="406"/>
      <c r="L285" s="406"/>
      <c r="M285" s="534"/>
    </row>
    <row r="286" spans="3:13" x14ac:dyDescent="0.25">
      <c r="E286" s="529"/>
      <c r="F286" s="529"/>
      <c r="G286" s="527"/>
      <c r="H286" s="534"/>
      <c r="I286" s="527"/>
      <c r="K286" s="406"/>
      <c r="L286" s="406"/>
      <c r="M286" s="534"/>
    </row>
    <row r="287" spans="3:13" x14ac:dyDescent="0.25">
      <c r="E287" s="529"/>
      <c r="F287" s="529"/>
      <c r="G287" s="527"/>
      <c r="H287" s="406"/>
      <c r="I287" s="406"/>
      <c r="J287" s="406"/>
      <c r="K287" s="406"/>
      <c r="L287" s="406"/>
      <c r="M287" s="406"/>
    </row>
    <row r="288" spans="3:13" x14ac:dyDescent="0.25">
      <c r="C288" s="536"/>
      <c r="E288" s="529"/>
      <c r="F288" s="529"/>
      <c r="G288" s="527"/>
      <c r="I288" s="406"/>
      <c r="J288" s="406"/>
      <c r="K288" s="406"/>
      <c r="L288" s="406"/>
      <c r="M288" s="406"/>
    </row>
    <row r="289" spans="1:13" x14ac:dyDescent="0.25">
      <c r="E289" s="529"/>
      <c r="F289" s="529"/>
      <c r="G289" s="527"/>
      <c r="I289" s="406"/>
      <c r="J289" s="406"/>
      <c r="K289" s="406"/>
      <c r="L289" s="406"/>
      <c r="M289" s="534"/>
    </row>
    <row r="290" spans="1:13" x14ac:dyDescent="0.25">
      <c r="E290" s="529"/>
      <c r="F290" s="529"/>
      <c r="G290" s="406"/>
      <c r="H290" s="406"/>
      <c r="I290" s="406"/>
      <c r="J290" s="406"/>
      <c r="K290" s="527"/>
      <c r="M290" s="534"/>
    </row>
    <row r="291" spans="1:13" x14ac:dyDescent="0.25">
      <c r="E291" s="529"/>
      <c r="F291" s="529"/>
      <c r="G291" s="527"/>
      <c r="H291" s="534"/>
      <c r="I291" s="527"/>
      <c r="K291" s="406"/>
      <c r="L291" s="406"/>
      <c r="M291" s="534"/>
    </row>
    <row r="292" spans="1:13" x14ac:dyDescent="0.25">
      <c r="E292" s="529"/>
      <c r="F292" s="529"/>
      <c r="G292" s="527"/>
      <c r="H292" s="534"/>
      <c r="I292" s="527"/>
      <c r="K292" s="406"/>
      <c r="L292" s="406"/>
      <c r="M292" s="534"/>
    </row>
    <row r="293" spans="1:13" x14ac:dyDescent="0.25">
      <c r="E293" s="529"/>
      <c r="F293" s="529"/>
      <c r="G293" s="527"/>
      <c r="H293" s="534"/>
      <c r="I293" s="527"/>
      <c r="K293" s="406"/>
      <c r="L293" s="406"/>
      <c r="M293" s="534"/>
    </row>
    <row r="294" spans="1:13" x14ac:dyDescent="0.25">
      <c r="E294" s="529"/>
      <c r="F294" s="529"/>
      <c r="G294" s="527"/>
      <c r="H294" s="406"/>
      <c r="I294" s="406"/>
      <c r="J294" s="406"/>
      <c r="K294" s="406"/>
      <c r="L294" s="406"/>
      <c r="M294" s="406"/>
    </row>
    <row r="295" spans="1:13" x14ac:dyDescent="0.25">
      <c r="C295" s="536"/>
      <c r="E295" s="529"/>
      <c r="F295" s="529"/>
      <c r="G295" s="527"/>
      <c r="I295" s="406"/>
      <c r="J295" s="406"/>
      <c r="K295" s="406"/>
      <c r="L295" s="406"/>
      <c r="M295" s="406"/>
    </row>
    <row r="296" spans="1:13" x14ac:dyDescent="0.25">
      <c r="E296" s="529"/>
      <c r="F296" s="529"/>
      <c r="G296" s="527"/>
      <c r="I296" s="406"/>
      <c r="J296" s="406"/>
      <c r="K296" s="406"/>
      <c r="L296" s="406"/>
      <c r="M296" s="534"/>
    </row>
    <row r="297" spans="1:13" x14ac:dyDescent="0.25">
      <c r="E297" s="528"/>
      <c r="F297" s="529"/>
      <c r="G297" s="406"/>
      <c r="H297" s="406"/>
      <c r="I297" s="406"/>
      <c r="J297" s="406"/>
      <c r="K297" s="527"/>
      <c r="M297" s="534"/>
    </row>
    <row r="298" spans="1:13" x14ac:dyDescent="0.25">
      <c r="E298" s="529"/>
      <c r="F298" s="529"/>
      <c r="G298" s="527"/>
      <c r="H298" s="534"/>
      <c r="I298" s="527"/>
      <c r="K298" s="406"/>
      <c r="L298" s="406"/>
      <c r="M298" s="534"/>
    </row>
    <row r="299" spans="1:13" x14ac:dyDescent="0.25">
      <c r="A299" s="406"/>
      <c r="B299" s="406"/>
      <c r="C299" s="406"/>
      <c r="D299" s="406"/>
      <c r="E299" s="406"/>
      <c r="F299" s="406"/>
      <c r="G299" s="406"/>
      <c r="H299" s="406"/>
      <c r="I299" s="406"/>
      <c r="J299" s="406"/>
      <c r="K299" s="406"/>
      <c r="L299" s="406"/>
      <c r="M299" s="406"/>
    </row>
    <row r="300" spans="1:13" x14ac:dyDescent="0.25">
      <c r="E300" s="529"/>
      <c r="F300" s="529"/>
      <c r="G300" s="527"/>
      <c r="H300" s="534"/>
      <c r="I300" s="527"/>
      <c r="K300" s="406"/>
      <c r="L300" s="406"/>
      <c r="M300" s="534"/>
    </row>
    <row r="301" spans="1:13" x14ac:dyDescent="0.25">
      <c r="E301" s="528"/>
      <c r="F301" s="529"/>
      <c r="G301" s="527"/>
      <c r="H301" s="534"/>
      <c r="I301" s="527"/>
      <c r="K301" s="406"/>
      <c r="L301" s="406"/>
      <c r="M301" s="534"/>
    </row>
    <row r="302" spans="1:13" x14ac:dyDescent="0.25">
      <c r="E302" s="529"/>
      <c r="F302" s="529"/>
      <c r="G302" s="527"/>
      <c r="H302" s="406"/>
      <c r="I302" s="406"/>
      <c r="J302" s="406"/>
      <c r="K302" s="406"/>
      <c r="L302" s="406"/>
      <c r="M302" s="406"/>
    </row>
    <row r="303" spans="1:13" x14ac:dyDescent="0.25">
      <c r="C303" s="536"/>
      <c r="E303" s="529"/>
      <c r="F303" s="529"/>
      <c r="G303" s="527"/>
      <c r="I303" s="406"/>
      <c r="J303" s="406"/>
      <c r="K303" s="406"/>
      <c r="L303" s="406"/>
      <c r="M303" s="406"/>
    </row>
    <row r="304" spans="1:13" x14ac:dyDescent="0.25">
      <c r="E304" s="529"/>
      <c r="F304" s="529"/>
      <c r="G304" s="527"/>
      <c r="I304" s="406"/>
      <c r="J304" s="406"/>
      <c r="K304" s="406"/>
      <c r="L304" s="406"/>
      <c r="M304" s="534"/>
    </row>
    <row r="305" spans="5:13" x14ac:dyDescent="0.25">
      <c r="E305" s="528"/>
      <c r="F305" s="529"/>
      <c r="G305" s="406"/>
      <c r="H305" s="406"/>
      <c r="I305" s="406"/>
      <c r="J305" s="406"/>
      <c r="K305" s="527"/>
      <c r="M305" s="534"/>
    </row>
    <row r="306" spans="5:13" x14ac:dyDescent="0.25">
      <c r="E306" s="529"/>
      <c r="F306" s="529"/>
      <c r="G306" s="527"/>
      <c r="H306" s="534"/>
      <c r="I306" s="527"/>
      <c r="K306" s="406"/>
      <c r="L306" s="406"/>
      <c r="M306" s="534"/>
    </row>
    <row r="307" spans="5:13" x14ac:dyDescent="0.25">
      <c r="E307" s="529"/>
      <c r="F307" s="529"/>
      <c r="G307" s="527"/>
      <c r="H307" s="534"/>
      <c r="I307" s="527"/>
      <c r="K307" s="406"/>
      <c r="L307" s="406"/>
      <c r="M307" s="534"/>
    </row>
    <row r="308" spans="5:13" x14ac:dyDescent="0.25">
      <c r="E308" s="528"/>
      <c r="F308" s="529"/>
      <c r="G308" s="527"/>
      <c r="H308" s="534"/>
      <c r="I308" s="527"/>
      <c r="K308" s="406"/>
      <c r="L308" s="406"/>
      <c r="M308" s="534"/>
    </row>
    <row r="309" spans="5:13" x14ac:dyDescent="0.25">
      <c r="E309" s="529"/>
      <c r="F309" s="529"/>
      <c r="G309" s="527"/>
      <c r="H309" s="406"/>
      <c r="I309" s="406"/>
      <c r="J309" s="406"/>
      <c r="K309" s="406"/>
      <c r="L309" s="406"/>
      <c r="M309" s="406"/>
    </row>
    <row r="310" spans="5:13" x14ac:dyDescent="0.25">
      <c r="E310" s="529"/>
      <c r="F310" s="529"/>
      <c r="G310" s="527"/>
      <c r="I310" s="406"/>
      <c r="K310" s="406"/>
      <c r="M310" s="534"/>
    </row>
    <row r="311" spans="5:13" x14ac:dyDescent="0.25">
      <c r="E311" s="529"/>
      <c r="F311" s="529"/>
      <c r="G311" s="527"/>
      <c r="H311" s="406"/>
      <c r="I311" s="406"/>
      <c r="J311" s="406"/>
      <c r="K311" s="406"/>
      <c r="L311" s="406"/>
      <c r="M311" s="406"/>
    </row>
    <row r="312" spans="5:13" x14ac:dyDescent="0.25">
      <c r="E312" s="529"/>
      <c r="F312" s="529"/>
      <c r="G312" s="527"/>
      <c r="I312" s="406"/>
      <c r="K312" s="406"/>
      <c r="M312" s="534"/>
    </row>
    <row r="313" spans="5:13" x14ac:dyDescent="0.25">
      <c r="E313" s="529"/>
      <c r="F313" s="529"/>
      <c r="G313" s="527"/>
      <c r="H313" s="406"/>
      <c r="I313" s="406"/>
      <c r="J313" s="406"/>
      <c r="K313" s="406"/>
      <c r="L313" s="406"/>
      <c r="M313" s="406"/>
    </row>
    <row r="314" spans="5:13" x14ac:dyDescent="0.25">
      <c r="E314" s="529"/>
      <c r="F314" s="529"/>
      <c r="G314" s="527"/>
      <c r="I314" s="406"/>
      <c r="K314" s="406"/>
      <c r="M314" s="534"/>
    </row>
    <row r="315" spans="5:13" x14ac:dyDescent="0.25">
      <c r="E315" s="529"/>
      <c r="F315" s="529"/>
      <c r="G315" s="527"/>
      <c r="H315" s="406"/>
      <c r="I315" s="406"/>
      <c r="J315" s="406"/>
      <c r="K315" s="406"/>
      <c r="L315" s="406"/>
      <c r="M315" s="406"/>
    </row>
    <row r="316" spans="5:13" x14ac:dyDescent="0.25">
      <c r="E316" s="529"/>
      <c r="F316" s="529"/>
      <c r="G316" s="527"/>
      <c r="I316" s="406"/>
      <c r="K316" s="406"/>
      <c r="M316" s="534"/>
    </row>
    <row r="317" spans="5:13" x14ac:dyDescent="0.25">
      <c r="E317" s="529"/>
      <c r="F317" s="529"/>
      <c r="G317" s="527"/>
      <c r="H317" s="406"/>
      <c r="I317" s="406"/>
      <c r="J317" s="406"/>
      <c r="K317" s="406"/>
      <c r="L317" s="406"/>
      <c r="M317" s="406"/>
    </row>
    <row r="318" spans="5:13" x14ac:dyDescent="0.25">
      <c r="E318" s="529"/>
      <c r="F318" s="529"/>
      <c r="G318" s="527"/>
      <c r="I318" s="406"/>
      <c r="K318" s="406"/>
      <c r="M318" s="534"/>
    </row>
    <row r="319" spans="5:13" x14ac:dyDescent="0.25">
      <c r="E319" s="529"/>
      <c r="F319" s="529"/>
      <c r="G319" s="527"/>
      <c r="H319" s="406"/>
      <c r="I319" s="406"/>
      <c r="J319" s="406"/>
      <c r="K319" s="406"/>
      <c r="L319" s="406"/>
      <c r="M319" s="406"/>
    </row>
    <row r="320" spans="5:13" x14ac:dyDescent="0.25">
      <c r="E320" s="529"/>
      <c r="F320" s="529"/>
      <c r="G320" s="527"/>
      <c r="I320" s="406"/>
      <c r="K320" s="406"/>
      <c r="M320" s="534"/>
    </row>
    <row r="321" spans="1:13" x14ac:dyDescent="0.25">
      <c r="E321" s="529"/>
      <c r="F321" s="529"/>
      <c r="G321" s="527"/>
      <c r="H321" s="406"/>
      <c r="I321" s="406"/>
      <c r="J321" s="406"/>
      <c r="K321" s="406"/>
      <c r="L321" s="406"/>
      <c r="M321" s="406"/>
    </row>
    <row r="322" spans="1:13" x14ac:dyDescent="0.25">
      <c r="B322" s="536"/>
      <c r="C322" s="536"/>
      <c r="E322" s="529"/>
      <c r="F322" s="529"/>
      <c r="G322" s="527"/>
      <c r="I322" s="406"/>
      <c r="K322" s="406"/>
      <c r="M322" s="534"/>
    </row>
    <row r="323" spans="1:13" x14ac:dyDescent="0.25">
      <c r="E323" s="529"/>
      <c r="F323" s="529"/>
      <c r="G323" s="527"/>
      <c r="H323" s="406"/>
      <c r="I323" s="406"/>
      <c r="J323" s="406"/>
      <c r="K323" s="406"/>
      <c r="L323" s="406"/>
      <c r="M323" s="406"/>
    </row>
    <row r="324" spans="1:13" x14ac:dyDescent="0.25">
      <c r="B324" s="536"/>
      <c r="C324" s="536"/>
      <c r="E324" s="529"/>
      <c r="F324" s="529"/>
      <c r="G324" s="527"/>
      <c r="I324" s="406"/>
      <c r="K324" s="406"/>
      <c r="M324" s="534"/>
    </row>
    <row r="325" spans="1:13" x14ac:dyDescent="0.25">
      <c r="E325" s="529"/>
      <c r="F325" s="529"/>
      <c r="G325" s="527"/>
      <c r="H325" s="406"/>
      <c r="I325" s="406"/>
      <c r="J325" s="406"/>
      <c r="K325" s="406"/>
      <c r="L325" s="406"/>
      <c r="M325" s="406"/>
    </row>
    <row r="326" spans="1:13" x14ac:dyDescent="0.25">
      <c r="B326" s="536"/>
      <c r="C326" s="536"/>
      <c r="E326" s="529"/>
      <c r="F326" s="529"/>
      <c r="G326" s="527"/>
      <c r="I326" s="406"/>
      <c r="K326" s="406"/>
      <c r="M326" s="534"/>
    </row>
    <row r="327" spans="1:13" x14ac:dyDescent="0.25">
      <c r="E327" s="529"/>
      <c r="F327" s="529"/>
      <c r="G327" s="527"/>
      <c r="H327" s="406"/>
      <c r="I327" s="406"/>
      <c r="J327" s="406"/>
      <c r="K327" s="406"/>
      <c r="L327" s="406"/>
      <c r="M327" s="406"/>
    </row>
    <row r="330" spans="1:13" x14ac:dyDescent="0.25">
      <c r="A330" s="406"/>
      <c r="B330" s="406"/>
      <c r="C330" s="406"/>
      <c r="D330" s="406"/>
      <c r="E330" s="406"/>
      <c r="F330" s="406"/>
      <c r="G330" s="406"/>
      <c r="H330" s="406"/>
      <c r="I330" s="406"/>
      <c r="J330" s="406"/>
      <c r="K330" s="406"/>
      <c r="L330" s="406"/>
      <c r="M330" s="406"/>
    </row>
    <row r="331" spans="1:13" x14ac:dyDescent="0.25">
      <c r="B331" s="536"/>
      <c r="C331" s="536"/>
      <c r="E331" s="529"/>
      <c r="F331" s="529"/>
      <c r="G331" s="527"/>
      <c r="I331" s="406"/>
      <c r="K331" s="406"/>
      <c r="M331" s="534"/>
    </row>
    <row r="332" spans="1:13" x14ac:dyDescent="0.25">
      <c r="E332" s="529"/>
      <c r="F332" s="529"/>
      <c r="G332" s="527"/>
      <c r="H332" s="406"/>
      <c r="I332" s="406"/>
      <c r="J332" s="406"/>
      <c r="K332" s="406"/>
      <c r="L332" s="406"/>
      <c r="M332" s="406"/>
    </row>
    <row r="333" spans="1:13" x14ac:dyDescent="0.25">
      <c r="B333" s="536"/>
      <c r="C333" s="536"/>
      <c r="E333" s="529"/>
      <c r="F333" s="529"/>
      <c r="G333" s="527"/>
      <c r="I333" s="406"/>
      <c r="K333" s="406"/>
      <c r="M333" s="534"/>
    </row>
    <row r="334" spans="1:13" x14ac:dyDescent="0.25">
      <c r="E334" s="529"/>
      <c r="F334" s="529"/>
      <c r="G334" s="527"/>
      <c r="H334" s="406"/>
      <c r="I334" s="406"/>
      <c r="J334" s="406"/>
      <c r="K334" s="406"/>
      <c r="L334" s="406"/>
      <c r="M334" s="406"/>
    </row>
    <row r="335" spans="1:13" x14ac:dyDescent="0.25">
      <c r="B335" s="536"/>
      <c r="C335" s="536"/>
      <c r="E335" s="529"/>
      <c r="F335" s="529"/>
      <c r="G335" s="527"/>
      <c r="I335" s="406"/>
      <c r="K335" s="406"/>
      <c r="M335" s="534"/>
    </row>
    <row r="336" spans="1:13" x14ac:dyDescent="0.25">
      <c r="E336" s="529"/>
      <c r="F336" s="529"/>
      <c r="G336" s="527"/>
      <c r="H336" s="406"/>
      <c r="I336" s="406"/>
      <c r="J336" s="406"/>
      <c r="K336" s="406"/>
      <c r="L336" s="406"/>
      <c r="M336" s="406"/>
    </row>
    <row r="337" spans="2:13" x14ac:dyDescent="0.25">
      <c r="B337" s="536"/>
      <c r="C337" s="536"/>
      <c r="E337" s="529"/>
      <c r="F337" s="529"/>
      <c r="G337" s="527"/>
      <c r="I337" s="406"/>
      <c r="K337" s="406"/>
      <c r="M337" s="534"/>
    </row>
    <row r="338" spans="2:13" x14ac:dyDescent="0.25">
      <c r="E338" s="529"/>
      <c r="F338" s="529"/>
      <c r="G338" s="527"/>
      <c r="H338" s="406"/>
      <c r="I338" s="406"/>
      <c r="J338" s="406"/>
      <c r="K338" s="406"/>
      <c r="L338" s="406"/>
      <c r="M338" s="406"/>
    </row>
    <row r="339" spans="2:13" x14ac:dyDescent="0.25">
      <c r="B339" s="536"/>
      <c r="C339" s="536"/>
      <c r="E339" s="529"/>
      <c r="F339" s="529"/>
      <c r="G339" s="527"/>
      <c r="I339" s="406"/>
      <c r="K339" s="406"/>
      <c r="M339" s="534"/>
    </row>
    <row r="340" spans="2:13" x14ac:dyDescent="0.25">
      <c r="E340" s="529"/>
      <c r="F340" s="529"/>
      <c r="G340" s="527"/>
      <c r="H340" s="406"/>
      <c r="I340" s="406"/>
      <c r="J340" s="406"/>
      <c r="K340" s="406"/>
      <c r="L340" s="406"/>
      <c r="M340" s="406"/>
    </row>
    <row r="341" spans="2:13" x14ac:dyDescent="0.25">
      <c r="B341" s="536"/>
      <c r="C341" s="536"/>
      <c r="E341" s="529"/>
      <c r="F341" s="529"/>
      <c r="G341" s="527"/>
      <c r="I341" s="406"/>
      <c r="K341" s="406"/>
      <c r="M341" s="534"/>
    </row>
    <row r="342" spans="2:13" x14ac:dyDescent="0.25">
      <c r="E342" s="529"/>
      <c r="F342" s="529"/>
      <c r="G342" s="527"/>
      <c r="H342" s="406"/>
      <c r="I342" s="406"/>
      <c r="J342" s="406"/>
      <c r="K342" s="406"/>
      <c r="L342" s="406"/>
      <c r="M342" s="406"/>
    </row>
    <row r="343" spans="2:13" x14ac:dyDescent="0.25">
      <c r="B343" s="536"/>
      <c r="C343" s="536"/>
      <c r="E343" s="529"/>
      <c r="F343" s="529"/>
      <c r="G343" s="527"/>
      <c r="I343" s="406"/>
      <c r="K343" s="406"/>
      <c r="M343" s="534"/>
    </row>
    <row r="344" spans="2:13" x14ac:dyDescent="0.25">
      <c r="E344" s="529"/>
      <c r="F344" s="529"/>
      <c r="G344" s="527"/>
      <c r="H344" s="406"/>
      <c r="I344" s="406"/>
      <c r="J344" s="406"/>
      <c r="K344" s="406"/>
      <c r="L344" s="406"/>
      <c r="M344" s="406"/>
    </row>
    <row r="345" spans="2:13" x14ac:dyDescent="0.25">
      <c r="B345" s="536"/>
      <c r="C345" s="536"/>
      <c r="E345" s="529"/>
      <c r="F345" s="529"/>
      <c r="G345" s="527"/>
      <c r="I345" s="406"/>
      <c r="K345" s="406"/>
      <c r="M345" s="534"/>
    </row>
    <row r="346" spans="2:13" x14ac:dyDescent="0.25">
      <c r="E346" s="529"/>
      <c r="F346" s="529"/>
      <c r="G346" s="527"/>
      <c r="H346" s="406"/>
      <c r="I346" s="406"/>
      <c r="J346" s="406"/>
      <c r="K346" s="406"/>
      <c r="L346" s="406"/>
      <c r="M346" s="406"/>
    </row>
    <row r="347" spans="2:13" x14ac:dyDescent="0.25">
      <c r="B347" s="536"/>
      <c r="C347" s="536"/>
      <c r="E347" s="529"/>
      <c r="F347" s="529"/>
      <c r="G347" s="527"/>
      <c r="I347" s="406"/>
      <c r="K347" s="406"/>
      <c r="M347" s="534"/>
    </row>
    <row r="348" spans="2:13" x14ac:dyDescent="0.25">
      <c r="E348" s="529"/>
      <c r="F348" s="529"/>
      <c r="G348" s="527"/>
      <c r="H348" s="406"/>
      <c r="I348" s="406"/>
      <c r="J348" s="406"/>
      <c r="K348" s="406"/>
      <c r="L348" s="406"/>
      <c r="M348" s="406"/>
    </row>
    <row r="349" spans="2:13" x14ac:dyDescent="0.25">
      <c r="B349" s="536"/>
      <c r="C349" s="536"/>
      <c r="E349" s="529"/>
      <c r="F349" s="529"/>
      <c r="G349" s="527"/>
      <c r="I349" s="480"/>
      <c r="K349" s="406"/>
      <c r="M349" s="534"/>
    </row>
    <row r="350" spans="2:13" x14ac:dyDescent="0.25">
      <c r="E350" s="529"/>
      <c r="F350" s="529"/>
      <c r="G350" s="527"/>
      <c r="H350" s="406"/>
      <c r="I350" s="406"/>
      <c r="J350" s="406"/>
      <c r="K350" s="406"/>
      <c r="L350" s="406"/>
      <c r="M350" s="406"/>
    </row>
    <row r="351" spans="2:13" x14ac:dyDescent="0.25">
      <c r="B351" s="536"/>
      <c r="C351" s="536"/>
      <c r="E351" s="529"/>
      <c r="F351" s="529"/>
      <c r="G351" s="527"/>
      <c r="I351" s="480"/>
      <c r="K351" s="406"/>
      <c r="M351" s="534"/>
    </row>
    <row r="352" spans="2:13" x14ac:dyDescent="0.25">
      <c r="E352" s="529"/>
      <c r="F352" s="529"/>
      <c r="G352" s="527"/>
      <c r="H352" s="406"/>
      <c r="I352" s="406"/>
      <c r="J352" s="406"/>
      <c r="K352" s="406"/>
      <c r="L352" s="406"/>
      <c r="M352" s="406"/>
    </row>
    <row r="353" spans="1:13" x14ac:dyDescent="0.25">
      <c r="B353" s="536"/>
      <c r="C353" s="536"/>
      <c r="E353" s="529"/>
      <c r="F353" s="529"/>
      <c r="G353" s="527"/>
      <c r="I353" s="406"/>
      <c r="K353" s="406"/>
      <c r="M353" s="534"/>
    </row>
    <row r="354" spans="1:13" x14ac:dyDescent="0.25">
      <c r="A354" s="406"/>
      <c r="B354" s="406"/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</row>
    <row r="355" spans="1:13" x14ac:dyDescent="0.25">
      <c r="E355" s="529"/>
      <c r="F355" s="529"/>
      <c r="G355" s="527"/>
      <c r="H355" s="533"/>
      <c r="I355" s="406"/>
      <c r="J355" s="533"/>
      <c r="K355" s="406"/>
      <c r="L355" s="533"/>
      <c r="M355" s="533"/>
    </row>
    <row r="356" spans="1:13" x14ac:dyDescent="0.25">
      <c r="E356" s="529"/>
      <c r="F356" s="529"/>
      <c r="G356" s="527"/>
      <c r="H356" s="406"/>
      <c r="I356" s="406"/>
      <c r="J356" s="406"/>
      <c r="K356" s="406"/>
      <c r="L356" s="406"/>
      <c r="M356" s="406"/>
    </row>
    <row r="357" spans="1:13" x14ac:dyDescent="0.25">
      <c r="E357" s="529"/>
      <c r="F357" s="529"/>
      <c r="G357" s="527"/>
      <c r="H357" s="406"/>
      <c r="I357" s="406"/>
      <c r="J357" s="406"/>
      <c r="K357" s="406"/>
      <c r="L357" s="406"/>
      <c r="M357" s="406"/>
    </row>
    <row r="358" spans="1:13" x14ac:dyDescent="0.25">
      <c r="E358" s="529"/>
      <c r="F358" s="529"/>
      <c r="G358" s="527"/>
      <c r="H358" s="406"/>
      <c r="I358" s="406"/>
      <c r="J358" s="406"/>
      <c r="K358" s="406"/>
      <c r="L358" s="406"/>
      <c r="M358" s="406"/>
    </row>
    <row r="359" spans="1:13" x14ac:dyDescent="0.25">
      <c r="C359" s="536"/>
      <c r="E359" s="529"/>
      <c r="F359" s="529"/>
      <c r="G359" s="527"/>
      <c r="I359" s="406"/>
      <c r="K359" s="406"/>
      <c r="M359" s="534"/>
    </row>
    <row r="360" spans="1:13" x14ac:dyDescent="0.25">
      <c r="E360" s="529"/>
      <c r="F360" s="529"/>
      <c r="G360" s="527"/>
      <c r="H360" s="406"/>
      <c r="I360" s="406"/>
      <c r="J360" s="406"/>
      <c r="K360" s="406"/>
      <c r="L360" s="406"/>
      <c r="M360" s="406"/>
    </row>
    <row r="361" spans="1:13" x14ac:dyDescent="0.25">
      <c r="G361" s="527"/>
      <c r="I361" s="406"/>
      <c r="J361" s="406"/>
      <c r="K361" s="406"/>
      <c r="L361" s="406"/>
      <c r="M361" s="406"/>
    </row>
    <row r="362" spans="1:13" x14ac:dyDescent="0.25">
      <c r="E362" s="529"/>
      <c r="F362" s="529"/>
      <c r="G362" s="527"/>
      <c r="I362" s="406"/>
      <c r="J362" s="406"/>
      <c r="K362" s="406"/>
      <c r="L362" s="406"/>
      <c r="M362" s="534"/>
    </row>
    <row r="363" spans="1:13" x14ac:dyDescent="0.25">
      <c r="E363" s="529"/>
      <c r="F363" s="529"/>
      <c r="G363" s="527"/>
      <c r="H363" s="534"/>
      <c r="I363" s="527"/>
      <c r="K363" s="527"/>
      <c r="M363" s="534"/>
    </row>
    <row r="364" spans="1:13" x14ac:dyDescent="0.25">
      <c r="F364" s="529"/>
      <c r="G364" s="527"/>
      <c r="H364" s="534"/>
      <c r="I364" s="527"/>
      <c r="K364" s="406"/>
      <c r="L364" s="406"/>
      <c r="M364" s="534"/>
    </row>
    <row r="365" spans="1:13" x14ac:dyDescent="0.25">
      <c r="E365" s="529"/>
      <c r="F365" s="529"/>
      <c r="G365" s="527"/>
      <c r="I365" s="527"/>
      <c r="K365" s="406"/>
      <c r="L365" s="406"/>
      <c r="M365" s="534"/>
    </row>
    <row r="366" spans="1:13" x14ac:dyDescent="0.25">
      <c r="F366" s="529"/>
      <c r="G366" s="527"/>
      <c r="I366" s="527"/>
      <c r="K366" s="406"/>
      <c r="L366" s="406"/>
      <c r="M366" s="534"/>
    </row>
    <row r="367" spans="1:13" x14ac:dyDescent="0.25">
      <c r="F367" s="529"/>
      <c r="G367" s="527"/>
      <c r="I367" s="527"/>
      <c r="K367" s="527"/>
      <c r="M367" s="534"/>
    </row>
    <row r="368" spans="1:13" x14ac:dyDescent="0.25">
      <c r="E368" s="529"/>
      <c r="F368" s="529"/>
      <c r="G368" s="527"/>
      <c r="I368" s="527"/>
      <c r="K368" s="406"/>
      <c r="L368" s="406"/>
      <c r="M368" s="527"/>
    </row>
    <row r="369" spans="3:13" x14ac:dyDescent="0.25">
      <c r="E369" s="529"/>
      <c r="F369" s="529"/>
      <c r="G369" s="527"/>
      <c r="H369" s="406"/>
      <c r="I369" s="406"/>
      <c r="J369" s="406"/>
      <c r="K369" s="406"/>
      <c r="L369" s="406"/>
      <c r="M369" s="406"/>
    </row>
    <row r="370" spans="3:13" x14ac:dyDescent="0.25">
      <c r="F370" s="535"/>
      <c r="G370" s="527"/>
      <c r="I370" s="406"/>
      <c r="J370" s="406"/>
      <c r="K370" s="406"/>
      <c r="L370" s="406"/>
      <c r="M370" s="406"/>
    </row>
    <row r="371" spans="3:13" x14ac:dyDescent="0.25">
      <c r="E371" s="529"/>
      <c r="F371" s="529"/>
      <c r="G371" s="527"/>
      <c r="I371" s="406"/>
      <c r="J371" s="406"/>
      <c r="K371" s="406"/>
      <c r="L371" s="406"/>
      <c r="M371" s="534"/>
    </row>
    <row r="372" spans="3:13" x14ac:dyDescent="0.25">
      <c r="E372" s="529"/>
      <c r="F372" s="529"/>
      <c r="G372" s="527"/>
      <c r="H372" s="534"/>
      <c r="I372" s="527"/>
      <c r="K372" s="527"/>
      <c r="M372" s="534"/>
    </row>
    <row r="373" spans="3:13" x14ac:dyDescent="0.25">
      <c r="F373" s="529"/>
      <c r="G373" s="527"/>
      <c r="H373" s="534"/>
      <c r="I373" s="527"/>
      <c r="K373" s="406"/>
      <c r="L373" s="406"/>
      <c r="M373" s="534"/>
    </row>
    <row r="374" spans="3:13" x14ac:dyDescent="0.25">
      <c r="E374" s="529"/>
      <c r="F374" s="529"/>
      <c r="G374" s="527"/>
      <c r="I374" s="527"/>
      <c r="K374" s="406"/>
      <c r="L374" s="406"/>
      <c r="M374" s="534"/>
    </row>
    <row r="375" spans="3:13" x14ac:dyDescent="0.25">
      <c r="F375" s="529"/>
      <c r="G375" s="527"/>
      <c r="I375" s="527"/>
      <c r="K375" s="406"/>
      <c r="L375" s="406"/>
      <c r="M375" s="534"/>
    </row>
    <row r="376" spans="3:13" x14ac:dyDescent="0.25">
      <c r="F376" s="529"/>
      <c r="G376" s="527"/>
      <c r="I376" s="527"/>
      <c r="K376" s="527"/>
      <c r="M376" s="534"/>
    </row>
    <row r="377" spans="3:13" x14ac:dyDescent="0.25">
      <c r="E377" s="529"/>
      <c r="F377" s="529"/>
      <c r="G377" s="527"/>
      <c r="I377" s="527"/>
      <c r="K377" s="406"/>
      <c r="L377" s="406"/>
      <c r="M377" s="527"/>
    </row>
    <row r="378" spans="3:13" x14ac:dyDescent="0.25">
      <c r="E378" s="529"/>
      <c r="F378" s="529"/>
      <c r="G378" s="527"/>
      <c r="H378" s="406"/>
      <c r="I378" s="406"/>
      <c r="J378" s="406"/>
      <c r="K378" s="406"/>
      <c r="L378" s="406"/>
      <c r="M378" s="406"/>
    </row>
    <row r="379" spans="3:13" x14ac:dyDescent="0.25">
      <c r="C379" s="536"/>
      <c r="G379" s="527"/>
      <c r="I379" s="406"/>
      <c r="J379" s="406"/>
      <c r="K379" s="406"/>
      <c r="L379" s="406"/>
      <c r="M379" s="406"/>
    </row>
    <row r="380" spans="3:13" x14ac:dyDescent="0.25">
      <c r="E380" s="529"/>
      <c r="F380" s="529"/>
      <c r="G380" s="527"/>
      <c r="I380" s="406"/>
      <c r="J380" s="406"/>
      <c r="K380" s="406"/>
      <c r="L380" s="406"/>
      <c r="M380" s="534"/>
    </row>
    <row r="381" spans="3:13" x14ac:dyDescent="0.25">
      <c r="E381" s="529"/>
      <c r="F381" s="529"/>
      <c r="G381" s="527"/>
      <c r="H381" s="534"/>
      <c r="I381" s="527"/>
      <c r="K381" s="527"/>
      <c r="M381" s="534"/>
    </row>
    <row r="382" spans="3:13" x14ac:dyDescent="0.25">
      <c r="F382" s="529"/>
      <c r="G382" s="527"/>
      <c r="H382" s="534"/>
      <c r="I382" s="527"/>
      <c r="K382" s="406"/>
      <c r="L382" s="406"/>
      <c r="M382" s="534"/>
    </row>
    <row r="383" spans="3:13" x14ac:dyDescent="0.25">
      <c r="E383" s="529"/>
      <c r="F383" s="529"/>
      <c r="G383" s="527"/>
      <c r="I383" s="527"/>
      <c r="K383" s="406"/>
      <c r="L383" s="406"/>
      <c r="M383" s="534"/>
    </row>
    <row r="384" spans="3:13" x14ac:dyDescent="0.25">
      <c r="F384" s="529"/>
      <c r="G384" s="527"/>
      <c r="I384" s="527"/>
      <c r="K384" s="527"/>
      <c r="M384" s="534"/>
    </row>
    <row r="385" spans="1:13" x14ac:dyDescent="0.25">
      <c r="A385" s="406"/>
      <c r="B385" s="406"/>
      <c r="C385" s="406"/>
      <c r="D385" s="406"/>
      <c r="E385" s="406"/>
      <c r="F385" s="406"/>
      <c r="G385" s="406"/>
      <c r="H385" s="406"/>
      <c r="I385" s="406"/>
      <c r="J385" s="406"/>
      <c r="K385" s="406"/>
      <c r="L385" s="406"/>
      <c r="M385" s="406"/>
    </row>
    <row r="386" spans="1:13" x14ac:dyDescent="0.25">
      <c r="E386" s="529"/>
      <c r="F386" s="529"/>
      <c r="G386" s="527"/>
      <c r="I386" s="527"/>
      <c r="K386" s="406"/>
      <c r="L386" s="406"/>
      <c r="M386" s="527"/>
    </row>
    <row r="387" spans="1:13" x14ac:dyDescent="0.25">
      <c r="E387" s="529"/>
      <c r="F387" s="529"/>
      <c r="G387" s="527"/>
      <c r="H387" s="406"/>
      <c r="I387" s="406"/>
      <c r="J387" s="406"/>
      <c r="K387" s="406"/>
      <c r="L387" s="406"/>
      <c r="M387" s="406"/>
    </row>
    <row r="388" spans="1:13" x14ac:dyDescent="0.25">
      <c r="C388" s="536"/>
      <c r="G388" s="527"/>
      <c r="I388" s="406"/>
      <c r="J388" s="406"/>
      <c r="K388" s="406"/>
      <c r="L388" s="406"/>
      <c r="M388" s="406"/>
    </row>
    <row r="389" spans="1:13" x14ac:dyDescent="0.25">
      <c r="E389" s="529"/>
      <c r="F389" s="529"/>
      <c r="G389" s="527"/>
      <c r="I389" s="406"/>
      <c r="J389" s="406"/>
      <c r="K389" s="406"/>
      <c r="L389" s="406"/>
      <c r="M389" s="534"/>
    </row>
    <row r="390" spans="1:13" x14ac:dyDescent="0.25">
      <c r="E390" s="529"/>
      <c r="F390" s="529"/>
      <c r="G390" s="527"/>
      <c r="H390" s="534"/>
      <c r="I390" s="527"/>
      <c r="K390" s="527"/>
      <c r="M390" s="534"/>
    </row>
    <row r="391" spans="1:13" x14ac:dyDescent="0.25">
      <c r="F391" s="529"/>
      <c r="G391" s="527"/>
      <c r="H391" s="534"/>
      <c r="I391" s="527"/>
      <c r="K391" s="406"/>
      <c r="L391" s="406"/>
      <c r="M391" s="534"/>
    </row>
    <row r="392" spans="1:13" x14ac:dyDescent="0.25">
      <c r="E392" s="529"/>
      <c r="F392" s="529"/>
      <c r="G392" s="527"/>
      <c r="I392" s="527"/>
      <c r="K392" s="406"/>
      <c r="L392" s="406"/>
      <c r="M392" s="534"/>
    </row>
    <row r="393" spans="1:13" x14ac:dyDescent="0.25">
      <c r="F393" s="529"/>
      <c r="G393" s="527"/>
      <c r="H393" s="534"/>
      <c r="I393" s="527"/>
      <c r="K393" s="406"/>
      <c r="L393" s="406"/>
      <c r="M393" s="534"/>
    </row>
    <row r="394" spans="1:13" x14ac:dyDescent="0.25">
      <c r="E394" s="529"/>
      <c r="F394" s="529"/>
      <c r="G394" s="527"/>
      <c r="I394" s="527"/>
      <c r="K394" s="406"/>
      <c r="L394" s="406"/>
      <c r="M394" s="534"/>
    </row>
    <row r="395" spans="1:13" x14ac:dyDescent="0.25">
      <c r="E395" s="529"/>
      <c r="F395" s="529"/>
      <c r="G395" s="527"/>
      <c r="H395" s="406"/>
      <c r="I395" s="406"/>
      <c r="J395" s="406"/>
      <c r="K395" s="406"/>
      <c r="L395" s="406"/>
      <c r="M395" s="406"/>
    </row>
    <row r="396" spans="1:13" x14ac:dyDescent="0.25">
      <c r="C396" s="536"/>
      <c r="G396" s="527"/>
      <c r="I396" s="406"/>
      <c r="J396" s="406"/>
      <c r="K396" s="406"/>
      <c r="L396" s="406"/>
      <c r="M396" s="406"/>
    </row>
    <row r="397" spans="1:13" x14ac:dyDescent="0.25">
      <c r="E397" s="529"/>
      <c r="F397" s="529"/>
      <c r="G397" s="527"/>
      <c r="I397" s="406"/>
      <c r="J397" s="406"/>
      <c r="K397" s="406"/>
      <c r="L397" s="406"/>
      <c r="M397" s="534"/>
    </row>
    <row r="398" spans="1:13" x14ac:dyDescent="0.25">
      <c r="E398" s="529"/>
      <c r="F398" s="529"/>
      <c r="G398" s="527"/>
      <c r="H398" s="534"/>
      <c r="I398" s="527"/>
      <c r="K398" s="527"/>
      <c r="M398" s="534"/>
    </row>
    <row r="399" spans="1:13" x14ac:dyDescent="0.25">
      <c r="F399" s="529"/>
      <c r="G399" s="527"/>
      <c r="H399" s="534"/>
      <c r="I399" s="527"/>
      <c r="K399" s="406"/>
      <c r="L399" s="406"/>
      <c r="M399" s="534"/>
    </row>
    <row r="400" spans="1:13" x14ac:dyDescent="0.25">
      <c r="E400" s="529"/>
      <c r="F400" s="529"/>
      <c r="G400" s="527"/>
      <c r="I400" s="527"/>
      <c r="K400" s="406"/>
      <c r="L400" s="406"/>
      <c r="M400" s="534"/>
    </row>
    <row r="401" spans="5:13" x14ac:dyDescent="0.25">
      <c r="F401" s="529"/>
      <c r="G401" s="527"/>
      <c r="H401" s="534"/>
      <c r="I401" s="527"/>
      <c r="K401" s="406"/>
      <c r="L401" s="406"/>
      <c r="M401" s="534"/>
    </row>
    <row r="402" spans="5:13" x14ac:dyDescent="0.25">
      <c r="E402" s="529"/>
      <c r="F402" s="529"/>
      <c r="G402" s="527"/>
      <c r="I402" s="527"/>
      <c r="K402" s="406"/>
      <c r="L402" s="406"/>
      <c r="M402" s="534"/>
    </row>
    <row r="403" spans="5:13" x14ac:dyDescent="0.25">
      <c r="E403" s="529"/>
      <c r="F403" s="529"/>
      <c r="G403" s="527"/>
      <c r="H403" s="406"/>
      <c r="I403" s="406"/>
      <c r="J403" s="406"/>
      <c r="K403" s="406"/>
      <c r="L403" s="406"/>
      <c r="M403" s="406"/>
    </row>
    <row r="404" spans="5:13" x14ac:dyDescent="0.25">
      <c r="E404" s="529"/>
      <c r="F404" s="529"/>
      <c r="G404" s="527"/>
      <c r="I404" s="406"/>
      <c r="J404" s="406"/>
      <c r="K404" s="406"/>
      <c r="L404" s="406"/>
      <c r="M404" s="406"/>
    </row>
    <row r="405" spans="5:13" x14ac:dyDescent="0.25">
      <c r="E405" s="529"/>
      <c r="F405" s="529"/>
      <c r="G405" s="527"/>
      <c r="I405" s="406"/>
      <c r="J405" s="406"/>
      <c r="K405" s="406"/>
      <c r="L405" s="406"/>
      <c r="M405" s="534"/>
    </row>
    <row r="406" spans="5:13" x14ac:dyDescent="0.25">
      <c r="E406" s="528"/>
      <c r="F406" s="529"/>
      <c r="G406" s="527"/>
      <c r="H406" s="534"/>
      <c r="I406" s="527"/>
      <c r="K406" s="527"/>
      <c r="M406" s="534"/>
    </row>
    <row r="407" spans="5:13" x14ac:dyDescent="0.25">
      <c r="E407" s="529"/>
      <c r="F407" s="529"/>
      <c r="G407" s="527"/>
      <c r="H407" s="534"/>
      <c r="I407" s="527"/>
      <c r="K407" s="406"/>
      <c r="L407" s="406"/>
      <c r="M407" s="534"/>
    </row>
    <row r="408" spans="5:13" x14ac:dyDescent="0.25">
      <c r="E408" s="529"/>
      <c r="F408" s="529"/>
      <c r="G408" s="527"/>
      <c r="I408" s="527"/>
      <c r="K408" s="406"/>
      <c r="L408" s="406"/>
      <c r="M408" s="534"/>
    </row>
    <row r="409" spans="5:13" x14ac:dyDescent="0.25">
      <c r="E409" s="529"/>
      <c r="F409" s="529"/>
      <c r="G409" s="527"/>
      <c r="H409" s="534"/>
      <c r="I409" s="527"/>
      <c r="K409" s="406"/>
      <c r="L409" s="406"/>
      <c r="M409" s="534"/>
    </row>
    <row r="410" spans="5:13" x14ac:dyDescent="0.25">
      <c r="E410" s="529"/>
      <c r="F410" s="529"/>
      <c r="G410" s="527"/>
      <c r="I410" s="527"/>
      <c r="K410" s="406"/>
      <c r="L410" s="406"/>
      <c r="M410" s="534"/>
    </row>
    <row r="411" spans="5:13" x14ac:dyDescent="0.25">
      <c r="E411" s="528"/>
      <c r="F411" s="529"/>
      <c r="G411" s="527"/>
      <c r="I411" s="527"/>
      <c r="K411" s="406"/>
      <c r="L411" s="406"/>
      <c r="M411" s="534"/>
    </row>
    <row r="412" spans="5:13" x14ac:dyDescent="0.25">
      <c r="E412" s="529"/>
      <c r="F412" s="529"/>
      <c r="G412" s="527"/>
      <c r="H412" s="406"/>
      <c r="I412" s="406"/>
      <c r="J412" s="406"/>
      <c r="K412" s="406"/>
      <c r="L412" s="406"/>
      <c r="M412" s="406"/>
    </row>
    <row r="413" spans="5:13" x14ac:dyDescent="0.25">
      <c r="E413" s="529"/>
      <c r="F413" s="529"/>
      <c r="G413" s="527"/>
      <c r="I413" s="406"/>
      <c r="J413" s="406"/>
      <c r="K413" s="406"/>
      <c r="L413" s="406"/>
      <c r="M413" s="406"/>
    </row>
    <row r="414" spans="5:13" x14ac:dyDescent="0.25">
      <c r="E414" s="529"/>
      <c r="F414" s="529"/>
      <c r="G414" s="527"/>
      <c r="I414" s="406"/>
      <c r="J414" s="406"/>
      <c r="K414" s="406"/>
      <c r="L414" s="406"/>
      <c r="M414" s="534"/>
    </row>
    <row r="415" spans="5:13" x14ac:dyDescent="0.25">
      <c r="E415" s="528"/>
      <c r="F415" s="529"/>
      <c r="G415" s="527"/>
      <c r="H415" s="534"/>
      <c r="I415" s="527"/>
      <c r="K415" s="527"/>
      <c r="M415" s="534"/>
    </row>
    <row r="416" spans="5:13" x14ac:dyDescent="0.25">
      <c r="E416" s="529"/>
      <c r="F416" s="529"/>
      <c r="G416" s="527"/>
      <c r="H416" s="534"/>
      <c r="I416" s="527"/>
      <c r="K416" s="406"/>
      <c r="L416" s="406"/>
      <c r="M416" s="534"/>
    </row>
    <row r="417" spans="1:13" x14ac:dyDescent="0.25">
      <c r="E417" s="529"/>
      <c r="F417" s="529"/>
      <c r="G417" s="527"/>
      <c r="I417" s="527"/>
      <c r="K417" s="406"/>
      <c r="L417" s="406"/>
      <c r="M417" s="534"/>
    </row>
    <row r="418" spans="1:13" x14ac:dyDescent="0.25">
      <c r="E418" s="529"/>
      <c r="F418" s="529"/>
      <c r="G418" s="527"/>
      <c r="H418" s="534"/>
      <c r="I418" s="527"/>
      <c r="K418" s="406"/>
      <c r="L418" s="406"/>
      <c r="M418" s="534"/>
    </row>
    <row r="419" spans="1:13" x14ac:dyDescent="0.25">
      <c r="A419" s="406"/>
      <c r="B419" s="406"/>
      <c r="C419" s="406"/>
      <c r="D419" s="406"/>
      <c r="E419" s="406"/>
      <c r="F419" s="406"/>
      <c r="G419" s="406"/>
      <c r="H419" s="406"/>
      <c r="I419" s="406"/>
      <c r="J419" s="406"/>
      <c r="K419" s="406"/>
      <c r="L419" s="406"/>
      <c r="M419" s="406"/>
    </row>
    <row r="420" spans="1:13" x14ac:dyDescent="0.25">
      <c r="E420" s="529"/>
      <c r="F420" s="529"/>
      <c r="G420" s="527"/>
      <c r="I420" s="527"/>
      <c r="K420" s="406"/>
      <c r="L420" s="406"/>
      <c r="M420" s="534"/>
    </row>
    <row r="421" spans="1:13" x14ac:dyDescent="0.25">
      <c r="E421" s="528"/>
      <c r="F421" s="529"/>
      <c r="G421" s="527"/>
      <c r="I421" s="527"/>
      <c r="K421" s="406"/>
      <c r="L421" s="406"/>
      <c r="M421" s="534"/>
    </row>
    <row r="422" spans="1:13" x14ac:dyDescent="0.25">
      <c r="E422" s="529"/>
      <c r="F422" s="529"/>
      <c r="G422" s="527"/>
      <c r="H422" s="406"/>
      <c r="I422" s="406"/>
      <c r="J422" s="406"/>
      <c r="K422" s="406"/>
      <c r="L422" s="406"/>
      <c r="M422" s="406"/>
    </row>
    <row r="423" spans="1:13" x14ac:dyDescent="0.25">
      <c r="E423" s="529"/>
      <c r="F423" s="529"/>
      <c r="G423" s="527"/>
      <c r="I423" s="406"/>
      <c r="J423" s="406"/>
      <c r="K423" s="406"/>
      <c r="L423" s="406"/>
      <c r="M423" s="406"/>
    </row>
    <row r="424" spans="1:13" x14ac:dyDescent="0.25">
      <c r="E424" s="529"/>
      <c r="F424" s="529"/>
      <c r="G424" s="527"/>
      <c r="I424" s="406"/>
      <c r="J424" s="406"/>
      <c r="K424" s="406"/>
      <c r="L424" s="406"/>
      <c r="M424" s="534"/>
    </row>
    <row r="425" spans="1:13" x14ac:dyDescent="0.25">
      <c r="E425" s="528"/>
      <c r="F425" s="529"/>
      <c r="G425" s="527"/>
      <c r="H425" s="534"/>
      <c r="I425" s="527"/>
      <c r="K425" s="527"/>
      <c r="M425" s="534"/>
    </row>
    <row r="426" spans="1:13" x14ac:dyDescent="0.25">
      <c r="E426" s="529"/>
      <c r="F426" s="529"/>
      <c r="G426" s="527"/>
      <c r="H426" s="534"/>
      <c r="I426" s="527"/>
      <c r="K426" s="406"/>
      <c r="L426" s="406"/>
      <c r="M426" s="534"/>
    </row>
    <row r="427" spans="1:13" x14ac:dyDescent="0.25">
      <c r="E427" s="529"/>
      <c r="F427" s="529"/>
      <c r="G427" s="527"/>
      <c r="I427" s="527"/>
      <c r="K427" s="406"/>
      <c r="L427" s="406"/>
      <c r="M427" s="534"/>
    </row>
    <row r="428" spans="1:13" x14ac:dyDescent="0.25">
      <c r="E428" s="529"/>
      <c r="F428" s="529"/>
      <c r="G428" s="527"/>
      <c r="H428" s="534"/>
      <c r="I428" s="527"/>
      <c r="K428" s="406"/>
      <c r="L428" s="406"/>
      <c r="M428" s="534"/>
    </row>
    <row r="429" spans="1:13" x14ac:dyDescent="0.25">
      <c r="E429" s="529"/>
      <c r="F429" s="529"/>
      <c r="G429" s="527"/>
      <c r="I429" s="527"/>
      <c r="K429" s="406"/>
      <c r="L429" s="406"/>
      <c r="M429" s="534"/>
    </row>
    <row r="430" spans="1:13" x14ac:dyDescent="0.25">
      <c r="E430" s="528"/>
      <c r="F430" s="529"/>
      <c r="G430" s="527"/>
      <c r="I430" s="527"/>
      <c r="K430" s="406"/>
      <c r="L430" s="406"/>
      <c r="M430" s="534"/>
    </row>
    <row r="431" spans="1:13" x14ac:dyDescent="0.25">
      <c r="E431" s="529"/>
      <c r="F431" s="529"/>
      <c r="G431" s="527"/>
      <c r="H431" s="406"/>
      <c r="I431" s="406"/>
      <c r="J431" s="406"/>
      <c r="K431" s="406"/>
      <c r="L431" s="406"/>
      <c r="M431" s="406"/>
    </row>
    <row r="432" spans="1:13" x14ac:dyDescent="0.25">
      <c r="E432" s="529"/>
      <c r="F432" s="529"/>
      <c r="G432" s="527"/>
      <c r="I432" s="406"/>
      <c r="J432" s="406"/>
      <c r="K432" s="406"/>
      <c r="L432" s="406"/>
      <c r="M432" s="406"/>
    </row>
    <row r="433" spans="5:13" x14ac:dyDescent="0.25">
      <c r="E433" s="529"/>
      <c r="F433" s="529"/>
      <c r="G433" s="527"/>
      <c r="I433" s="406"/>
      <c r="J433" s="406"/>
      <c r="K433" s="406"/>
      <c r="L433" s="406"/>
      <c r="M433" s="534"/>
    </row>
    <row r="434" spans="5:13" x14ac:dyDescent="0.25">
      <c r="E434" s="528"/>
      <c r="F434" s="529"/>
      <c r="G434" s="527"/>
      <c r="H434" s="534"/>
      <c r="I434" s="527"/>
      <c r="K434" s="527"/>
      <c r="M434" s="527"/>
    </row>
    <row r="435" spans="5:13" x14ac:dyDescent="0.25">
      <c r="E435" s="529"/>
      <c r="F435" s="529"/>
      <c r="G435" s="527"/>
      <c r="H435" s="534"/>
      <c r="I435" s="527"/>
      <c r="K435" s="406"/>
      <c r="L435" s="406"/>
      <c r="M435" s="534"/>
    </row>
    <row r="436" spans="5:13" x14ac:dyDescent="0.25">
      <c r="E436" s="529"/>
      <c r="F436" s="529"/>
      <c r="G436" s="527"/>
      <c r="I436" s="527"/>
      <c r="K436" s="406"/>
      <c r="L436" s="406"/>
      <c r="M436" s="534"/>
    </row>
    <row r="437" spans="5:13" x14ac:dyDescent="0.25">
      <c r="E437" s="529"/>
      <c r="F437" s="529"/>
      <c r="G437" s="527"/>
      <c r="H437" s="534"/>
      <c r="I437" s="527"/>
      <c r="K437" s="406"/>
      <c r="L437" s="406"/>
      <c r="M437" s="534"/>
    </row>
    <row r="438" spans="5:13" x14ac:dyDescent="0.25">
      <c r="E438" s="529"/>
      <c r="F438" s="529"/>
      <c r="G438" s="527"/>
      <c r="I438" s="527"/>
      <c r="K438" s="406"/>
      <c r="L438" s="406"/>
      <c r="M438" s="534"/>
    </row>
    <row r="439" spans="5:13" x14ac:dyDescent="0.25">
      <c r="E439" s="528"/>
      <c r="F439" s="529"/>
      <c r="G439" s="527"/>
      <c r="I439" s="527"/>
      <c r="K439" s="406"/>
      <c r="L439" s="406"/>
      <c r="M439" s="534"/>
    </row>
    <row r="440" spans="5:13" x14ac:dyDescent="0.25">
      <c r="E440" s="529"/>
      <c r="F440" s="529"/>
      <c r="G440" s="527"/>
      <c r="H440" s="406"/>
      <c r="I440" s="406"/>
      <c r="J440" s="406"/>
      <c r="K440" s="406"/>
      <c r="L440" s="406"/>
      <c r="M440" s="406"/>
    </row>
    <row r="441" spans="5:13" x14ac:dyDescent="0.25">
      <c r="E441" s="529"/>
      <c r="F441" s="529"/>
      <c r="G441" s="527"/>
      <c r="I441" s="406"/>
      <c r="J441" s="406"/>
      <c r="K441" s="406"/>
      <c r="L441" s="406"/>
      <c r="M441" s="406"/>
    </row>
    <row r="442" spans="5:13" x14ac:dyDescent="0.25">
      <c r="E442" s="529"/>
      <c r="F442" s="529"/>
      <c r="G442" s="527"/>
      <c r="I442" s="406"/>
      <c r="J442" s="406"/>
      <c r="K442" s="406"/>
      <c r="L442" s="406"/>
      <c r="M442" s="534"/>
    </row>
    <row r="443" spans="5:13" x14ac:dyDescent="0.25">
      <c r="E443" s="528"/>
      <c r="F443" s="529"/>
      <c r="G443" s="527"/>
      <c r="H443" s="534"/>
      <c r="I443" s="527"/>
      <c r="K443" s="527"/>
      <c r="M443" s="527"/>
    </row>
    <row r="444" spans="5:13" x14ac:dyDescent="0.25">
      <c r="E444" s="529"/>
      <c r="F444" s="529"/>
      <c r="G444" s="527"/>
      <c r="H444" s="534"/>
      <c r="I444" s="527"/>
      <c r="K444" s="406"/>
      <c r="L444" s="406"/>
      <c r="M444" s="534"/>
    </row>
    <row r="445" spans="5:13" x14ac:dyDescent="0.25">
      <c r="E445" s="529"/>
      <c r="F445" s="529"/>
      <c r="G445" s="527"/>
      <c r="I445" s="527"/>
      <c r="K445" s="406"/>
      <c r="L445" s="406"/>
      <c r="M445" s="534"/>
    </row>
    <row r="446" spans="5:13" x14ac:dyDescent="0.25">
      <c r="E446" s="529"/>
      <c r="F446" s="529"/>
      <c r="G446" s="527"/>
      <c r="H446" s="534"/>
      <c r="I446" s="527"/>
      <c r="K446" s="406"/>
      <c r="L446" s="406"/>
      <c r="M446" s="534"/>
    </row>
    <row r="447" spans="5:13" x14ac:dyDescent="0.25">
      <c r="E447" s="529"/>
      <c r="F447" s="529"/>
      <c r="G447" s="527"/>
      <c r="I447" s="527"/>
      <c r="K447" s="406"/>
      <c r="L447" s="406"/>
      <c r="M447" s="534"/>
    </row>
    <row r="448" spans="5:13" x14ac:dyDescent="0.25">
      <c r="E448" s="528"/>
      <c r="F448" s="529"/>
      <c r="G448" s="527"/>
      <c r="I448" s="527"/>
      <c r="K448" s="406"/>
      <c r="L448" s="406"/>
      <c r="M448" s="534"/>
    </row>
    <row r="449" spans="1:13" x14ac:dyDescent="0.25">
      <c r="E449" s="529"/>
      <c r="F449" s="529"/>
      <c r="G449" s="527"/>
      <c r="H449" s="406"/>
      <c r="I449" s="406"/>
      <c r="J449" s="406"/>
      <c r="K449" s="406"/>
      <c r="L449" s="406"/>
      <c r="M449" s="406"/>
    </row>
    <row r="450" spans="1:13" x14ac:dyDescent="0.25">
      <c r="C450" s="536"/>
      <c r="E450" s="529"/>
      <c r="F450" s="529"/>
      <c r="G450" s="527"/>
      <c r="I450" s="406"/>
      <c r="K450" s="406"/>
      <c r="M450" s="534"/>
    </row>
    <row r="451" spans="1:13" x14ac:dyDescent="0.25">
      <c r="E451" s="529"/>
      <c r="F451" s="529"/>
      <c r="G451" s="527"/>
      <c r="H451" s="406"/>
      <c r="I451" s="406"/>
      <c r="J451" s="406"/>
      <c r="K451" s="406"/>
      <c r="L451" s="406"/>
      <c r="M451" s="406"/>
    </row>
    <row r="452" spans="1:13" x14ac:dyDescent="0.25">
      <c r="C452" s="536"/>
      <c r="E452" s="529"/>
      <c r="F452" s="529"/>
      <c r="G452" s="527"/>
      <c r="I452" s="406"/>
      <c r="K452" s="406"/>
      <c r="M452" s="534"/>
    </row>
    <row r="453" spans="1:13" x14ac:dyDescent="0.25">
      <c r="E453" s="529"/>
      <c r="F453" s="529"/>
      <c r="G453" s="527"/>
      <c r="H453" s="406"/>
      <c r="I453" s="406"/>
      <c r="J453" s="406"/>
      <c r="K453" s="406"/>
      <c r="L453" s="406"/>
      <c r="M453" s="406"/>
    </row>
    <row r="454" spans="1:13" x14ac:dyDescent="0.25">
      <c r="C454" s="536"/>
      <c r="E454" s="529"/>
      <c r="F454" s="529"/>
      <c r="G454" s="527"/>
      <c r="I454" s="406"/>
      <c r="K454" s="406"/>
      <c r="M454" s="534"/>
    </row>
    <row r="455" spans="1:13" x14ac:dyDescent="0.25">
      <c r="A455" s="406"/>
      <c r="B455" s="406"/>
      <c r="C455" s="406"/>
      <c r="D455" s="406"/>
      <c r="E455" s="406"/>
      <c r="F455" s="406"/>
      <c r="G455" s="406"/>
      <c r="H455" s="406"/>
      <c r="I455" s="406"/>
      <c r="J455" s="406"/>
      <c r="K455" s="406"/>
      <c r="L455" s="406"/>
      <c r="M455" s="406"/>
    </row>
    <row r="456" spans="1:13" x14ac:dyDescent="0.25">
      <c r="C456" s="536"/>
      <c r="E456" s="529"/>
      <c r="F456" s="529"/>
      <c r="G456" s="527"/>
      <c r="I456" s="406"/>
      <c r="K456" s="406"/>
      <c r="M456" s="534"/>
    </row>
    <row r="457" spans="1:13" x14ac:dyDescent="0.25">
      <c r="E457" s="529"/>
      <c r="F457" s="529"/>
      <c r="G457" s="527"/>
      <c r="H457" s="406"/>
      <c r="I457" s="406"/>
      <c r="J457" s="406"/>
      <c r="K457" s="406"/>
      <c r="L457" s="406"/>
      <c r="M457" s="406"/>
    </row>
    <row r="458" spans="1:13" x14ac:dyDescent="0.25">
      <c r="C458" s="536"/>
      <c r="E458" s="529"/>
      <c r="F458" s="529"/>
      <c r="G458" s="527"/>
      <c r="I458" s="406"/>
      <c r="K458" s="406"/>
      <c r="M458" s="534"/>
    </row>
    <row r="459" spans="1:13" x14ac:dyDescent="0.25">
      <c r="E459" s="529"/>
      <c r="F459" s="529"/>
      <c r="G459" s="527"/>
      <c r="H459" s="406"/>
      <c r="I459" s="406"/>
      <c r="J459" s="406"/>
      <c r="K459" s="406"/>
      <c r="L459" s="406"/>
      <c r="M459" s="406"/>
    </row>
    <row r="460" spans="1:13" x14ac:dyDescent="0.25">
      <c r="C460" s="536"/>
      <c r="E460" s="529"/>
      <c r="F460" s="529"/>
      <c r="G460" s="527"/>
      <c r="I460" s="406"/>
      <c r="K460" s="406"/>
      <c r="M460" s="534"/>
    </row>
    <row r="461" spans="1:13" x14ac:dyDescent="0.25">
      <c r="E461" s="529"/>
      <c r="F461" s="529"/>
      <c r="G461" s="527"/>
      <c r="H461" s="406"/>
      <c r="I461" s="406"/>
      <c r="J461" s="406"/>
      <c r="K461" s="406"/>
      <c r="L461" s="406"/>
      <c r="M461" s="406"/>
    </row>
    <row r="462" spans="1:13" x14ac:dyDescent="0.25">
      <c r="C462" s="536"/>
      <c r="E462" s="529"/>
      <c r="F462" s="529"/>
      <c r="G462" s="527"/>
      <c r="I462" s="406"/>
      <c r="K462" s="406"/>
      <c r="M462" s="534"/>
    </row>
    <row r="463" spans="1:13" x14ac:dyDescent="0.25">
      <c r="E463" s="529"/>
      <c r="F463" s="529"/>
      <c r="G463" s="527"/>
      <c r="H463" s="406"/>
      <c r="I463" s="406"/>
      <c r="J463" s="406"/>
      <c r="K463" s="406"/>
      <c r="L463" s="406"/>
      <c r="M463" s="406"/>
    </row>
    <row r="464" spans="1:13" x14ac:dyDescent="0.25">
      <c r="C464" s="536"/>
      <c r="E464" s="529"/>
      <c r="F464" s="529"/>
      <c r="G464" s="527"/>
      <c r="I464" s="406"/>
      <c r="K464" s="406"/>
      <c r="M464" s="534"/>
    </row>
    <row r="465" spans="3:13" x14ac:dyDescent="0.25">
      <c r="E465" s="529"/>
      <c r="F465" s="529"/>
      <c r="G465" s="527"/>
      <c r="H465" s="406"/>
      <c r="I465" s="406"/>
      <c r="J465" s="406"/>
      <c r="K465" s="406"/>
      <c r="L465" s="406"/>
      <c r="M465" s="406"/>
    </row>
    <row r="466" spans="3:13" x14ac:dyDescent="0.25">
      <c r="C466" s="536"/>
      <c r="E466" s="529"/>
      <c r="F466" s="529"/>
      <c r="G466" s="527"/>
      <c r="I466" s="406"/>
      <c r="K466" s="406"/>
      <c r="M466" s="534"/>
    </row>
    <row r="467" spans="3:13" x14ac:dyDescent="0.25">
      <c r="E467" s="529"/>
      <c r="F467" s="529"/>
      <c r="G467" s="527"/>
      <c r="H467" s="406"/>
      <c r="I467" s="406"/>
      <c r="J467" s="406"/>
      <c r="K467" s="406"/>
      <c r="L467" s="406"/>
      <c r="M467" s="406"/>
    </row>
    <row r="468" spans="3:13" x14ac:dyDescent="0.25">
      <c r="C468" s="536"/>
      <c r="E468" s="529"/>
      <c r="F468" s="529"/>
      <c r="G468" s="527"/>
      <c r="I468" s="406"/>
      <c r="K468" s="406"/>
      <c r="M468" s="534"/>
    </row>
    <row r="469" spans="3:13" x14ac:dyDescent="0.25">
      <c r="E469" s="529"/>
      <c r="F469" s="529"/>
      <c r="G469" s="527"/>
      <c r="H469" s="406"/>
      <c r="I469" s="406"/>
      <c r="J469" s="406"/>
      <c r="K469" s="406"/>
      <c r="L469" s="406"/>
      <c r="M469" s="406"/>
    </row>
    <row r="470" spans="3:13" x14ac:dyDescent="0.25">
      <c r="C470" s="536"/>
      <c r="E470" s="529"/>
      <c r="F470" s="529"/>
      <c r="G470" s="527"/>
      <c r="I470" s="406"/>
      <c r="K470" s="406"/>
      <c r="M470" s="534"/>
    </row>
    <row r="471" spans="3:13" x14ac:dyDescent="0.25">
      <c r="E471" s="529"/>
      <c r="F471" s="529"/>
      <c r="G471" s="527"/>
      <c r="H471" s="406"/>
      <c r="I471" s="406"/>
      <c r="J471" s="406"/>
      <c r="K471" s="406"/>
      <c r="L471" s="406"/>
      <c r="M471" s="406"/>
    </row>
    <row r="472" spans="3:13" x14ac:dyDescent="0.25">
      <c r="C472" s="536"/>
      <c r="G472" s="527"/>
      <c r="I472" s="406"/>
      <c r="J472" s="406"/>
      <c r="K472" s="406"/>
      <c r="L472" s="406"/>
      <c r="M472" s="406"/>
    </row>
    <row r="473" spans="3:13" x14ac:dyDescent="0.25">
      <c r="E473" s="529"/>
      <c r="F473" s="529"/>
      <c r="G473" s="527"/>
      <c r="I473" s="406"/>
      <c r="J473" s="406"/>
      <c r="K473" s="406"/>
      <c r="L473" s="406"/>
      <c r="M473" s="534"/>
    </row>
    <row r="474" spans="3:13" x14ac:dyDescent="0.25">
      <c r="E474" s="529"/>
      <c r="F474" s="529"/>
      <c r="G474" s="527"/>
      <c r="H474" s="534"/>
      <c r="I474" s="527"/>
      <c r="K474" s="527"/>
      <c r="M474" s="527"/>
    </row>
    <row r="475" spans="3:13" x14ac:dyDescent="0.25">
      <c r="E475" s="527"/>
      <c r="F475" s="529"/>
      <c r="G475" s="527"/>
      <c r="H475" s="534"/>
      <c r="I475" s="527"/>
      <c r="K475" s="406"/>
      <c r="L475" s="406"/>
      <c r="M475" s="534"/>
    </row>
    <row r="476" spans="3:13" x14ac:dyDescent="0.25">
      <c r="E476" s="529"/>
      <c r="F476" s="529"/>
      <c r="G476" s="527"/>
      <c r="I476" s="527"/>
      <c r="K476" s="406"/>
      <c r="L476" s="406"/>
      <c r="M476" s="534"/>
    </row>
    <row r="477" spans="3:13" x14ac:dyDescent="0.25">
      <c r="E477" s="529"/>
      <c r="F477" s="529"/>
      <c r="G477" s="527"/>
      <c r="H477" s="534"/>
      <c r="I477" s="527"/>
      <c r="K477" s="406"/>
      <c r="L477" s="406"/>
      <c r="M477" s="534"/>
    </row>
    <row r="478" spans="3:13" x14ac:dyDescent="0.25">
      <c r="E478" s="529"/>
      <c r="F478" s="529"/>
      <c r="G478" s="527"/>
      <c r="H478" s="406"/>
      <c r="I478" s="406"/>
      <c r="J478" s="406"/>
      <c r="K478" s="406"/>
      <c r="L478" s="406"/>
      <c r="M478" s="406"/>
    </row>
    <row r="479" spans="3:13" x14ac:dyDescent="0.25">
      <c r="C479" s="536"/>
      <c r="G479" s="527"/>
      <c r="I479" s="406"/>
      <c r="J479" s="406"/>
      <c r="K479" s="406"/>
      <c r="L479" s="406"/>
      <c r="M479" s="406"/>
    </row>
    <row r="480" spans="3:13" x14ac:dyDescent="0.25">
      <c r="E480" s="529"/>
      <c r="F480" s="529"/>
      <c r="G480" s="527"/>
      <c r="I480" s="406"/>
      <c r="J480" s="406"/>
      <c r="K480" s="406"/>
      <c r="L480" s="406"/>
      <c r="M480" s="534"/>
    </row>
    <row r="481" spans="1:13" x14ac:dyDescent="0.25">
      <c r="E481" s="528"/>
      <c r="F481" s="529"/>
      <c r="G481" s="527"/>
      <c r="H481" s="534"/>
      <c r="I481" s="527"/>
      <c r="K481" s="527"/>
      <c r="M481" s="527"/>
    </row>
    <row r="482" spans="1:13" x14ac:dyDescent="0.25">
      <c r="E482" s="527"/>
      <c r="F482" s="529"/>
      <c r="G482" s="527"/>
      <c r="H482" s="534"/>
      <c r="I482" s="527"/>
      <c r="K482" s="406"/>
      <c r="L482" s="406"/>
      <c r="M482" s="534"/>
    </row>
    <row r="483" spans="1:13" x14ac:dyDescent="0.25">
      <c r="E483" s="528"/>
      <c r="F483" s="529"/>
      <c r="G483" s="527"/>
      <c r="H483" s="534"/>
      <c r="I483" s="527"/>
      <c r="K483" s="406"/>
      <c r="L483" s="406"/>
      <c r="M483" s="534"/>
    </row>
    <row r="484" spans="1:13" x14ac:dyDescent="0.25">
      <c r="E484" s="529"/>
      <c r="F484" s="529"/>
      <c r="G484" s="527"/>
      <c r="H484" s="406"/>
      <c r="I484" s="406"/>
      <c r="J484" s="406"/>
      <c r="K484" s="406"/>
      <c r="L484" s="406"/>
      <c r="M484" s="406"/>
    </row>
    <row r="485" spans="1:13" x14ac:dyDescent="0.25">
      <c r="A485" s="406"/>
      <c r="B485" s="406"/>
      <c r="C485" s="406"/>
      <c r="D485" s="406"/>
      <c r="E485" s="406"/>
      <c r="F485" s="406"/>
      <c r="G485" s="406"/>
      <c r="H485" s="406"/>
      <c r="I485" s="406"/>
      <c r="J485" s="406"/>
      <c r="K485" s="406"/>
      <c r="L485" s="406"/>
      <c r="M485" s="406"/>
    </row>
    <row r="486" spans="1:13" x14ac:dyDescent="0.25">
      <c r="C486" s="536"/>
      <c r="G486" s="527"/>
      <c r="I486" s="406"/>
      <c r="J486" s="406"/>
      <c r="K486" s="406"/>
      <c r="L486" s="406"/>
      <c r="M486" s="406"/>
    </row>
    <row r="487" spans="1:13" x14ac:dyDescent="0.25">
      <c r="E487" s="529"/>
      <c r="F487" s="529"/>
      <c r="G487" s="527"/>
      <c r="I487" s="406"/>
      <c r="J487" s="406"/>
      <c r="K487" s="406"/>
      <c r="L487" s="406"/>
      <c r="M487" s="534"/>
    </row>
    <row r="488" spans="1:13" x14ac:dyDescent="0.25">
      <c r="E488" s="528"/>
      <c r="F488" s="529"/>
      <c r="G488" s="527"/>
      <c r="H488" s="534"/>
      <c r="I488" s="527"/>
      <c r="K488" s="527"/>
      <c r="M488" s="527"/>
    </row>
    <row r="489" spans="1:13" x14ac:dyDescent="0.25">
      <c r="E489" s="527"/>
      <c r="F489" s="529"/>
      <c r="G489" s="527"/>
      <c r="H489" s="534"/>
      <c r="I489" s="527"/>
      <c r="K489" s="406"/>
      <c r="L489" s="406"/>
      <c r="M489" s="534"/>
    </row>
    <row r="490" spans="1:13" x14ac:dyDescent="0.25">
      <c r="E490" s="528"/>
      <c r="F490" s="529"/>
      <c r="G490" s="527"/>
      <c r="H490" s="534"/>
      <c r="I490" s="527"/>
      <c r="K490" s="406"/>
      <c r="L490" s="406"/>
      <c r="M490" s="534"/>
    </row>
    <row r="491" spans="1:13" x14ac:dyDescent="0.25">
      <c r="E491" s="529"/>
      <c r="F491" s="529"/>
      <c r="G491" s="527"/>
      <c r="H491" s="406"/>
      <c r="I491" s="406"/>
      <c r="J491" s="406"/>
      <c r="K491" s="406"/>
      <c r="L491" s="406"/>
      <c r="M491" s="406"/>
    </row>
    <row r="492" spans="1:13" x14ac:dyDescent="0.25">
      <c r="C492" s="536"/>
      <c r="G492" s="527"/>
      <c r="I492" s="406"/>
      <c r="J492" s="406"/>
      <c r="K492" s="406"/>
      <c r="L492" s="406"/>
      <c r="M492" s="406"/>
    </row>
    <row r="493" spans="1:13" x14ac:dyDescent="0.25">
      <c r="E493" s="529"/>
      <c r="F493" s="529"/>
      <c r="G493" s="527"/>
      <c r="I493" s="406"/>
      <c r="J493" s="406"/>
      <c r="K493" s="406"/>
      <c r="L493" s="406"/>
      <c r="M493" s="534"/>
    </row>
    <row r="494" spans="1:13" x14ac:dyDescent="0.25">
      <c r="E494" s="528"/>
      <c r="F494" s="529"/>
      <c r="G494" s="527"/>
      <c r="H494" s="534"/>
      <c r="I494" s="527"/>
      <c r="K494" s="527"/>
      <c r="M494" s="527"/>
    </row>
    <row r="495" spans="1:13" x14ac:dyDescent="0.25">
      <c r="E495" s="527"/>
      <c r="F495" s="529"/>
      <c r="G495" s="527"/>
      <c r="H495" s="534"/>
      <c r="I495" s="527"/>
      <c r="K495" s="406"/>
      <c r="L495" s="406"/>
      <c r="M495" s="534"/>
    </row>
    <row r="496" spans="1:13" x14ac:dyDescent="0.25">
      <c r="E496" s="528"/>
      <c r="F496" s="529"/>
      <c r="G496" s="527"/>
      <c r="H496" s="534"/>
      <c r="I496" s="527"/>
      <c r="K496" s="406"/>
      <c r="L496" s="406"/>
      <c r="M496" s="534"/>
    </row>
    <row r="497" spans="3:13" x14ac:dyDescent="0.25">
      <c r="E497" s="529"/>
      <c r="F497" s="529"/>
      <c r="G497" s="527"/>
      <c r="H497" s="406"/>
      <c r="I497" s="406"/>
      <c r="J497" s="406"/>
      <c r="K497" s="406"/>
      <c r="L497" s="406"/>
      <c r="M497" s="406"/>
    </row>
    <row r="498" spans="3:13" x14ac:dyDescent="0.25">
      <c r="C498" s="536"/>
      <c r="G498" s="527"/>
      <c r="I498" s="406"/>
      <c r="J498" s="406"/>
      <c r="K498" s="406"/>
      <c r="L498" s="406"/>
      <c r="M498" s="406"/>
    </row>
    <row r="499" spans="3:13" x14ac:dyDescent="0.25">
      <c r="E499" s="529"/>
      <c r="F499" s="529"/>
      <c r="G499" s="527"/>
      <c r="I499" s="406"/>
      <c r="J499" s="406"/>
      <c r="K499" s="406"/>
      <c r="L499" s="406"/>
      <c r="M499" s="534"/>
    </row>
    <row r="500" spans="3:13" x14ac:dyDescent="0.25">
      <c r="E500" s="528"/>
      <c r="F500" s="529"/>
      <c r="G500" s="527"/>
      <c r="H500" s="534"/>
      <c r="I500" s="527"/>
      <c r="K500" s="527"/>
      <c r="M500" s="527"/>
    </row>
    <row r="501" spans="3:13" x14ac:dyDescent="0.25">
      <c r="E501" s="527"/>
      <c r="F501" s="529"/>
      <c r="G501" s="527"/>
      <c r="H501" s="534"/>
      <c r="I501" s="527"/>
      <c r="K501" s="406"/>
      <c r="L501" s="406"/>
      <c r="M501" s="534"/>
    </row>
    <row r="502" spans="3:13" x14ac:dyDescent="0.25">
      <c r="E502" s="528"/>
      <c r="F502" s="529"/>
      <c r="G502" s="527"/>
      <c r="H502" s="534"/>
      <c r="I502" s="527"/>
      <c r="K502" s="406"/>
      <c r="L502" s="406"/>
      <c r="M502" s="534"/>
    </row>
    <row r="503" spans="3:13" x14ac:dyDescent="0.25">
      <c r="E503" s="529"/>
      <c r="F503" s="529"/>
      <c r="G503" s="527"/>
      <c r="H503" s="406"/>
      <c r="I503" s="406"/>
      <c r="J503" s="406"/>
      <c r="K503" s="406"/>
      <c r="L503" s="406"/>
      <c r="M503" s="406"/>
    </row>
    <row r="504" spans="3:13" x14ac:dyDescent="0.25">
      <c r="C504" s="536"/>
      <c r="G504" s="527"/>
      <c r="I504" s="406"/>
      <c r="J504" s="406"/>
      <c r="K504" s="406"/>
      <c r="L504" s="406"/>
      <c r="M504" s="406"/>
    </row>
    <row r="505" spans="3:13" x14ac:dyDescent="0.25">
      <c r="E505" s="529"/>
      <c r="F505" s="529"/>
      <c r="G505" s="527"/>
      <c r="I505" s="406"/>
      <c r="J505" s="406"/>
      <c r="K505" s="406"/>
      <c r="L505" s="406"/>
      <c r="M505" s="534"/>
    </row>
    <row r="506" spans="3:13" x14ac:dyDescent="0.25">
      <c r="E506" s="528"/>
      <c r="F506" s="529"/>
      <c r="G506" s="527"/>
      <c r="H506" s="534"/>
      <c r="I506" s="527"/>
      <c r="K506" s="527"/>
      <c r="M506" s="527"/>
    </row>
    <row r="507" spans="3:13" x14ac:dyDescent="0.25">
      <c r="E507" s="527"/>
      <c r="F507" s="529"/>
      <c r="G507" s="527"/>
      <c r="H507" s="534"/>
      <c r="I507" s="527"/>
      <c r="K507" s="406"/>
      <c r="L507" s="406"/>
      <c r="M507" s="534"/>
    </row>
    <row r="508" spans="3:13" x14ac:dyDescent="0.25">
      <c r="E508" s="528"/>
      <c r="F508" s="529"/>
      <c r="G508" s="527"/>
      <c r="H508" s="534"/>
      <c r="I508" s="527"/>
      <c r="K508" s="406"/>
      <c r="L508" s="406"/>
      <c r="M508" s="534"/>
    </row>
    <row r="509" spans="3:13" x14ac:dyDescent="0.25">
      <c r="E509" s="529"/>
      <c r="F509" s="529"/>
      <c r="G509" s="527"/>
      <c r="H509" s="406"/>
      <c r="I509" s="406"/>
      <c r="J509" s="406"/>
      <c r="K509" s="406"/>
      <c r="L509" s="406"/>
      <c r="M509" s="406"/>
    </row>
    <row r="510" spans="3:13" x14ac:dyDescent="0.25">
      <c r="C510" s="536"/>
      <c r="G510" s="527"/>
      <c r="I510" s="406"/>
      <c r="J510" s="406"/>
      <c r="K510" s="406"/>
      <c r="L510" s="406"/>
      <c r="M510" s="406"/>
    </row>
    <row r="511" spans="3:13" x14ac:dyDescent="0.25">
      <c r="E511" s="529"/>
      <c r="F511" s="529"/>
      <c r="G511" s="527"/>
      <c r="I511" s="406"/>
      <c r="J511" s="406"/>
      <c r="K511" s="406"/>
      <c r="L511" s="406"/>
      <c r="M511" s="534"/>
    </row>
    <row r="512" spans="3:13" x14ac:dyDescent="0.25">
      <c r="E512" s="528"/>
      <c r="F512" s="529"/>
      <c r="G512" s="527"/>
      <c r="H512" s="534"/>
      <c r="I512" s="527"/>
      <c r="K512" s="527"/>
      <c r="M512" s="527"/>
    </row>
    <row r="513" spans="1:13" x14ac:dyDescent="0.25">
      <c r="E513" s="527"/>
      <c r="F513" s="529"/>
      <c r="G513" s="527"/>
      <c r="H513" s="534"/>
      <c r="I513" s="527"/>
      <c r="K513" s="406"/>
      <c r="L513" s="406"/>
      <c r="M513" s="534"/>
    </row>
    <row r="514" spans="1:13" x14ac:dyDescent="0.25">
      <c r="E514" s="528"/>
      <c r="F514" s="529"/>
      <c r="G514" s="527"/>
      <c r="H514" s="534"/>
      <c r="I514" s="527"/>
      <c r="K514" s="406"/>
      <c r="L514" s="406"/>
      <c r="M514" s="534"/>
    </row>
    <row r="515" spans="1:13" x14ac:dyDescent="0.25">
      <c r="E515" s="529"/>
      <c r="F515" s="529"/>
      <c r="G515" s="527"/>
      <c r="H515" s="406"/>
      <c r="I515" s="406"/>
      <c r="J515" s="406"/>
      <c r="K515" s="406"/>
      <c r="L515" s="406"/>
      <c r="M515" s="406"/>
    </row>
    <row r="516" spans="1:13" x14ac:dyDescent="0.25">
      <c r="G516" s="527"/>
      <c r="I516" s="406"/>
      <c r="J516" s="406"/>
      <c r="K516" s="406"/>
      <c r="L516" s="406"/>
      <c r="M516" s="406"/>
    </row>
    <row r="517" spans="1:13" x14ac:dyDescent="0.25">
      <c r="E517" s="529"/>
      <c r="F517" s="529"/>
      <c r="G517" s="527"/>
      <c r="I517" s="406"/>
      <c r="J517" s="406"/>
      <c r="K517" s="406"/>
      <c r="L517" s="406"/>
      <c r="M517" s="534"/>
    </row>
    <row r="518" spans="1:13" x14ac:dyDescent="0.25">
      <c r="E518" s="528"/>
      <c r="F518" s="529"/>
      <c r="G518" s="527"/>
      <c r="H518" s="534"/>
      <c r="I518" s="527"/>
      <c r="K518" s="527"/>
      <c r="M518" s="527"/>
    </row>
    <row r="519" spans="1:13" x14ac:dyDescent="0.25">
      <c r="A519" s="406"/>
      <c r="B519" s="406"/>
      <c r="C519" s="406"/>
      <c r="D519" s="406"/>
      <c r="E519" s="406"/>
      <c r="F519" s="406"/>
      <c r="G519" s="406"/>
      <c r="H519" s="406"/>
      <c r="I519" s="406"/>
      <c r="J519" s="406"/>
      <c r="K519" s="406"/>
      <c r="L519" s="406"/>
      <c r="M519" s="406"/>
    </row>
    <row r="520" spans="1:13" x14ac:dyDescent="0.25">
      <c r="E520" s="527"/>
      <c r="F520" s="529"/>
      <c r="G520" s="527"/>
      <c r="H520" s="534"/>
      <c r="I520" s="527"/>
      <c r="K520" s="406"/>
      <c r="L520" s="406"/>
      <c r="M520" s="534"/>
    </row>
    <row r="521" spans="1:13" x14ac:dyDescent="0.25">
      <c r="E521" s="529"/>
      <c r="F521" s="529"/>
      <c r="G521" s="527"/>
      <c r="H521" s="534"/>
      <c r="I521" s="527"/>
      <c r="K521" s="406"/>
      <c r="L521" s="406"/>
      <c r="M521" s="534"/>
    </row>
    <row r="522" spans="1:13" x14ac:dyDescent="0.25">
      <c r="E522" s="528"/>
      <c r="F522" s="529"/>
      <c r="G522" s="527"/>
      <c r="H522" s="534"/>
      <c r="I522" s="527"/>
      <c r="K522" s="406"/>
      <c r="L522" s="406"/>
      <c r="M522" s="534"/>
    </row>
    <row r="523" spans="1:13" x14ac:dyDescent="0.25">
      <c r="E523" s="529"/>
      <c r="F523" s="529"/>
      <c r="G523" s="527"/>
      <c r="H523" s="406"/>
      <c r="I523" s="406"/>
      <c r="J523" s="406"/>
      <c r="K523" s="406"/>
      <c r="L523" s="406"/>
      <c r="M523" s="406"/>
    </row>
    <row r="524" spans="1:13" x14ac:dyDescent="0.25">
      <c r="C524" s="536"/>
      <c r="G524" s="527"/>
      <c r="I524" s="406"/>
      <c r="J524" s="406"/>
      <c r="K524" s="406"/>
      <c r="L524" s="406"/>
      <c r="M524" s="406"/>
    </row>
    <row r="525" spans="1:13" x14ac:dyDescent="0.25">
      <c r="E525" s="529"/>
      <c r="F525" s="529"/>
      <c r="G525" s="527"/>
      <c r="I525" s="406"/>
      <c r="J525" s="406"/>
      <c r="K525" s="406"/>
      <c r="L525" s="406"/>
      <c r="M525" s="534"/>
    </row>
    <row r="526" spans="1:13" x14ac:dyDescent="0.25">
      <c r="E526" s="528"/>
      <c r="F526" s="529"/>
      <c r="G526" s="527"/>
      <c r="H526" s="534"/>
      <c r="I526" s="527"/>
      <c r="K526" s="527"/>
      <c r="M526" s="527"/>
    </row>
    <row r="527" spans="1:13" x14ac:dyDescent="0.25">
      <c r="E527" s="527"/>
      <c r="F527" s="529"/>
      <c r="G527" s="527"/>
      <c r="H527" s="534"/>
      <c r="I527" s="527"/>
      <c r="K527" s="406"/>
      <c r="L527" s="406"/>
      <c r="M527" s="534"/>
    </row>
    <row r="528" spans="1:13" x14ac:dyDescent="0.25">
      <c r="E528" s="528"/>
      <c r="F528" s="529"/>
      <c r="G528" s="527"/>
      <c r="H528" s="534"/>
      <c r="I528" s="527"/>
      <c r="K528" s="406"/>
      <c r="L528" s="406"/>
      <c r="M528" s="534"/>
    </row>
    <row r="529" spans="5:13" x14ac:dyDescent="0.25">
      <c r="E529" s="529"/>
      <c r="F529" s="529"/>
      <c r="G529" s="527"/>
      <c r="H529" s="406"/>
      <c r="I529" s="406"/>
      <c r="J529" s="406"/>
      <c r="K529" s="406"/>
      <c r="L529" s="406"/>
      <c r="M529" s="406"/>
    </row>
    <row r="530" spans="5:13" x14ac:dyDescent="0.25">
      <c r="E530" s="529"/>
      <c r="F530" s="529"/>
      <c r="G530" s="527"/>
      <c r="I530" s="406"/>
      <c r="J530" s="406"/>
      <c r="K530" s="406"/>
      <c r="L530" s="406"/>
      <c r="M530" s="406"/>
    </row>
    <row r="531" spans="5:13" x14ac:dyDescent="0.25">
      <c r="E531" s="529"/>
      <c r="F531" s="529"/>
      <c r="G531" s="527"/>
      <c r="I531" s="406"/>
      <c r="J531" s="406"/>
      <c r="K531" s="406"/>
      <c r="L531" s="406"/>
      <c r="M531" s="534"/>
    </row>
    <row r="532" spans="5:13" x14ac:dyDescent="0.25">
      <c r="E532" s="529"/>
      <c r="F532" s="529"/>
      <c r="G532" s="527"/>
      <c r="H532" s="534"/>
      <c r="I532" s="527"/>
      <c r="K532" s="406"/>
      <c r="L532" s="406"/>
      <c r="M532" s="534"/>
    </row>
    <row r="533" spans="5:13" x14ac:dyDescent="0.25">
      <c r="E533" s="529"/>
      <c r="F533" s="529"/>
      <c r="G533" s="527"/>
      <c r="H533" s="534"/>
      <c r="I533" s="527"/>
      <c r="K533" s="406"/>
      <c r="L533" s="406"/>
      <c r="M533" s="534"/>
    </row>
    <row r="534" spans="5:13" x14ac:dyDescent="0.25">
      <c r="E534" s="529"/>
      <c r="F534" s="529"/>
      <c r="G534" s="527"/>
      <c r="H534" s="534"/>
      <c r="I534" s="527"/>
      <c r="K534" s="406"/>
      <c r="L534" s="406"/>
      <c r="M534" s="534"/>
    </row>
    <row r="535" spans="5:13" x14ac:dyDescent="0.25">
      <c r="E535" s="529"/>
      <c r="F535" s="529"/>
      <c r="G535" s="527"/>
      <c r="H535" s="534"/>
      <c r="I535" s="527"/>
      <c r="K535" s="406"/>
      <c r="L535" s="406"/>
      <c r="M535" s="534"/>
    </row>
    <row r="536" spans="5:13" x14ac:dyDescent="0.25">
      <c r="E536" s="528"/>
      <c r="F536" s="529"/>
      <c r="G536" s="527"/>
      <c r="H536" s="534"/>
      <c r="I536" s="527"/>
      <c r="K536" s="406"/>
      <c r="L536" s="406"/>
      <c r="M536" s="534"/>
    </row>
    <row r="537" spans="5:13" x14ac:dyDescent="0.25">
      <c r="E537" s="529"/>
      <c r="F537" s="529"/>
      <c r="G537" s="527"/>
      <c r="H537" s="406"/>
      <c r="I537" s="406"/>
      <c r="J537" s="406"/>
      <c r="K537" s="406"/>
      <c r="L537" s="406"/>
      <c r="M537" s="406"/>
    </row>
    <row r="538" spans="5:13" x14ac:dyDescent="0.25">
      <c r="G538" s="527"/>
      <c r="I538" s="406"/>
      <c r="J538" s="406"/>
      <c r="K538" s="406"/>
      <c r="L538" s="406"/>
      <c r="M538" s="406"/>
    </row>
    <row r="539" spans="5:13" x14ac:dyDescent="0.25">
      <c r="E539" s="529"/>
      <c r="F539" s="529"/>
      <c r="G539" s="527"/>
      <c r="I539" s="406"/>
      <c r="J539" s="406"/>
      <c r="K539" s="406"/>
      <c r="L539" s="406"/>
      <c r="M539" s="534"/>
    </row>
    <row r="540" spans="5:13" x14ac:dyDescent="0.25">
      <c r="E540" s="529"/>
      <c r="F540" s="529"/>
      <c r="G540" s="527"/>
      <c r="H540" s="534"/>
      <c r="I540" s="527"/>
      <c r="K540" s="527"/>
      <c r="M540" s="527"/>
    </row>
    <row r="541" spans="5:13" x14ac:dyDescent="0.25">
      <c r="E541" s="527"/>
      <c r="F541" s="529"/>
      <c r="G541" s="527"/>
      <c r="H541" s="534"/>
      <c r="I541" s="527"/>
      <c r="K541" s="406"/>
      <c r="L541" s="406"/>
      <c r="M541" s="534"/>
    </row>
    <row r="542" spans="5:13" x14ac:dyDescent="0.25">
      <c r="E542" s="529"/>
      <c r="F542" s="529"/>
      <c r="G542" s="527"/>
      <c r="H542" s="534"/>
      <c r="I542" s="527"/>
      <c r="K542" s="406"/>
      <c r="L542" s="406"/>
      <c r="M542" s="534"/>
    </row>
    <row r="543" spans="5:13" x14ac:dyDescent="0.25">
      <c r="E543" s="529"/>
      <c r="F543" s="529"/>
      <c r="G543" s="527"/>
      <c r="H543" s="534"/>
      <c r="I543" s="527"/>
      <c r="K543" s="406"/>
      <c r="L543" s="406"/>
      <c r="M543" s="534"/>
    </row>
    <row r="544" spans="5:13" x14ac:dyDescent="0.25">
      <c r="E544" s="529"/>
      <c r="F544" s="529"/>
      <c r="G544" s="527"/>
      <c r="H544" s="406"/>
      <c r="I544" s="406"/>
      <c r="J544" s="406"/>
      <c r="K544" s="406"/>
      <c r="L544" s="406"/>
      <c r="M544" s="406"/>
    </row>
    <row r="545" spans="1:13" x14ac:dyDescent="0.25">
      <c r="E545" s="529"/>
      <c r="F545" s="529"/>
      <c r="G545" s="527"/>
      <c r="H545" s="533"/>
      <c r="I545" s="406"/>
      <c r="J545" s="533"/>
      <c r="K545" s="406"/>
      <c r="L545" s="533"/>
      <c r="M545" s="533"/>
    </row>
    <row r="546" spans="1:13" x14ac:dyDescent="0.25">
      <c r="E546" s="529"/>
      <c r="F546" s="529"/>
      <c r="G546" s="527"/>
      <c r="H546" s="406"/>
      <c r="I546" s="406"/>
      <c r="J546" s="406"/>
      <c r="K546" s="406"/>
      <c r="L546" s="406"/>
      <c r="M546" s="406"/>
    </row>
    <row r="547" spans="1:13" x14ac:dyDescent="0.25">
      <c r="E547" s="529"/>
      <c r="F547" s="529"/>
      <c r="G547" s="527"/>
      <c r="H547" s="406"/>
      <c r="I547" s="406"/>
      <c r="J547" s="406"/>
      <c r="K547" s="406"/>
      <c r="L547" s="406"/>
      <c r="M547" s="406"/>
    </row>
    <row r="548" spans="1:13" x14ac:dyDescent="0.25">
      <c r="E548" s="529"/>
      <c r="F548" s="529"/>
      <c r="G548" s="527"/>
      <c r="H548" s="406"/>
      <c r="I548" s="406"/>
      <c r="J548" s="406"/>
      <c r="K548" s="406"/>
      <c r="L548" s="406"/>
      <c r="M548" s="406"/>
    </row>
    <row r="549" spans="1:13" x14ac:dyDescent="0.25">
      <c r="C549" s="536"/>
      <c r="E549" s="529"/>
      <c r="F549" s="529"/>
      <c r="G549" s="534"/>
      <c r="I549" s="406"/>
      <c r="K549" s="406"/>
      <c r="M549" s="534"/>
    </row>
    <row r="550" spans="1:13" x14ac:dyDescent="0.25">
      <c r="E550" s="529"/>
      <c r="F550" s="529"/>
      <c r="G550" s="527"/>
      <c r="H550" s="406"/>
      <c r="I550" s="406"/>
      <c r="J550" s="406"/>
      <c r="K550" s="406"/>
      <c r="L550" s="406"/>
      <c r="M550" s="406"/>
    </row>
    <row r="551" spans="1:13" x14ac:dyDescent="0.25">
      <c r="E551" s="529"/>
      <c r="F551" s="529"/>
      <c r="G551" s="527"/>
      <c r="H551" s="533"/>
      <c r="I551" s="406"/>
      <c r="J551" s="533"/>
      <c r="K551" s="406"/>
      <c r="L551" s="533"/>
      <c r="M551" s="533"/>
    </row>
    <row r="552" spans="1:13" x14ac:dyDescent="0.25">
      <c r="A552" s="406"/>
      <c r="B552" s="406"/>
      <c r="C552" s="406"/>
      <c r="D552" s="406"/>
      <c r="E552" s="406"/>
      <c r="F552" s="406"/>
      <c r="G552" s="406"/>
      <c r="H552" s="406"/>
      <c r="I552" s="406"/>
      <c r="J552" s="406"/>
      <c r="K552" s="406"/>
      <c r="L552" s="406"/>
      <c r="M552" s="406"/>
    </row>
  </sheetData>
  <sheetProtection algorithmName="SHA-512" hashValue="VMvv7ef7DaoLX2PfEV7wjESDYG8mP5lfnyt0Y9tV7bM9TDeLwBdBUyk3n2yNTRPLcf8TMV5g9ihAbjhZt/NBLA==" saltValue="vOWVaWKp5R3oKRiCHt46ew==" spinCount="100000" sheet="1" objects="1" scenarios="1"/>
  <autoFilter ref="A13:IU235"/>
  <mergeCells count="11">
    <mergeCell ref="D9:F9"/>
    <mergeCell ref="D10:F10"/>
    <mergeCell ref="G9:H9"/>
    <mergeCell ref="I9:J9"/>
    <mergeCell ref="K9:L9"/>
    <mergeCell ref="K10:L10"/>
    <mergeCell ref="A1:M1"/>
    <mergeCell ref="A3:M3"/>
    <mergeCell ref="A4:M4"/>
    <mergeCell ref="G6:K6"/>
    <mergeCell ref="I7:K7"/>
  </mergeCells>
  <pageMargins left="0" right="0" top="0.75" bottom="0.75" header="0.3" footer="0.3"/>
  <pageSetup paperSize="9" scale="76" orientation="landscape" r:id="rId1"/>
  <headerFooter alignWithMargins="0">
    <oddFooter>&amp;C
&amp;R&amp;P</oddFooter>
  </headerFooter>
  <rowBreaks count="1" manualBreakCount="1">
    <brk id="20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23"/>
  <sheetViews>
    <sheetView zoomScale="110" zoomScaleNormal="110" zoomScaleSheetLayoutView="106" workbookViewId="0">
      <selection activeCell="D79" sqref="D79:F86"/>
    </sheetView>
  </sheetViews>
  <sheetFormatPr defaultRowHeight="12.75" x14ac:dyDescent="0.25"/>
  <cols>
    <col min="1" max="1" width="3.5703125" style="2" customWidth="1"/>
    <col min="2" max="2" width="8.42578125" style="2" customWidth="1"/>
    <col min="3" max="3" width="43" style="2" customWidth="1"/>
    <col min="4" max="4" width="7.5703125" style="2" customWidth="1"/>
    <col min="5" max="5" width="8.5703125" style="2" customWidth="1"/>
    <col min="6" max="6" width="9.42578125" style="2" customWidth="1"/>
    <col min="7" max="7" width="6.42578125" style="2" customWidth="1"/>
    <col min="8" max="8" width="8.7109375" style="2" customWidth="1"/>
    <col min="9" max="9" width="8" style="2" customWidth="1"/>
    <col min="10" max="10" width="9" style="2" customWidth="1"/>
    <col min="11" max="11" width="8.7109375" style="2" customWidth="1"/>
    <col min="12" max="12" width="8.42578125" style="2" customWidth="1"/>
    <col min="13" max="13" width="10" style="2" customWidth="1"/>
    <col min="14" max="16384" width="9.140625" style="2"/>
  </cols>
  <sheetData>
    <row r="1" spans="1:13" ht="48.75" customHeight="1" x14ac:dyDescent="0.25">
      <c r="A1" s="1" t="str">
        <f>TV!A12</f>
        <v>dedofliswyaros municipalitetis sofel arxiloskalos centrSi arsebuli avariuli kulturis saxlis demontaJi da misi mimdebare teritoriis keTilmowyoba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5"/>
    <row r="3" spans="1:13" ht="18" customHeight="1" x14ac:dyDescent="0.25">
      <c r="A3" s="3" t="s">
        <v>104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 x14ac:dyDescent="0.25">
      <c r="A4" s="3" t="s">
        <v>105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 x14ac:dyDescent="0.25"/>
    <row r="6" spans="1:13" ht="15" customHeight="1" x14ac:dyDescent="0.25">
      <c r="A6" s="4"/>
      <c r="B6" s="5"/>
      <c r="C6" s="5"/>
      <c r="D6" s="6"/>
      <c r="E6" s="5"/>
      <c r="F6" s="6"/>
      <c r="G6" s="7" t="s">
        <v>5</v>
      </c>
      <c r="H6" s="7"/>
      <c r="I6" s="7"/>
      <c r="J6" s="7"/>
      <c r="K6" s="7"/>
      <c r="L6" s="390">
        <f>M86</f>
        <v>0</v>
      </c>
      <c r="M6" s="8" t="s">
        <v>6</v>
      </c>
    </row>
    <row r="7" spans="1:13" ht="15" customHeight="1" x14ac:dyDescent="0.25">
      <c r="A7" s="9"/>
      <c r="B7" s="5"/>
      <c r="C7" s="5"/>
      <c r="D7" s="6"/>
      <c r="E7" s="5"/>
      <c r="F7" s="6"/>
      <c r="G7" s="6"/>
      <c r="H7" s="6"/>
      <c r="I7" s="7" t="s">
        <v>7</v>
      </c>
      <c r="J7" s="7"/>
      <c r="K7" s="7"/>
      <c r="L7" s="390">
        <f>H43+H79</f>
        <v>0</v>
      </c>
      <c r="M7" s="8" t="s">
        <v>6</v>
      </c>
    </row>
    <row r="8" spans="1:13" ht="15" customHeight="1" x14ac:dyDescent="0.25">
      <c r="D8" s="10"/>
      <c r="E8" s="10"/>
      <c r="F8" s="10"/>
      <c r="G8" s="10"/>
      <c r="J8" s="11" t="s">
        <v>106</v>
      </c>
      <c r="K8" s="11"/>
      <c r="L8" s="391">
        <f>H85+L85</f>
        <v>0</v>
      </c>
      <c r="M8" s="12" t="s">
        <v>6</v>
      </c>
    </row>
    <row r="9" spans="1:13" x14ac:dyDescent="0.25">
      <c r="A9" s="13"/>
      <c r="B9" s="14"/>
      <c r="C9" s="15"/>
      <c r="D9" s="16" t="s">
        <v>8</v>
      </c>
      <c r="E9" s="17"/>
      <c r="F9" s="18"/>
      <c r="G9" s="16" t="s">
        <v>9</v>
      </c>
      <c r="H9" s="18"/>
      <c r="I9" s="16" t="s">
        <v>10</v>
      </c>
      <c r="J9" s="18"/>
      <c r="K9" s="16" t="s">
        <v>11</v>
      </c>
      <c r="L9" s="18"/>
      <c r="M9" s="14"/>
    </row>
    <row r="10" spans="1:13" ht="16.5" customHeight="1" x14ac:dyDescent="0.25">
      <c r="A10" s="19"/>
      <c r="B10" s="20"/>
      <c r="C10" s="5" t="s">
        <v>12</v>
      </c>
      <c r="D10" s="21" t="s">
        <v>13</v>
      </c>
      <c r="E10" s="22"/>
      <c r="F10" s="23"/>
      <c r="G10" s="24"/>
      <c r="H10" s="25"/>
      <c r="I10" s="24"/>
      <c r="J10" s="25"/>
      <c r="K10" s="21" t="s">
        <v>14</v>
      </c>
      <c r="L10" s="23"/>
      <c r="M10" s="20" t="s">
        <v>1</v>
      </c>
    </row>
    <row r="11" spans="1:13" x14ac:dyDescent="0.25">
      <c r="A11" s="26" t="s">
        <v>0</v>
      </c>
      <c r="B11" s="20" t="s">
        <v>15</v>
      </c>
      <c r="C11" s="2" t="s">
        <v>16</v>
      </c>
      <c r="D11" s="27" t="s">
        <v>17</v>
      </c>
      <c r="E11" s="28" t="s">
        <v>18</v>
      </c>
      <c r="F11" s="27" t="s">
        <v>2</v>
      </c>
      <c r="G11" s="20" t="s">
        <v>19</v>
      </c>
      <c r="H11" s="5" t="s">
        <v>2</v>
      </c>
      <c r="I11" s="20" t="s">
        <v>19</v>
      </c>
      <c r="J11" s="5" t="s">
        <v>2</v>
      </c>
      <c r="K11" s="20" t="s">
        <v>19</v>
      </c>
      <c r="L11" s="5" t="s">
        <v>2</v>
      </c>
      <c r="M11" s="20"/>
    </row>
    <row r="12" spans="1:13" x14ac:dyDescent="0.25">
      <c r="A12" s="24"/>
      <c r="B12" s="29"/>
      <c r="C12" s="30"/>
      <c r="D12" s="31"/>
      <c r="E12" s="32"/>
      <c r="F12" s="31"/>
      <c r="G12" s="29" t="s">
        <v>20</v>
      </c>
      <c r="H12" s="30"/>
      <c r="I12" s="29" t="s">
        <v>20</v>
      </c>
      <c r="J12" s="30"/>
      <c r="K12" s="29" t="s">
        <v>20</v>
      </c>
      <c r="L12" s="30"/>
      <c r="M12" s="29"/>
    </row>
    <row r="13" spans="1:13" x14ac:dyDescent="0.25">
      <c r="A13" s="33" t="s">
        <v>21</v>
      </c>
      <c r="B13" s="34" t="s">
        <v>22</v>
      </c>
      <c r="C13" s="34" t="s">
        <v>23</v>
      </c>
      <c r="D13" s="33" t="s">
        <v>24</v>
      </c>
      <c r="E13" s="34" t="s">
        <v>25</v>
      </c>
      <c r="F13" s="35" t="s">
        <v>26</v>
      </c>
      <c r="G13" s="36" t="s">
        <v>27</v>
      </c>
      <c r="H13" s="33" t="s">
        <v>28</v>
      </c>
      <c r="I13" s="34" t="s">
        <v>29</v>
      </c>
      <c r="J13" s="36" t="s">
        <v>30</v>
      </c>
      <c r="K13" s="34" t="s">
        <v>31</v>
      </c>
      <c r="L13" s="33" t="s">
        <v>32</v>
      </c>
      <c r="M13" s="34" t="s">
        <v>33</v>
      </c>
    </row>
    <row r="14" spans="1:13" s="39" customFormat="1" x14ac:dyDescent="0.25">
      <c r="A14" s="37"/>
      <c r="B14" s="37"/>
      <c r="C14" s="38" t="s">
        <v>107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45" customFormat="1" x14ac:dyDescent="0.25">
      <c r="A15" s="40">
        <v>1</v>
      </c>
      <c r="B15" s="40" t="s">
        <v>108</v>
      </c>
      <c r="C15" s="40" t="s">
        <v>109</v>
      </c>
      <c r="D15" s="41" t="s">
        <v>36</v>
      </c>
      <c r="E15" s="42"/>
      <c r="F15" s="43">
        <v>75</v>
      </c>
      <c r="G15" s="236"/>
      <c r="H15" s="237"/>
      <c r="I15" s="238"/>
      <c r="J15" s="239"/>
      <c r="K15" s="240"/>
      <c r="L15" s="237"/>
      <c r="M15" s="241"/>
    </row>
    <row r="16" spans="1:13" s="51" customFormat="1" x14ac:dyDescent="0.25">
      <c r="A16" s="46"/>
      <c r="B16" s="46"/>
      <c r="C16" s="46" t="s">
        <v>34</v>
      </c>
      <c r="D16" s="46" t="s">
        <v>35</v>
      </c>
      <c r="E16" s="47">
        <v>2.78</v>
      </c>
      <c r="F16" s="48">
        <f>F15*E16</f>
        <v>208.49999999999997</v>
      </c>
      <c r="G16" s="242"/>
      <c r="H16" s="243"/>
      <c r="I16" s="244"/>
      <c r="J16" s="245"/>
      <c r="K16" s="244"/>
      <c r="L16" s="245"/>
      <c r="M16" s="242"/>
    </row>
    <row r="17" spans="1:13" s="45" customFormat="1" x14ac:dyDescent="0.25">
      <c r="A17" s="40">
        <v>2</v>
      </c>
      <c r="B17" s="40" t="s">
        <v>108</v>
      </c>
      <c r="C17" s="40" t="s">
        <v>110</v>
      </c>
      <c r="D17" s="41" t="s">
        <v>36</v>
      </c>
      <c r="E17" s="42"/>
      <c r="F17" s="43">
        <v>3</v>
      </c>
      <c r="G17" s="236"/>
      <c r="H17" s="237"/>
      <c r="I17" s="238"/>
      <c r="J17" s="239"/>
      <c r="K17" s="240"/>
      <c r="L17" s="237"/>
      <c r="M17" s="241"/>
    </row>
    <row r="18" spans="1:13" s="51" customFormat="1" x14ac:dyDescent="0.25">
      <c r="A18" s="46"/>
      <c r="B18" s="46"/>
      <c r="C18" s="46" t="s">
        <v>34</v>
      </c>
      <c r="D18" s="46" t="s">
        <v>35</v>
      </c>
      <c r="E18" s="47">
        <v>2.78</v>
      </c>
      <c r="F18" s="48">
        <f>F17*E18</f>
        <v>8.34</v>
      </c>
      <c r="G18" s="242"/>
      <c r="H18" s="243"/>
      <c r="I18" s="244"/>
      <c r="J18" s="245"/>
      <c r="K18" s="244"/>
      <c r="L18" s="245"/>
      <c r="M18" s="242"/>
    </row>
    <row r="19" spans="1:13" s="57" customFormat="1" ht="26.25" customHeight="1" x14ac:dyDescent="0.25">
      <c r="A19" s="52">
        <v>3</v>
      </c>
      <c r="B19" s="53" t="s">
        <v>111</v>
      </c>
      <c r="C19" s="52" t="s">
        <v>112</v>
      </c>
      <c r="D19" s="53" t="s">
        <v>36</v>
      </c>
      <c r="E19" s="54"/>
      <c r="F19" s="55">
        <v>10</v>
      </c>
      <c r="G19" s="246"/>
      <c r="H19" s="247"/>
      <c r="I19" s="247"/>
      <c r="J19" s="248"/>
      <c r="K19" s="247"/>
      <c r="L19" s="248"/>
      <c r="M19" s="247"/>
    </row>
    <row r="20" spans="1:13" s="61" customFormat="1" x14ac:dyDescent="0.25">
      <c r="A20" s="58"/>
      <c r="B20" s="58"/>
      <c r="C20" s="58" t="s">
        <v>34</v>
      </c>
      <c r="D20" s="58" t="s">
        <v>35</v>
      </c>
      <c r="E20" s="59">
        <v>0.87</v>
      </c>
      <c r="F20" s="60">
        <f>F19*E20</f>
        <v>8.6999999999999993</v>
      </c>
      <c r="G20" s="249"/>
      <c r="H20" s="250"/>
      <c r="I20" s="244"/>
      <c r="J20" s="245"/>
      <c r="K20" s="244"/>
      <c r="L20" s="245"/>
      <c r="M20" s="249"/>
    </row>
    <row r="21" spans="1:13" s="67" customFormat="1" ht="18" customHeight="1" x14ac:dyDescent="0.25">
      <c r="A21" s="62">
        <v>4</v>
      </c>
      <c r="B21" s="63" t="s">
        <v>113</v>
      </c>
      <c r="C21" s="62" t="s">
        <v>114</v>
      </c>
      <c r="D21" s="64" t="s">
        <v>36</v>
      </c>
      <c r="E21" s="65"/>
      <c r="F21" s="66">
        <v>36.15</v>
      </c>
      <c r="G21" s="251"/>
      <c r="H21" s="252"/>
      <c r="I21" s="251"/>
      <c r="J21" s="253"/>
      <c r="K21" s="254"/>
      <c r="L21" s="254"/>
      <c r="M21" s="251"/>
    </row>
    <row r="22" spans="1:13" s="69" customFormat="1" x14ac:dyDescent="0.25">
      <c r="A22" s="68"/>
      <c r="C22" s="68" t="s">
        <v>34</v>
      </c>
      <c r="D22" s="69" t="s">
        <v>35</v>
      </c>
      <c r="E22" s="70">
        <v>1.8</v>
      </c>
      <c r="F22" s="71">
        <f>F21*E22</f>
        <v>65.069999999999993</v>
      </c>
      <c r="G22" s="255"/>
      <c r="H22" s="256"/>
      <c r="I22" s="256"/>
      <c r="J22" s="257"/>
      <c r="K22" s="258"/>
      <c r="L22" s="259"/>
      <c r="M22" s="256"/>
    </row>
    <row r="23" spans="1:13" s="69" customFormat="1" x14ac:dyDescent="0.25">
      <c r="A23" s="72"/>
      <c r="B23" s="73"/>
      <c r="C23" s="72" t="s">
        <v>115</v>
      </c>
      <c r="D23" s="73" t="s">
        <v>36</v>
      </c>
      <c r="E23" s="74">
        <v>1.1000000000000001</v>
      </c>
      <c r="F23" s="75">
        <f>F21*E23</f>
        <v>39.765000000000001</v>
      </c>
      <c r="G23" s="260"/>
      <c r="H23" s="260"/>
      <c r="I23" s="260"/>
      <c r="J23" s="261"/>
      <c r="K23" s="262"/>
      <c r="L23" s="263"/>
      <c r="M23" s="260"/>
    </row>
    <row r="24" spans="1:13" s="57" customFormat="1" ht="26.25" customHeight="1" x14ac:dyDescent="0.25">
      <c r="A24" s="52">
        <v>5</v>
      </c>
      <c r="B24" s="53" t="s">
        <v>111</v>
      </c>
      <c r="C24" s="52" t="s">
        <v>116</v>
      </c>
      <c r="D24" s="53" t="s">
        <v>36</v>
      </c>
      <c r="E24" s="54"/>
      <c r="F24" s="55">
        <v>65</v>
      </c>
      <c r="G24" s="246"/>
      <c r="H24" s="247"/>
      <c r="I24" s="247"/>
      <c r="J24" s="248"/>
      <c r="K24" s="247"/>
      <c r="L24" s="248"/>
      <c r="M24" s="247"/>
    </row>
    <row r="25" spans="1:13" s="61" customFormat="1" x14ac:dyDescent="0.25">
      <c r="A25" s="58"/>
      <c r="B25" s="58"/>
      <c r="C25" s="58" t="s">
        <v>34</v>
      </c>
      <c r="D25" s="58" t="s">
        <v>35</v>
      </c>
      <c r="E25" s="59">
        <v>0.87</v>
      </c>
      <c r="F25" s="60">
        <f>F24*E25</f>
        <v>56.55</v>
      </c>
      <c r="G25" s="249"/>
      <c r="H25" s="250"/>
      <c r="I25" s="244"/>
      <c r="J25" s="245"/>
      <c r="K25" s="244"/>
      <c r="L25" s="245"/>
      <c r="M25" s="249"/>
    </row>
    <row r="26" spans="1:13" s="57" customFormat="1" ht="25.5" x14ac:dyDescent="0.25">
      <c r="A26" s="76">
        <v>6</v>
      </c>
      <c r="B26" s="77" t="s">
        <v>117</v>
      </c>
      <c r="C26" s="76" t="s">
        <v>87</v>
      </c>
      <c r="D26" s="78" t="s">
        <v>37</v>
      </c>
      <c r="E26" s="79"/>
      <c r="F26" s="80">
        <f>10*1.75</f>
        <v>17.5</v>
      </c>
      <c r="G26" s="264"/>
      <c r="H26" s="265"/>
      <c r="I26" s="264"/>
      <c r="J26" s="265"/>
      <c r="K26" s="266"/>
      <c r="L26" s="265"/>
      <c r="M26" s="266"/>
    </row>
    <row r="27" spans="1:13" s="61" customFormat="1" x14ac:dyDescent="0.25">
      <c r="A27" s="81">
        <v>7</v>
      </c>
      <c r="B27" s="81" t="s">
        <v>118</v>
      </c>
      <c r="C27" s="82" t="s">
        <v>119</v>
      </c>
      <c r="D27" s="83" t="s">
        <v>36</v>
      </c>
      <c r="E27" s="84"/>
      <c r="F27" s="85">
        <v>2</v>
      </c>
      <c r="G27" s="267"/>
      <c r="H27" s="268"/>
      <c r="I27" s="267"/>
      <c r="J27" s="268"/>
      <c r="K27" s="267"/>
      <c r="L27" s="268"/>
      <c r="M27" s="267"/>
    </row>
    <row r="28" spans="1:13" s="61" customFormat="1" x14ac:dyDescent="0.25">
      <c r="A28" s="86"/>
      <c r="C28" s="86" t="s">
        <v>34</v>
      </c>
      <c r="D28" s="86" t="s">
        <v>35</v>
      </c>
      <c r="E28" s="87">
        <v>1.37</v>
      </c>
      <c r="F28" s="88">
        <f>F27*E28</f>
        <v>2.74</v>
      </c>
      <c r="G28" s="269"/>
      <c r="H28" s="270"/>
      <c r="I28" s="271"/>
      <c r="J28" s="272"/>
      <c r="K28" s="271"/>
      <c r="L28" s="272"/>
      <c r="M28" s="269"/>
    </row>
    <row r="29" spans="1:13" s="61" customFormat="1" x14ac:dyDescent="0.25">
      <c r="A29" s="86"/>
      <c r="B29" s="89"/>
      <c r="C29" s="86" t="s">
        <v>38</v>
      </c>
      <c r="D29" s="89" t="s">
        <v>6</v>
      </c>
      <c r="E29" s="87">
        <v>0.28299999999999997</v>
      </c>
      <c r="F29" s="90">
        <f>F27*E29</f>
        <v>0.56599999999999995</v>
      </c>
      <c r="G29" s="267"/>
      <c r="H29" s="272"/>
      <c r="I29" s="271"/>
      <c r="J29" s="272"/>
      <c r="K29" s="269"/>
      <c r="L29" s="270"/>
      <c r="M29" s="269"/>
    </row>
    <row r="30" spans="1:13" s="61" customFormat="1" x14ac:dyDescent="0.25">
      <c r="A30" s="86"/>
      <c r="B30" s="89"/>
      <c r="C30" s="86" t="s">
        <v>310</v>
      </c>
      <c r="D30" s="89" t="s">
        <v>36</v>
      </c>
      <c r="E30" s="87">
        <v>1.02</v>
      </c>
      <c r="F30" s="90">
        <f>F27*E30</f>
        <v>2.04</v>
      </c>
      <c r="G30" s="267"/>
      <c r="H30" s="272"/>
      <c r="I30" s="269"/>
      <c r="J30" s="270"/>
      <c r="K30" s="271"/>
      <c r="L30" s="272"/>
      <c r="M30" s="269"/>
    </row>
    <row r="31" spans="1:13" s="61" customFormat="1" x14ac:dyDescent="0.25">
      <c r="A31" s="58"/>
      <c r="B31" s="91"/>
      <c r="C31" s="58" t="s">
        <v>39</v>
      </c>
      <c r="D31" s="91" t="s">
        <v>6</v>
      </c>
      <c r="E31" s="59">
        <v>0.62</v>
      </c>
      <c r="F31" s="60">
        <f>F27*E31</f>
        <v>1.24</v>
      </c>
      <c r="G31" s="244"/>
      <c r="H31" s="273"/>
      <c r="I31" s="249"/>
      <c r="J31" s="250"/>
      <c r="K31" s="274"/>
      <c r="L31" s="273"/>
      <c r="M31" s="249"/>
    </row>
    <row r="32" spans="1:13" s="96" customFormat="1" ht="16.5" customHeight="1" x14ac:dyDescent="0.25">
      <c r="A32" s="92">
        <v>8</v>
      </c>
      <c r="B32" s="93" t="s">
        <v>120</v>
      </c>
      <c r="C32" s="92" t="s">
        <v>148</v>
      </c>
      <c r="D32" s="93" t="s">
        <v>121</v>
      </c>
      <c r="E32" s="94"/>
      <c r="F32" s="95">
        <v>80</v>
      </c>
      <c r="G32" s="275"/>
      <c r="H32" s="276"/>
      <c r="I32" s="277"/>
      <c r="J32" s="278"/>
      <c r="K32" s="279"/>
      <c r="L32" s="280"/>
      <c r="M32" s="281"/>
    </row>
    <row r="33" spans="1:14" s="100" customFormat="1" ht="16.5" customHeight="1" x14ac:dyDescent="0.25">
      <c r="A33" s="97"/>
      <c r="B33" s="97"/>
      <c r="C33" s="97" t="s">
        <v>34</v>
      </c>
      <c r="D33" s="97" t="s">
        <v>35</v>
      </c>
      <c r="E33" s="98">
        <v>0.14000000000000001</v>
      </c>
      <c r="F33" s="99">
        <f>F32*E33</f>
        <v>11.200000000000001</v>
      </c>
      <c r="G33" s="282"/>
      <c r="H33" s="282"/>
      <c r="I33" s="283"/>
      <c r="J33" s="284"/>
      <c r="K33" s="283"/>
      <c r="L33" s="284"/>
      <c r="M33" s="282"/>
    </row>
    <row r="34" spans="1:14" s="100" customFormat="1" ht="16.5" customHeight="1" x14ac:dyDescent="0.25">
      <c r="A34" s="97"/>
      <c r="C34" s="97" t="s">
        <v>122</v>
      </c>
      <c r="D34" s="100" t="s">
        <v>6</v>
      </c>
      <c r="E34" s="101">
        <v>0.13</v>
      </c>
      <c r="F34" s="99">
        <f>F32*E34</f>
        <v>10.4</v>
      </c>
      <c r="G34" s="285"/>
      <c r="H34" s="285"/>
      <c r="I34" s="282"/>
      <c r="J34" s="282"/>
      <c r="K34" s="286"/>
      <c r="L34" s="287"/>
      <c r="M34" s="282"/>
    </row>
    <row r="35" spans="1:14" s="100" customFormat="1" ht="16.5" customHeight="1" x14ac:dyDescent="0.25">
      <c r="A35" s="97"/>
      <c r="C35" s="97" t="s">
        <v>38</v>
      </c>
      <c r="D35" s="100" t="s">
        <v>6</v>
      </c>
      <c r="E35" s="101">
        <f>0.9/100</f>
        <v>9.0000000000000011E-3</v>
      </c>
      <c r="F35" s="99">
        <f>F32*E35</f>
        <v>0.72000000000000008</v>
      </c>
      <c r="G35" s="285"/>
      <c r="H35" s="282"/>
      <c r="I35" s="282"/>
      <c r="J35" s="288"/>
      <c r="K35" s="282"/>
      <c r="L35" s="282"/>
      <c r="M35" s="282"/>
    </row>
    <row r="36" spans="1:14" s="107" customFormat="1" ht="16.5" customHeight="1" x14ac:dyDescent="0.25">
      <c r="A36" s="102"/>
      <c r="B36" s="103"/>
      <c r="C36" s="104" t="s">
        <v>148</v>
      </c>
      <c r="D36" s="103" t="s">
        <v>121</v>
      </c>
      <c r="E36" s="105"/>
      <c r="F36" s="106">
        <f>F32</f>
        <v>80</v>
      </c>
      <c r="G36" s="289"/>
      <c r="H36" s="290"/>
      <c r="I36" s="291"/>
      <c r="J36" s="291"/>
      <c r="K36" s="292"/>
      <c r="L36" s="293"/>
      <c r="M36" s="291"/>
    </row>
    <row r="37" spans="1:14" s="100" customFormat="1" x14ac:dyDescent="0.25">
      <c r="A37" s="108">
        <v>9</v>
      </c>
      <c r="B37" s="109" t="s">
        <v>147</v>
      </c>
      <c r="C37" s="108" t="s">
        <v>149</v>
      </c>
      <c r="D37" s="109" t="s">
        <v>121</v>
      </c>
      <c r="E37" s="110"/>
      <c r="F37" s="111">
        <v>80</v>
      </c>
      <c r="G37" s="294"/>
      <c r="H37" s="295"/>
      <c r="I37" s="296"/>
      <c r="J37" s="297"/>
      <c r="K37" s="298"/>
      <c r="L37" s="299"/>
      <c r="M37" s="297"/>
    </row>
    <row r="38" spans="1:14" s="100" customFormat="1" x14ac:dyDescent="0.25">
      <c r="A38" s="112"/>
      <c r="B38" s="97"/>
      <c r="C38" s="112" t="s">
        <v>34</v>
      </c>
      <c r="D38" s="97" t="s">
        <v>35</v>
      </c>
      <c r="E38" s="113">
        <v>0.24</v>
      </c>
      <c r="F38" s="101">
        <f>F37*E38</f>
        <v>19.2</v>
      </c>
      <c r="G38" s="296"/>
      <c r="H38" s="282"/>
      <c r="I38" s="294"/>
      <c r="J38" s="283"/>
      <c r="K38" s="294"/>
      <c r="L38" s="283"/>
      <c r="M38" s="282"/>
    </row>
    <row r="39" spans="1:14" s="100" customFormat="1" x14ac:dyDescent="0.25">
      <c r="A39" s="112"/>
      <c r="B39" s="97"/>
      <c r="C39" s="112" t="s">
        <v>122</v>
      </c>
      <c r="D39" s="97" t="s">
        <v>6</v>
      </c>
      <c r="E39" s="114">
        <v>0.49</v>
      </c>
      <c r="F39" s="101">
        <f>F37*E39</f>
        <v>39.200000000000003</v>
      </c>
      <c r="G39" s="294"/>
      <c r="H39" s="282"/>
      <c r="I39" s="296"/>
      <c r="J39" s="283"/>
      <c r="K39" s="300"/>
      <c r="L39" s="286"/>
      <c r="M39" s="282"/>
    </row>
    <row r="40" spans="1:14" s="100" customFormat="1" x14ac:dyDescent="0.25">
      <c r="A40" s="112"/>
      <c r="B40" s="97"/>
      <c r="C40" s="112" t="s">
        <v>38</v>
      </c>
      <c r="D40" s="97" t="s">
        <v>6</v>
      </c>
      <c r="E40" s="114">
        <v>1.7999999999999999E-2</v>
      </c>
      <c r="F40" s="101">
        <f>F37*E40</f>
        <v>1.44</v>
      </c>
      <c r="G40" s="294"/>
      <c r="H40" s="282"/>
      <c r="I40" s="296"/>
      <c r="J40" s="283"/>
      <c r="K40" s="296"/>
      <c r="L40" s="282"/>
      <c r="M40" s="282"/>
    </row>
    <row r="41" spans="1:14" s="56" customFormat="1" x14ac:dyDescent="0.25">
      <c r="A41" s="115"/>
      <c r="B41" s="116"/>
      <c r="C41" s="117" t="s">
        <v>149</v>
      </c>
      <c r="D41" s="118" t="s">
        <v>121</v>
      </c>
      <c r="E41" s="119">
        <v>1</v>
      </c>
      <c r="F41" s="120">
        <f>F37*E41</f>
        <v>80</v>
      </c>
      <c r="G41" s="301"/>
      <c r="H41" s="302"/>
      <c r="I41" s="301"/>
      <c r="J41" s="303"/>
      <c r="K41" s="304"/>
      <c r="L41" s="305"/>
      <c r="M41" s="303"/>
    </row>
    <row r="42" spans="1:14" s="57" customFormat="1" ht="23.25" customHeight="1" x14ac:dyDescent="0.25">
      <c r="A42" s="76">
        <v>10</v>
      </c>
      <c r="B42" s="78" t="s">
        <v>89</v>
      </c>
      <c r="C42" s="76" t="s">
        <v>123</v>
      </c>
      <c r="D42" s="78" t="s">
        <v>124</v>
      </c>
      <c r="E42" s="79"/>
      <c r="F42" s="121">
        <v>241</v>
      </c>
      <c r="G42" s="264"/>
      <c r="H42" s="265"/>
      <c r="I42" s="291"/>
      <c r="J42" s="291"/>
      <c r="K42" s="292"/>
      <c r="L42" s="293"/>
      <c r="M42" s="291"/>
    </row>
    <row r="43" spans="1:14" s="39" customFormat="1" x14ac:dyDescent="0.25">
      <c r="A43" s="122"/>
      <c r="B43" s="122"/>
      <c r="C43" s="122" t="s">
        <v>1</v>
      </c>
      <c r="D43" s="306"/>
      <c r="E43" s="306"/>
      <c r="F43" s="306"/>
      <c r="G43" s="306"/>
      <c r="H43" s="307"/>
      <c r="I43" s="307"/>
      <c r="J43" s="307"/>
      <c r="K43" s="307"/>
      <c r="L43" s="307"/>
      <c r="M43" s="307"/>
    </row>
    <row r="44" spans="1:14" s="39" customFormat="1" x14ac:dyDescent="0.25">
      <c r="A44" s="123"/>
      <c r="B44" s="123"/>
      <c r="C44" s="124" t="s">
        <v>125</v>
      </c>
      <c r="D44" s="392" t="s">
        <v>313</v>
      </c>
      <c r="E44" s="393"/>
      <c r="F44" s="393"/>
      <c r="G44" s="308"/>
      <c r="H44" s="309"/>
      <c r="I44" s="310"/>
      <c r="J44" s="309"/>
      <c r="K44" s="309"/>
      <c r="L44" s="309"/>
      <c r="M44" s="309"/>
      <c r="N44" s="125"/>
    </row>
    <row r="45" spans="1:14" s="39" customFormat="1" x14ac:dyDescent="0.25">
      <c r="A45" s="123"/>
      <c r="B45" s="123"/>
      <c r="C45" s="124" t="s">
        <v>1</v>
      </c>
      <c r="D45" s="310"/>
      <c r="E45" s="311"/>
      <c r="F45" s="311"/>
      <c r="G45" s="311"/>
      <c r="H45" s="309"/>
      <c r="I45" s="310"/>
      <c r="J45" s="309"/>
      <c r="K45" s="309"/>
      <c r="L45" s="309"/>
      <c r="M45" s="309"/>
      <c r="N45" s="125"/>
    </row>
    <row r="46" spans="1:14" s="39" customFormat="1" x14ac:dyDescent="0.25">
      <c r="A46" s="122"/>
      <c r="B46" s="122"/>
      <c r="C46" s="122" t="s">
        <v>44</v>
      </c>
      <c r="D46" s="394" t="s">
        <v>313</v>
      </c>
      <c r="E46" s="395"/>
      <c r="F46" s="395"/>
      <c r="G46" s="307"/>
      <c r="H46" s="307"/>
      <c r="I46" s="307"/>
      <c r="J46" s="307"/>
      <c r="K46" s="307"/>
      <c r="L46" s="307"/>
      <c r="M46" s="307"/>
    </row>
    <row r="47" spans="1:14" s="39" customFormat="1" x14ac:dyDescent="0.25">
      <c r="A47" s="122"/>
      <c r="B47" s="122"/>
      <c r="C47" s="122" t="s">
        <v>1</v>
      </c>
      <c r="D47" s="306"/>
      <c r="E47" s="306"/>
      <c r="F47" s="306"/>
      <c r="G47" s="306"/>
      <c r="H47" s="307"/>
      <c r="I47" s="307"/>
      <c r="J47" s="307"/>
      <c r="K47" s="307"/>
      <c r="L47" s="307"/>
      <c r="M47" s="307"/>
    </row>
    <row r="48" spans="1:14" s="39" customFormat="1" x14ac:dyDescent="0.25">
      <c r="A48" s="122"/>
      <c r="B48" s="122"/>
      <c r="C48" s="122" t="s">
        <v>126</v>
      </c>
      <c r="D48" s="394" t="s">
        <v>313</v>
      </c>
      <c r="E48" s="395"/>
      <c r="F48" s="395"/>
      <c r="G48" s="307"/>
      <c r="H48" s="307"/>
      <c r="I48" s="307"/>
      <c r="J48" s="307"/>
      <c r="K48" s="307"/>
      <c r="L48" s="307"/>
      <c r="M48" s="307"/>
    </row>
    <row r="49" spans="1:13" s="39" customFormat="1" x14ac:dyDescent="0.25">
      <c r="A49" s="122"/>
      <c r="B49" s="122"/>
      <c r="C49" s="122" t="s">
        <v>127</v>
      </c>
      <c r="D49" s="306"/>
      <c r="E49" s="306"/>
      <c r="F49" s="306"/>
      <c r="G49" s="306"/>
      <c r="H49" s="307"/>
      <c r="I49" s="307"/>
      <c r="J49" s="307"/>
      <c r="K49" s="307"/>
      <c r="L49" s="307"/>
      <c r="M49" s="307"/>
    </row>
    <row r="50" spans="1:13" s="131" customFormat="1" ht="18" customHeight="1" x14ac:dyDescent="0.25">
      <c r="A50" s="126"/>
      <c r="B50" s="127"/>
      <c r="C50" s="128" t="s">
        <v>128</v>
      </c>
      <c r="D50" s="396"/>
      <c r="E50" s="312"/>
      <c r="F50" s="312"/>
      <c r="G50" s="312"/>
      <c r="H50" s="313"/>
      <c r="I50" s="312"/>
      <c r="J50" s="313"/>
      <c r="K50" s="314"/>
      <c r="L50" s="315"/>
      <c r="M50" s="312"/>
    </row>
    <row r="51" spans="1:13" s="131" customFormat="1" ht="60" customHeight="1" x14ac:dyDescent="0.25">
      <c r="A51" s="132">
        <v>1</v>
      </c>
      <c r="B51" s="133" t="s">
        <v>129</v>
      </c>
      <c r="C51" s="132" t="s">
        <v>150</v>
      </c>
      <c r="D51" s="133" t="s">
        <v>49</v>
      </c>
      <c r="E51" s="134"/>
      <c r="F51" s="135">
        <v>20</v>
      </c>
      <c r="G51" s="316"/>
      <c r="H51" s="317"/>
      <c r="I51" s="316"/>
      <c r="J51" s="318"/>
      <c r="K51" s="319"/>
      <c r="L51" s="320"/>
      <c r="M51" s="321"/>
    </row>
    <row r="52" spans="1:13" s="142" customFormat="1" x14ac:dyDescent="0.25">
      <c r="A52" s="138"/>
      <c r="B52" s="138"/>
      <c r="C52" s="138" t="s">
        <v>34</v>
      </c>
      <c r="D52" s="138" t="s">
        <v>35</v>
      </c>
      <c r="E52" s="139">
        <v>12.7</v>
      </c>
      <c r="F52" s="140">
        <f>F51*E52</f>
        <v>254</v>
      </c>
      <c r="G52" s="322"/>
      <c r="H52" s="322"/>
      <c r="I52" s="323"/>
      <c r="J52" s="324"/>
      <c r="K52" s="323"/>
      <c r="L52" s="324"/>
      <c r="M52" s="322"/>
    </row>
    <row r="53" spans="1:13" s="89" customFormat="1" x14ac:dyDescent="0.25">
      <c r="A53" s="138"/>
      <c r="B53" s="89" t="s">
        <v>130</v>
      </c>
      <c r="C53" s="138" t="s">
        <v>131</v>
      </c>
      <c r="D53" s="141" t="s">
        <v>132</v>
      </c>
      <c r="E53" s="139">
        <v>1.74</v>
      </c>
      <c r="F53" s="140">
        <f>F51*E53</f>
        <v>34.799999999999997</v>
      </c>
      <c r="G53" s="322"/>
      <c r="H53" s="324"/>
      <c r="I53" s="322"/>
      <c r="J53" s="325"/>
      <c r="K53" s="322"/>
      <c r="L53" s="322"/>
      <c r="M53" s="322"/>
    </row>
    <row r="54" spans="1:13" s="89" customFormat="1" x14ac:dyDescent="0.25">
      <c r="A54" s="138"/>
      <c r="B54" s="141"/>
      <c r="C54" s="138" t="s">
        <v>38</v>
      </c>
      <c r="D54" s="141" t="s">
        <v>6</v>
      </c>
      <c r="E54" s="139">
        <v>1.21</v>
      </c>
      <c r="F54" s="140">
        <f>F51*E54</f>
        <v>24.2</v>
      </c>
      <c r="G54" s="322"/>
      <c r="H54" s="324"/>
      <c r="I54" s="322"/>
      <c r="J54" s="325"/>
      <c r="K54" s="322"/>
      <c r="L54" s="322"/>
      <c r="M54" s="322"/>
    </row>
    <row r="55" spans="1:13" s="56" customFormat="1" x14ac:dyDescent="0.25">
      <c r="A55" s="143"/>
      <c r="B55" s="137"/>
      <c r="C55" s="143" t="s">
        <v>133</v>
      </c>
      <c r="D55" s="137" t="s">
        <v>49</v>
      </c>
      <c r="E55" s="136"/>
      <c r="F55" s="144">
        <f>F51</f>
        <v>20</v>
      </c>
      <c r="G55" s="316"/>
      <c r="H55" s="317"/>
      <c r="I55" s="316"/>
      <c r="J55" s="326"/>
      <c r="K55" s="327"/>
      <c r="L55" s="328"/>
      <c r="M55" s="316"/>
    </row>
    <row r="56" spans="1:13" s="131" customFormat="1" ht="16.5" customHeight="1" x14ac:dyDescent="0.25">
      <c r="A56" s="145"/>
      <c r="B56" s="146"/>
      <c r="C56" s="145" t="s">
        <v>39</v>
      </c>
      <c r="D56" s="146" t="s">
        <v>6</v>
      </c>
      <c r="E56" s="147">
        <v>0.7</v>
      </c>
      <c r="F56" s="148">
        <f>F51*E56</f>
        <v>14</v>
      </c>
      <c r="G56" s="329"/>
      <c r="H56" s="330"/>
      <c r="I56" s="329"/>
      <c r="J56" s="329"/>
      <c r="K56" s="331"/>
      <c r="L56" s="332"/>
      <c r="M56" s="329"/>
    </row>
    <row r="57" spans="1:13" s="131" customFormat="1" ht="33" customHeight="1" x14ac:dyDescent="0.25">
      <c r="A57" s="149">
        <v>2</v>
      </c>
      <c r="B57" s="150" t="s">
        <v>134</v>
      </c>
      <c r="C57" s="149" t="s">
        <v>311</v>
      </c>
      <c r="D57" s="150" t="s">
        <v>49</v>
      </c>
      <c r="E57" s="151"/>
      <c r="F57" s="152">
        <v>20</v>
      </c>
      <c r="G57" s="333"/>
      <c r="H57" s="316"/>
      <c r="I57" s="316"/>
      <c r="J57" s="317"/>
      <c r="K57" s="316"/>
      <c r="L57" s="326"/>
      <c r="M57" s="316"/>
    </row>
    <row r="58" spans="1:13" s="142" customFormat="1" x14ac:dyDescent="0.25">
      <c r="A58" s="153"/>
      <c r="B58" s="153" t="s">
        <v>101</v>
      </c>
      <c r="C58" s="153" t="s">
        <v>34</v>
      </c>
      <c r="D58" s="153" t="s">
        <v>35</v>
      </c>
      <c r="E58" s="154">
        <v>3.46</v>
      </c>
      <c r="F58" s="155">
        <f>F57*E58</f>
        <v>69.2</v>
      </c>
      <c r="G58" s="334"/>
      <c r="H58" s="335"/>
      <c r="I58" s="336"/>
      <c r="J58" s="337"/>
      <c r="K58" s="336"/>
      <c r="L58" s="337"/>
      <c r="M58" s="334"/>
    </row>
    <row r="59" spans="1:13" s="89" customFormat="1" x14ac:dyDescent="0.25">
      <c r="A59" s="153"/>
      <c r="B59" s="156"/>
      <c r="C59" s="153" t="s">
        <v>122</v>
      </c>
      <c r="D59" s="156" t="s">
        <v>6</v>
      </c>
      <c r="E59" s="154">
        <v>2.21</v>
      </c>
      <c r="F59" s="155">
        <f>F57*E59</f>
        <v>44.2</v>
      </c>
      <c r="G59" s="338"/>
      <c r="H59" s="338"/>
      <c r="I59" s="334"/>
      <c r="J59" s="334"/>
      <c r="K59" s="339"/>
      <c r="L59" s="340"/>
      <c r="M59" s="334"/>
    </row>
    <row r="60" spans="1:13" s="89" customFormat="1" x14ac:dyDescent="0.25">
      <c r="A60" s="153"/>
      <c r="B60" s="156"/>
      <c r="C60" s="153" t="s">
        <v>38</v>
      </c>
      <c r="D60" s="156" t="s">
        <v>6</v>
      </c>
      <c r="E60" s="154">
        <v>3.36</v>
      </c>
      <c r="F60" s="155">
        <f>F57*E60</f>
        <v>67.2</v>
      </c>
      <c r="G60" s="338"/>
      <c r="H60" s="334"/>
      <c r="I60" s="334"/>
      <c r="J60" s="337"/>
      <c r="K60" s="334"/>
      <c r="L60" s="334"/>
      <c r="M60" s="334"/>
    </row>
    <row r="61" spans="1:13" s="131" customFormat="1" ht="23.25" customHeight="1" x14ac:dyDescent="0.25">
      <c r="A61" s="157"/>
      <c r="B61" s="158"/>
      <c r="C61" s="159" t="s">
        <v>312</v>
      </c>
      <c r="D61" s="158" t="s">
        <v>49</v>
      </c>
      <c r="E61" s="160"/>
      <c r="F61" s="161">
        <f>F57</f>
        <v>20</v>
      </c>
      <c r="G61" s="341"/>
      <c r="H61" s="342"/>
      <c r="I61" s="343"/>
      <c r="J61" s="344"/>
      <c r="K61" s="292"/>
      <c r="L61" s="345"/>
      <c r="M61" s="346"/>
    </row>
    <row r="62" spans="1:13" s="131" customFormat="1" ht="18" customHeight="1" x14ac:dyDescent="0.25">
      <c r="A62" s="126"/>
      <c r="B62" s="127"/>
      <c r="C62" s="128" t="s">
        <v>135</v>
      </c>
      <c r="D62" s="129"/>
      <c r="E62" s="130"/>
      <c r="F62" s="130"/>
      <c r="G62" s="312"/>
      <c r="H62" s="313"/>
      <c r="I62" s="312"/>
      <c r="J62" s="313"/>
      <c r="K62" s="314"/>
      <c r="L62" s="315"/>
      <c r="M62" s="312"/>
    </row>
    <row r="63" spans="1:13" s="166" customFormat="1" x14ac:dyDescent="0.25">
      <c r="A63" s="162">
        <v>1</v>
      </c>
      <c r="B63" s="163" t="s">
        <v>136</v>
      </c>
      <c r="C63" s="162" t="s">
        <v>137</v>
      </c>
      <c r="D63" s="163" t="s">
        <v>50</v>
      </c>
      <c r="E63" s="164"/>
      <c r="F63" s="165">
        <v>241</v>
      </c>
      <c r="G63" s="347"/>
      <c r="H63" s="348"/>
      <c r="I63" s="349"/>
      <c r="J63" s="350"/>
      <c r="K63" s="279"/>
      <c r="L63" s="280"/>
      <c r="M63" s="351"/>
    </row>
    <row r="64" spans="1:13" s="170" customFormat="1" x14ac:dyDescent="0.25">
      <c r="A64" s="167"/>
      <c r="B64" s="167"/>
      <c r="C64" s="167" t="s">
        <v>34</v>
      </c>
      <c r="D64" s="167" t="s">
        <v>35</v>
      </c>
      <c r="E64" s="168">
        <v>0.16</v>
      </c>
      <c r="F64" s="169">
        <f>F63*E64</f>
        <v>38.56</v>
      </c>
      <c r="G64" s="352"/>
      <c r="H64" s="353"/>
      <c r="I64" s="354"/>
      <c r="J64" s="355"/>
      <c r="K64" s="354"/>
      <c r="L64" s="355"/>
      <c r="M64" s="352"/>
    </row>
    <row r="65" spans="1:14" s="170" customFormat="1" x14ac:dyDescent="0.25">
      <c r="A65" s="167"/>
      <c r="C65" s="167" t="s">
        <v>122</v>
      </c>
      <c r="D65" s="170" t="s">
        <v>6</v>
      </c>
      <c r="E65" s="171">
        <f>3.53/100</f>
        <v>3.5299999999999998E-2</v>
      </c>
      <c r="F65" s="169">
        <f>F63*E65</f>
        <v>8.507299999999999</v>
      </c>
      <c r="G65" s="356"/>
      <c r="H65" s="356"/>
      <c r="I65" s="352"/>
      <c r="J65" s="352"/>
      <c r="K65" s="286"/>
      <c r="L65" s="287"/>
      <c r="M65" s="352"/>
    </row>
    <row r="66" spans="1:14" s="170" customFormat="1" x14ac:dyDescent="0.25">
      <c r="A66" s="172"/>
      <c r="B66" s="173"/>
      <c r="C66" s="172" t="s">
        <v>38</v>
      </c>
      <c r="D66" s="173" t="s">
        <v>6</v>
      </c>
      <c r="E66" s="174">
        <f>0.65/100</f>
        <v>6.5000000000000006E-3</v>
      </c>
      <c r="F66" s="175">
        <f>F63*E66</f>
        <v>1.5665000000000002</v>
      </c>
      <c r="G66" s="357"/>
      <c r="H66" s="358"/>
      <c r="I66" s="358"/>
      <c r="J66" s="359"/>
      <c r="K66" s="358"/>
      <c r="L66" s="360"/>
      <c r="M66" s="358"/>
    </row>
    <row r="67" spans="1:14" s="166" customFormat="1" x14ac:dyDescent="0.25">
      <c r="A67" s="162">
        <v>2</v>
      </c>
      <c r="B67" s="163" t="s">
        <v>136</v>
      </c>
      <c r="C67" s="162" t="s">
        <v>138</v>
      </c>
      <c r="D67" s="163" t="s">
        <v>50</v>
      </c>
      <c r="E67" s="164"/>
      <c r="F67" s="165">
        <f>F72</f>
        <v>225</v>
      </c>
      <c r="G67" s="347"/>
      <c r="H67" s="348"/>
      <c r="I67" s="349"/>
      <c r="J67" s="350"/>
      <c r="K67" s="279"/>
      <c r="L67" s="280"/>
      <c r="M67" s="351"/>
    </row>
    <row r="68" spans="1:14" s="170" customFormat="1" x14ac:dyDescent="0.25">
      <c r="A68" s="167"/>
      <c r="B68" s="167"/>
      <c r="C68" s="167" t="s">
        <v>34</v>
      </c>
      <c r="D68" s="167" t="s">
        <v>35</v>
      </c>
      <c r="E68" s="168">
        <v>0.16</v>
      </c>
      <c r="F68" s="169">
        <f>F67*E68</f>
        <v>36</v>
      </c>
      <c r="G68" s="352"/>
      <c r="H68" s="353"/>
      <c r="I68" s="354"/>
      <c r="J68" s="355"/>
      <c r="K68" s="354"/>
      <c r="L68" s="355"/>
      <c r="M68" s="352"/>
    </row>
    <row r="69" spans="1:14" s="170" customFormat="1" x14ac:dyDescent="0.25">
      <c r="A69" s="167"/>
      <c r="C69" s="167" t="s">
        <v>122</v>
      </c>
      <c r="D69" s="170" t="s">
        <v>6</v>
      </c>
      <c r="E69" s="171">
        <f>3.53/100</f>
        <v>3.5299999999999998E-2</v>
      </c>
      <c r="F69" s="169">
        <f>F67*E69</f>
        <v>7.9424999999999999</v>
      </c>
      <c r="G69" s="356"/>
      <c r="H69" s="356"/>
      <c r="I69" s="352"/>
      <c r="J69" s="352"/>
      <c r="K69" s="286"/>
      <c r="L69" s="287"/>
      <c r="M69" s="352"/>
    </row>
    <row r="70" spans="1:14" s="170" customFormat="1" x14ac:dyDescent="0.25">
      <c r="A70" s="172"/>
      <c r="B70" s="173"/>
      <c r="C70" s="172" t="s">
        <v>38</v>
      </c>
      <c r="D70" s="173" t="s">
        <v>6</v>
      </c>
      <c r="E70" s="174">
        <f>0.65/100</f>
        <v>6.5000000000000006E-3</v>
      </c>
      <c r="F70" s="175">
        <f>F67*E70</f>
        <v>1.4625000000000001</v>
      </c>
      <c r="G70" s="357"/>
      <c r="H70" s="358"/>
      <c r="I70" s="358"/>
      <c r="J70" s="359"/>
      <c r="K70" s="358"/>
      <c r="L70" s="360"/>
      <c r="M70" s="358"/>
    </row>
    <row r="71" spans="1:14" s="131" customFormat="1" ht="16.5" customHeight="1" x14ac:dyDescent="0.25">
      <c r="A71" s="176">
        <v>3</v>
      </c>
      <c r="B71" s="177" t="s">
        <v>139</v>
      </c>
      <c r="C71" s="176" t="s">
        <v>140</v>
      </c>
      <c r="D71" s="177" t="s">
        <v>50</v>
      </c>
      <c r="E71" s="178"/>
      <c r="F71" s="179">
        <f>F72+F73</f>
        <v>466</v>
      </c>
      <c r="G71" s="361"/>
      <c r="H71" s="362"/>
      <c r="I71" s="363"/>
      <c r="J71" s="364"/>
      <c r="K71" s="365"/>
      <c r="L71" s="366"/>
      <c r="M71" s="367"/>
    </row>
    <row r="72" spans="1:14" s="183" customFormat="1" ht="31.5" customHeight="1" x14ac:dyDescent="0.25">
      <c r="A72" s="181"/>
      <c r="B72" s="182"/>
      <c r="C72" s="180" t="s">
        <v>141</v>
      </c>
      <c r="D72" s="183" t="s">
        <v>121</v>
      </c>
      <c r="E72" s="184" t="s">
        <v>41</v>
      </c>
      <c r="F72" s="185">
        <v>225</v>
      </c>
      <c r="G72" s="368"/>
      <c r="H72" s="368"/>
      <c r="I72" s="368"/>
      <c r="J72" s="369"/>
      <c r="K72" s="370"/>
      <c r="L72" s="371"/>
      <c r="M72" s="368"/>
    </row>
    <row r="73" spans="1:14" s="183" customFormat="1" ht="25.5" customHeight="1" x14ac:dyDescent="0.25">
      <c r="A73" s="186"/>
      <c r="B73" s="187"/>
      <c r="C73" s="188" t="s">
        <v>151</v>
      </c>
      <c r="D73" s="189" t="s">
        <v>121</v>
      </c>
      <c r="E73" s="190" t="s">
        <v>41</v>
      </c>
      <c r="F73" s="191">
        <v>241</v>
      </c>
      <c r="G73" s="291"/>
      <c r="H73" s="291"/>
      <c r="I73" s="291"/>
      <c r="J73" s="291"/>
      <c r="K73" s="292"/>
      <c r="L73" s="372"/>
      <c r="M73" s="291"/>
    </row>
    <row r="74" spans="1:14" s="45" customFormat="1" x14ac:dyDescent="0.25">
      <c r="A74" s="40">
        <v>4</v>
      </c>
      <c r="B74" s="192" t="s">
        <v>142</v>
      </c>
      <c r="C74" s="193" t="s">
        <v>152</v>
      </c>
      <c r="D74" s="41" t="s">
        <v>50</v>
      </c>
      <c r="E74" s="42"/>
      <c r="F74" s="43">
        <v>241</v>
      </c>
      <c r="G74" s="373"/>
      <c r="H74" s="236"/>
      <c r="I74" s="240"/>
      <c r="J74" s="237"/>
      <c r="K74" s="373"/>
      <c r="L74" s="373"/>
      <c r="M74" s="240"/>
    </row>
    <row r="75" spans="1:14" s="51" customFormat="1" x14ac:dyDescent="0.25">
      <c r="A75" s="194"/>
      <c r="B75" s="195"/>
      <c r="C75" s="194" t="s">
        <v>34</v>
      </c>
      <c r="D75" s="51" t="s">
        <v>35</v>
      </c>
      <c r="E75" s="196">
        <v>0.18099999999999999</v>
      </c>
      <c r="F75" s="197">
        <f>F74*E75</f>
        <v>43.620999999999995</v>
      </c>
      <c r="G75" s="374"/>
      <c r="H75" s="374"/>
      <c r="I75" s="374"/>
      <c r="J75" s="375"/>
      <c r="K75" s="376"/>
      <c r="L75" s="377"/>
      <c r="M75" s="374"/>
    </row>
    <row r="76" spans="1:14" s="51" customFormat="1" x14ac:dyDescent="0.25">
      <c r="A76" s="194"/>
      <c r="C76" s="194" t="s">
        <v>38</v>
      </c>
      <c r="D76" s="51" t="s">
        <v>6</v>
      </c>
      <c r="E76" s="196">
        <v>9.2100000000000001E-2</v>
      </c>
      <c r="F76" s="197">
        <f>F74*E76</f>
        <v>22.196100000000001</v>
      </c>
      <c r="G76" s="374"/>
      <c r="H76" s="374"/>
      <c r="I76" s="374"/>
      <c r="J76" s="375"/>
      <c r="K76" s="374"/>
      <c r="L76" s="374"/>
      <c r="M76" s="374"/>
    </row>
    <row r="77" spans="1:14" s="201" customFormat="1" x14ac:dyDescent="0.25">
      <c r="A77" s="200"/>
      <c r="C77" s="202" t="s">
        <v>152</v>
      </c>
      <c r="D77" s="201" t="s">
        <v>50</v>
      </c>
      <c r="E77" s="203">
        <v>1.01</v>
      </c>
      <c r="F77" s="204">
        <f>F74*E77</f>
        <v>243.41</v>
      </c>
      <c r="G77" s="378"/>
      <c r="H77" s="378"/>
      <c r="I77" s="378"/>
      <c r="J77" s="379"/>
      <c r="K77" s="380"/>
      <c r="L77" s="381"/>
      <c r="M77" s="378"/>
    </row>
    <row r="78" spans="1:14" s="51" customFormat="1" x14ac:dyDescent="0.25">
      <c r="A78" s="46"/>
      <c r="B78" s="205"/>
      <c r="C78" s="46" t="s">
        <v>143</v>
      </c>
      <c r="D78" s="205" t="s">
        <v>6</v>
      </c>
      <c r="E78" s="206">
        <v>5.1599999999999997E-3</v>
      </c>
      <c r="F78" s="48">
        <f>F74*E78</f>
        <v>1.24356</v>
      </c>
      <c r="G78" s="382"/>
      <c r="H78" s="242"/>
      <c r="I78" s="242"/>
      <c r="J78" s="243"/>
      <c r="K78" s="383"/>
      <c r="L78" s="383"/>
      <c r="M78" s="242"/>
    </row>
    <row r="79" spans="1:14" s="209" customFormat="1" ht="16.5" customHeight="1" x14ac:dyDescent="0.25">
      <c r="A79" s="207"/>
      <c r="B79" s="207"/>
      <c r="C79" s="208" t="s">
        <v>1</v>
      </c>
      <c r="D79" s="388"/>
      <c r="E79" s="397"/>
      <c r="F79" s="398"/>
      <c r="G79" s="384"/>
      <c r="H79" s="385"/>
      <c r="I79" s="385"/>
      <c r="J79" s="385"/>
      <c r="K79" s="385"/>
      <c r="L79" s="385"/>
      <c r="M79" s="385"/>
    </row>
    <row r="80" spans="1:14" s="39" customFormat="1" x14ac:dyDescent="0.25">
      <c r="A80" s="123"/>
      <c r="B80" s="123"/>
      <c r="C80" s="124" t="s">
        <v>125</v>
      </c>
      <c r="D80" s="392" t="s">
        <v>313</v>
      </c>
      <c r="E80" s="393"/>
      <c r="F80" s="393"/>
      <c r="G80" s="308"/>
      <c r="H80" s="309"/>
      <c r="I80" s="310"/>
      <c r="J80" s="309"/>
      <c r="K80" s="309"/>
      <c r="L80" s="309"/>
      <c r="M80" s="309"/>
      <c r="N80" s="125"/>
    </row>
    <row r="81" spans="1:14" s="39" customFormat="1" x14ac:dyDescent="0.25">
      <c r="A81" s="123"/>
      <c r="B81" s="123"/>
      <c r="C81" s="124" t="s">
        <v>1</v>
      </c>
      <c r="D81" s="310"/>
      <c r="E81" s="311"/>
      <c r="F81" s="311"/>
      <c r="G81" s="311"/>
      <c r="H81" s="309"/>
      <c r="I81" s="310"/>
      <c r="J81" s="309"/>
      <c r="K81" s="309"/>
      <c r="L81" s="309"/>
      <c r="M81" s="309"/>
      <c r="N81" s="125"/>
    </row>
    <row r="82" spans="1:14" s="212" customFormat="1" ht="16.5" customHeight="1" x14ac:dyDescent="0.25">
      <c r="A82" s="210"/>
      <c r="B82" s="210"/>
      <c r="C82" s="211" t="s">
        <v>144</v>
      </c>
      <c r="D82" s="399">
        <v>0.75</v>
      </c>
      <c r="E82" s="400"/>
      <c r="F82" s="400"/>
      <c r="G82" s="386"/>
      <c r="H82" s="387"/>
      <c r="I82" s="387"/>
      <c r="J82" s="387"/>
      <c r="K82" s="387"/>
      <c r="L82" s="387"/>
      <c r="M82" s="387"/>
    </row>
    <row r="83" spans="1:14" s="213" customFormat="1" ht="16.5" customHeight="1" x14ac:dyDescent="0.25">
      <c r="A83" s="207"/>
      <c r="B83" s="207"/>
      <c r="C83" s="208" t="s">
        <v>1</v>
      </c>
      <c r="D83" s="388"/>
      <c r="E83" s="397"/>
      <c r="F83" s="398"/>
      <c r="G83" s="384"/>
      <c r="H83" s="385"/>
      <c r="I83" s="385"/>
      <c r="J83" s="385"/>
      <c r="K83" s="385"/>
      <c r="L83" s="385"/>
      <c r="M83" s="385"/>
    </row>
    <row r="84" spans="1:14" s="215" customFormat="1" ht="16.5" customHeight="1" x14ac:dyDescent="0.25">
      <c r="A84" s="207"/>
      <c r="B84" s="207"/>
      <c r="C84" s="214" t="s">
        <v>126</v>
      </c>
      <c r="D84" s="401" t="s">
        <v>313</v>
      </c>
      <c r="E84" s="397"/>
      <c r="F84" s="397"/>
      <c r="G84" s="384"/>
      <c r="H84" s="385"/>
      <c r="I84" s="385"/>
      <c r="J84" s="385"/>
      <c r="K84" s="385"/>
      <c r="L84" s="385"/>
      <c r="M84" s="385"/>
    </row>
    <row r="85" spans="1:14" s="215" customFormat="1" ht="16.5" customHeight="1" x14ac:dyDescent="0.25">
      <c r="A85" s="207"/>
      <c r="B85" s="207"/>
      <c r="C85" s="208" t="s">
        <v>145</v>
      </c>
      <c r="D85" s="388"/>
      <c r="E85" s="388"/>
      <c r="F85" s="388"/>
      <c r="G85" s="388"/>
      <c r="H85" s="385"/>
      <c r="I85" s="385"/>
      <c r="J85" s="385"/>
      <c r="K85" s="385"/>
      <c r="L85" s="385"/>
      <c r="M85" s="385"/>
    </row>
    <row r="86" spans="1:14" s="39" customFormat="1" x14ac:dyDescent="0.25">
      <c r="A86" s="122"/>
      <c r="B86" s="122"/>
      <c r="C86" s="122" t="s">
        <v>146</v>
      </c>
      <c r="D86" s="306"/>
      <c r="E86" s="306"/>
      <c r="F86" s="306"/>
      <c r="G86" s="306"/>
      <c r="H86" s="389"/>
      <c r="I86" s="307"/>
      <c r="J86" s="389"/>
      <c r="K86" s="307"/>
      <c r="L86" s="307"/>
      <c r="M86" s="307"/>
    </row>
    <row r="88" spans="1:14" ht="22.5" customHeight="1" x14ac:dyDescent="0.25">
      <c r="C88" s="216"/>
      <c r="E88" s="217"/>
      <c r="F88" s="217"/>
      <c r="I88" s="155"/>
      <c r="J88" s="218"/>
      <c r="K88" s="5"/>
      <c r="L88" s="5"/>
      <c r="M88" s="155"/>
    </row>
    <row r="90" spans="1:14" x14ac:dyDescent="0.25">
      <c r="B90" s="216"/>
      <c r="L90" s="155"/>
    </row>
    <row r="91" spans="1:14" x14ac:dyDescent="0.25">
      <c r="L91" s="155"/>
    </row>
    <row r="92" spans="1:14" x14ac:dyDescent="0.25">
      <c r="L92" s="155"/>
    </row>
    <row r="93" spans="1:14" x14ac:dyDescent="0.25">
      <c r="L93" s="155"/>
    </row>
    <row r="94" spans="1:14" x14ac:dyDescent="0.25">
      <c r="L94" s="155"/>
    </row>
    <row r="95" spans="1:14" x14ac:dyDescent="0.25">
      <c r="L95" s="155"/>
    </row>
    <row r="96" spans="1:14" x14ac:dyDescent="0.25">
      <c r="L96" s="155"/>
    </row>
    <row r="97" spans="12:12" x14ac:dyDescent="0.25">
      <c r="L97" s="155"/>
    </row>
    <row r="98" spans="12:12" x14ac:dyDescent="0.25">
      <c r="L98" s="155"/>
    </row>
    <row r="99" spans="12:12" x14ac:dyDescent="0.25">
      <c r="L99" s="155"/>
    </row>
    <row r="100" spans="12:12" x14ac:dyDescent="0.25">
      <c r="L100" s="155"/>
    </row>
    <row r="101" spans="12:12" x14ac:dyDescent="0.25">
      <c r="L101" s="155"/>
    </row>
    <row r="102" spans="12:12" x14ac:dyDescent="0.25">
      <c r="L102" s="155"/>
    </row>
    <row r="103" spans="12:12" x14ac:dyDescent="0.25">
      <c r="L103" s="155"/>
    </row>
    <row r="104" spans="12:12" x14ac:dyDescent="0.25">
      <c r="L104" s="155"/>
    </row>
    <row r="105" spans="12:12" x14ac:dyDescent="0.25">
      <c r="L105" s="155"/>
    </row>
    <row r="106" spans="12:12" x14ac:dyDescent="0.25">
      <c r="L106" s="155"/>
    </row>
    <row r="107" spans="12:12" x14ac:dyDescent="0.25">
      <c r="L107" s="155"/>
    </row>
    <row r="108" spans="12:12" x14ac:dyDescent="0.25">
      <c r="L108" s="155"/>
    </row>
    <row r="109" spans="12:12" x14ac:dyDescent="0.25">
      <c r="L109" s="155"/>
    </row>
    <row r="110" spans="12:12" x14ac:dyDescent="0.25">
      <c r="L110" s="155"/>
    </row>
    <row r="111" spans="12:12" x14ac:dyDescent="0.25">
      <c r="L111" s="155"/>
    </row>
    <row r="112" spans="12:12" x14ac:dyDescent="0.25">
      <c r="L112" s="155"/>
    </row>
    <row r="113" spans="12:12" x14ac:dyDescent="0.25">
      <c r="L113" s="155"/>
    </row>
    <row r="114" spans="12:12" x14ac:dyDescent="0.25">
      <c r="L114" s="155"/>
    </row>
    <row r="115" spans="12:12" x14ac:dyDescent="0.25">
      <c r="L115" s="155"/>
    </row>
    <row r="116" spans="12:12" x14ac:dyDescent="0.25">
      <c r="L116" s="155"/>
    </row>
    <row r="117" spans="12:12" x14ac:dyDescent="0.25">
      <c r="L117" s="155"/>
    </row>
    <row r="118" spans="12:12" x14ac:dyDescent="0.25">
      <c r="L118" s="155"/>
    </row>
    <row r="119" spans="12:12" x14ac:dyDescent="0.25">
      <c r="L119" s="155"/>
    </row>
    <row r="120" spans="12:12" x14ac:dyDescent="0.25">
      <c r="L120" s="155"/>
    </row>
    <row r="121" spans="12:12" x14ac:dyDescent="0.25">
      <c r="L121" s="155"/>
    </row>
    <row r="122" spans="12:12" x14ac:dyDescent="0.25">
      <c r="L122" s="155"/>
    </row>
    <row r="123" spans="12:12" x14ac:dyDescent="0.25">
      <c r="L123" s="155"/>
    </row>
    <row r="124" spans="12:12" x14ac:dyDescent="0.25">
      <c r="L124" s="155"/>
    </row>
    <row r="125" spans="12:12" x14ac:dyDescent="0.25">
      <c r="L125" s="155"/>
    </row>
    <row r="126" spans="12:12" x14ac:dyDescent="0.25">
      <c r="L126" s="155"/>
    </row>
    <row r="127" spans="12:12" x14ac:dyDescent="0.25">
      <c r="L127" s="155"/>
    </row>
    <row r="128" spans="12:12" x14ac:dyDescent="0.25">
      <c r="L128" s="155"/>
    </row>
    <row r="129" spans="12:12" x14ac:dyDescent="0.25">
      <c r="L129" s="155"/>
    </row>
    <row r="130" spans="12:12" x14ac:dyDescent="0.25">
      <c r="L130" s="155"/>
    </row>
    <row r="131" spans="12:12" x14ac:dyDescent="0.25">
      <c r="L131" s="155"/>
    </row>
    <row r="132" spans="12:12" x14ac:dyDescent="0.25">
      <c r="L132" s="155"/>
    </row>
    <row r="133" spans="12:12" x14ac:dyDescent="0.25">
      <c r="L133" s="155"/>
    </row>
    <row r="134" spans="12:12" x14ac:dyDescent="0.25">
      <c r="L134" s="155"/>
    </row>
    <row r="135" spans="12:12" x14ac:dyDescent="0.25">
      <c r="L135" s="155"/>
    </row>
    <row r="136" spans="12:12" x14ac:dyDescent="0.25">
      <c r="L136" s="155"/>
    </row>
    <row r="137" spans="12:12" x14ac:dyDescent="0.25">
      <c r="L137" s="155"/>
    </row>
    <row r="138" spans="12:12" x14ac:dyDescent="0.25">
      <c r="L138" s="155"/>
    </row>
    <row r="139" spans="12:12" x14ac:dyDescent="0.25">
      <c r="L139" s="155"/>
    </row>
    <row r="140" spans="12:12" x14ac:dyDescent="0.25">
      <c r="L140" s="155"/>
    </row>
    <row r="141" spans="12:12" x14ac:dyDescent="0.25">
      <c r="L141" s="155"/>
    </row>
    <row r="142" spans="12:12" x14ac:dyDescent="0.25">
      <c r="L142" s="155"/>
    </row>
    <row r="143" spans="12:12" x14ac:dyDescent="0.25">
      <c r="L143" s="155"/>
    </row>
    <row r="144" spans="12:12" x14ac:dyDescent="0.25">
      <c r="L144" s="155"/>
    </row>
    <row r="145" spans="3:13" x14ac:dyDescent="0.25">
      <c r="L145" s="155"/>
    </row>
    <row r="146" spans="3:13" x14ac:dyDescent="0.25">
      <c r="L146" s="155"/>
    </row>
    <row r="147" spans="3:13" s="219" customFormat="1" x14ac:dyDescent="0.25">
      <c r="C147" s="2"/>
      <c r="E147" s="220"/>
      <c r="F147" s="220"/>
      <c r="I147" s="221"/>
      <c r="J147" s="222"/>
      <c r="K147" s="223"/>
      <c r="L147" s="224"/>
      <c r="M147" s="222"/>
    </row>
    <row r="148" spans="3:13" x14ac:dyDescent="0.25">
      <c r="E148" s="217"/>
      <c r="F148" s="217"/>
      <c r="I148" s="155"/>
      <c r="J148" s="218"/>
      <c r="K148" s="5"/>
      <c r="L148" s="225"/>
      <c r="M148" s="218"/>
    </row>
    <row r="149" spans="3:13" x14ac:dyDescent="0.25">
      <c r="L149" s="155"/>
    </row>
    <row r="150" spans="3:13" x14ac:dyDescent="0.25">
      <c r="L150" s="155"/>
    </row>
    <row r="151" spans="3:13" x14ac:dyDescent="0.25">
      <c r="L151" s="155"/>
    </row>
    <row r="152" spans="3:13" x14ac:dyDescent="0.25">
      <c r="E152" s="217"/>
      <c r="F152" s="217"/>
      <c r="I152" s="155"/>
      <c r="J152" s="226"/>
      <c r="K152" s="227"/>
      <c r="L152" s="225"/>
      <c r="M152" s="226"/>
    </row>
    <row r="153" spans="3:13" x14ac:dyDescent="0.25">
      <c r="E153" s="217"/>
      <c r="F153" s="217"/>
      <c r="H153" s="226"/>
      <c r="I153" s="155"/>
      <c r="J153" s="226"/>
      <c r="K153" s="227"/>
      <c r="L153" s="155"/>
      <c r="M153" s="226"/>
    </row>
    <row r="154" spans="3:13" x14ac:dyDescent="0.25">
      <c r="L154" s="155"/>
    </row>
    <row r="155" spans="3:13" x14ac:dyDescent="0.25">
      <c r="L155" s="155"/>
    </row>
    <row r="156" spans="3:13" x14ac:dyDescent="0.25">
      <c r="L156" s="155"/>
    </row>
    <row r="157" spans="3:13" x14ac:dyDescent="0.25">
      <c r="L157" s="155"/>
    </row>
    <row r="158" spans="3:13" x14ac:dyDescent="0.25">
      <c r="L158" s="155"/>
    </row>
    <row r="159" spans="3:13" x14ac:dyDescent="0.25">
      <c r="L159" s="155"/>
    </row>
    <row r="160" spans="3:13" x14ac:dyDescent="0.25">
      <c r="L160" s="155"/>
    </row>
    <row r="161" spans="12:12" x14ac:dyDescent="0.25">
      <c r="L161" s="155"/>
    </row>
    <row r="162" spans="12:12" x14ac:dyDescent="0.25">
      <c r="L162" s="155"/>
    </row>
    <row r="163" spans="12:12" x14ac:dyDescent="0.25">
      <c r="L163" s="155"/>
    </row>
    <row r="164" spans="12:12" x14ac:dyDescent="0.25">
      <c r="L164" s="155"/>
    </row>
    <row r="165" spans="12:12" x14ac:dyDescent="0.25">
      <c r="L165" s="155"/>
    </row>
    <row r="166" spans="12:12" x14ac:dyDescent="0.25">
      <c r="L166" s="155"/>
    </row>
    <row r="167" spans="12:12" x14ac:dyDescent="0.25">
      <c r="L167" s="155"/>
    </row>
    <row r="168" spans="12:12" x14ac:dyDescent="0.25">
      <c r="L168" s="155"/>
    </row>
    <row r="169" spans="12:12" x14ac:dyDescent="0.25">
      <c r="L169" s="155"/>
    </row>
    <row r="170" spans="12:12" x14ac:dyDescent="0.25">
      <c r="L170" s="155"/>
    </row>
    <row r="171" spans="12:12" x14ac:dyDescent="0.25">
      <c r="L171" s="155"/>
    </row>
    <row r="172" spans="12:12" x14ac:dyDescent="0.25">
      <c r="L172" s="155"/>
    </row>
    <row r="173" spans="12:12" x14ac:dyDescent="0.25">
      <c r="L173" s="155"/>
    </row>
    <row r="174" spans="12:12" x14ac:dyDescent="0.25">
      <c r="L174" s="155"/>
    </row>
    <row r="175" spans="12:12" x14ac:dyDescent="0.25">
      <c r="L175" s="155"/>
    </row>
    <row r="176" spans="12:12" x14ac:dyDescent="0.25">
      <c r="L176" s="155"/>
    </row>
    <row r="177" spans="12:12" x14ac:dyDescent="0.25">
      <c r="L177" s="155"/>
    </row>
    <row r="178" spans="12:12" x14ac:dyDescent="0.25">
      <c r="L178" s="155"/>
    </row>
    <row r="179" spans="12:12" x14ac:dyDescent="0.25">
      <c r="L179" s="155"/>
    </row>
    <row r="180" spans="12:12" x14ac:dyDescent="0.25">
      <c r="L180" s="155"/>
    </row>
    <row r="181" spans="12:12" x14ac:dyDescent="0.25">
      <c r="L181" s="155"/>
    </row>
    <row r="182" spans="12:12" x14ac:dyDescent="0.25">
      <c r="L182" s="155"/>
    </row>
    <row r="183" spans="12:12" x14ac:dyDescent="0.25">
      <c r="L183" s="155"/>
    </row>
    <row r="184" spans="12:12" x14ac:dyDescent="0.25">
      <c r="L184" s="155"/>
    </row>
    <row r="185" spans="12:12" x14ac:dyDescent="0.25">
      <c r="L185" s="155"/>
    </row>
    <row r="186" spans="12:12" x14ac:dyDescent="0.25">
      <c r="L186" s="155"/>
    </row>
    <row r="187" spans="12:12" x14ac:dyDescent="0.25">
      <c r="L187" s="155"/>
    </row>
    <row r="188" spans="12:12" x14ac:dyDescent="0.25">
      <c r="L188" s="155"/>
    </row>
    <row r="189" spans="12:12" x14ac:dyDescent="0.25">
      <c r="L189" s="155"/>
    </row>
    <row r="190" spans="12:12" x14ac:dyDescent="0.25">
      <c r="L190" s="155"/>
    </row>
    <row r="191" spans="12:12" x14ac:dyDescent="0.25">
      <c r="L191" s="155"/>
    </row>
    <row r="192" spans="12:12" x14ac:dyDescent="0.25">
      <c r="L192" s="155"/>
    </row>
    <row r="193" spans="12:12" x14ac:dyDescent="0.25">
      <c r="L193" s="155"/>
    </row>
    <row r="194" spans="12:12" x14ac:dyDescent="0.25">
      <c r="L194" s="155"/>
    </row>
    <row r="195" spans="12:12" x14ac:dyDescent="0.25">
      <c r="L195" s="155"/>
    </row>
    <row r="196" spans="12:12" x14ac:dyDescent="0.25">
      <c r="L196" s="155"/>
    </row>
    <row r="197" spans="12:12" x14ac:dyDescent="0.25">
      <c r="L197" s="155"/>
    </row>
    <row r="198" spans="12:12" x14ac:dyDescent="0.25">
      <c r="L198" s="155"/>
    </row>
    <row r="199" spans="12:12" x14ac:dyDescent="0.25">
      <c r="L199" s="155"/>
    </row>
    <row r="200" spans="12:12" x14ac:dyDescent="0.25">
      <c r="L200" s="155"/>
    </row>
    <row r="201" spans="12:12" x14ac:dyDescent="0.25">
      <c r="L201" s="155"/>
    </row>
    <row r="202" spans="12:12" x14ac:dyDescent="0.25">
      <c r="L202" s="155"/>
    </row>
    <row r="203" spans="12:12" x14ac:dyDescent="0.25">
      <c r="L203" s="155"/>
    </row>
    <row r="204" spans="12:12" x14ac:dyDescent="0.25">
      <c r="L204" s="155"/>
    </row>
    <row r="205" spans="12:12" x14ac:dyDescent="0.25">
      <c r="L205" s="155"/>
    </row>
    <row r="206" spans="12:12" x14ac:dyDescent="0.25">
      <c r="L206" s="155"/>
    </row>
    <row r="207" spans="12:12" x14ac:dyDescent="0.25">
      <c r="L207" s="155"/>
    </row>
    <row r="208" spans="12:12" x14ac:dyDescent="0.25">
      <c r="L208" s="155"/>
    </row>
    <row r="209" spans="1:13" x14ac:dyDescent="0.25">
      <c r="L209" s="155"/>
    </row>
    <row r="210" spans="1:13" x14ac:dyDescent="0.25">
      <c r="L210" s="155"/>
    </row>
    <row r="211" spans="1:13" x14ac:dyDescent="0.25">
      <c r="L211" s="155"/>
    </row>
    <row r="212" spans="1:13" x14ac:dyDescent="0.25">
      <c r="L212" s="155"/>
    </row>
    <row r="213" spans="1:13" x14ac:dyDescent="0.25">
      <c r="L213" s="155"/>
    </row>
    <row r="214" spans="1:13" x14ac:dyDescent="0.25">
      <c r="A214" s="5"/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E215" s="217"/>
      <c r="F215" s="217"/>
      <c r="G215" s="155"/>
      <c r="H215" s="218"/>
      <c r="I215" s="155"/>
      <c r="K215" s="5"/>
      <c r="L215" s="5"/>
      <c r="M215" s="155"/>
    </row>
    <row r="216" spans="1:13" x14ac:dyDescent="0.25">
      <c r="E216" s="217"/>
      <c r="F216" s="217"/>
      <c r="G216" s="5"/>
      <c r="H216" s="5"/>
      <c r="I216" s="155"/>
      <c r="K216" s="5"/>
      <c r="L216" s="5"/>
      <c r="M216" s="155"/>
    </row>
    <row r="217" spans="1:13" x14ac:dyDescent="0.25">
      <c r="E217" s="228"/>
      <c r="F217" s="217"/>
      <c r="I217" s="155"/>
      <c r="K217" s="5"/>
      <c r="L217" s="5"/>
      <c r="M217" s="155"/>
    </row>
    <row r="218" spans="1:13" x14ac:dyDescent="0.25">
      <c r="E218" s="217"/>
      <c r="F218" s="217"/>
      <c r="I218" s="218"/>
      <c r="K218" s="5"/>
      <c r="L218" s="5"/>
      <c r="M218" s="155"/>
    </row>
    <row r="219" spans="1:13" x14ac:dyDescent="0.25">
      <c r="E219" s="217"/>
      <c r="F219" s="217"/>
      <c r="I219" s="155"/>
      <c r="J219" s="218"/>
      <c r="K219" s="5"/>
      <c r="L219" s="5"/>
      <c r="M219" s="155"/>
    </row>
    <row r="220" spans="1:13" x14ac:dyDescent="0.25">
      <c r="E220" s="217"/>
      <c r="F220" s="217"/>
      <c r="I220" s="155"/>
      <c r="J220" s="218"/>
      <c r="K220" s="5"/>
      <c r="L220" s="5"/>
      <c r="M220" s="155"/>
    </row>
    <row r="221" spans="1:13" x14ac:dyDescent="0.25">
      <c r="E221" s="217"/>
      <c r="F221" s="217"/>
      <c r="I221" s="155"/>
      <c r="J221" s="218"/>
      <c r="K221" s="5"/>
      <c r="L221" s="5"/>
      <c r="M221" s="155"/>
    </row>
    <row r="222" spans="1:13" x14ac:dyDescent="0.25">
      <c r="A222" s="5"/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E223" s="217"/>
      <c r="F223" s="217"/>
      <c r="I223" s="155"/>
      <c r="J223" s="218"/>
      <c r="K223" s="5"/>
      <c r="L223" s="5"/>
      <c r="M223" s="155"/>
    </row>
    <row r="224" spans="1:13" x14ac:dyDescent="0.25">
      <c r="E224" s="217"/>
      <c r="F224" s="217"/>
      <c r="G224" s="155"/>
      <c r="H224" s="218"/>
      <c r="M224" s="155"/>
    </row>
    <row r="237" spans="5:13" x14ac:dyDescent="0.25">
      <c r="E237" s="217"/>
      <c r="F237" s="217"/>
      <c r="G237" s="5"/>
      <c r="H237" s="5"/>
      <c r="I237" s="5"/>
      <c r="J237" s="5"/>
      <c r="K237" s="155"/>
      <c r="M237" s="155"/>
    </row>
    <row r="238" spans="5:13" x14ac:dyDescent="0.25">
      <c r="E238" s="217"/>
      <c r="F238" s="217"/>
      <c r="G238" s="155"/>
      <c r="H238" s="218"/>
      <c r="I238" s="155"/>
      <c r="K238" s="5"/>
      <c r="L238" s="5"/>
      <c r="M238" s="155"/>
    </row>
    <row r="239" spans="5:13" x14ac:dyDescent="0.25">
      <c r="E239" s="217"/>
      <c r="F239" s="217"/>
      <c r="G239" s="5"/>
      <c r="H239" s="5"/>
      <c r="I239" s="155"/>
      <c r="K239" s="5"/>
      <c r="L239" s="5"/>
      <c r="M239" s="155"/>
    </row>
    <row r="240" spans="5:13" x14ac:dyDescent="0.25">
      <c r="E240" s="228"/>
      <c r="F240" s="217"/>
      <c r="I240" s="155"/>
      <c r="K240" s="5"/>
      <c r="L240" s="5"/>
      <c r="M240" s="155"/>
    </row>
    <row r="245" spans="5:13" x14ac:dyDescent="0.25">
      <c r="E245" s="217"/>
      <c r="F245" s="217"/>
      <c r="I245" s="218"/>
      <c r="K245" s="5"/>
      <c r="L245" s="5"/>
      <c r="M245" s="155"/>
    </row>
    <row r="246" spans="5:13" x14ac:dyDescent="0.25">
      <c r="E246" s="217"/>
      <c r="F246" s="217"/>
      <c r="I246" s="155"/>
      <c r="J246" s="218"/>
      <c r="K246" s="5"/>
      <c r="L246" s="5"/>
      <c r="M246" s="155"/>
    </row>
    <row r="247" spans="5:13" x14ac:dyDescent="0.25">
      <c r="E247" s="217"/>
      <c r="F247" s="217"/>
      <c r="I247" s="155"/>
      <c r="J247" s="218"/>
      <c r="K247" s="5"/>
      <c r="L247" s="5"/>
      <c r="M247" s="155"/>
    </row>
    <row r="248" spans="5:13" x14ac:dyDescent="0.25">
      <c r="E248" s="217"/>
      <c r="F248" s="217"/>
      <c r="I248" s="155"/>
      <c r="J248" s="218"/>
      <c r="K248" s="5"/>
      <c r="L248" s="5"/>
      <c r="M248" s="155"/>
    </row>
    <row r="249" spans="5:13" x14ac:dyDescent="0.25">
      <c r="E249" s="217"/>
      <c r="F249" s="217"/>
      <c r="I249" s="155"/>
      <c r="J249" s="218"/>
      <c r="K249" s="5"/>
      <c r="L249" s="5"/>
      <c r="M249" s="155"/>
    </row>
    <row r="250" spans="5:13" x14ac:dyDescent="0.25">
      <c r="E250" s="217"/>
      <c r="F250" s="217"/>
      <c r="I250" s="155"/>
      <c r="J250" s="218"/>
      <c r="K250" s="5"/>
      <c r="L250" s="5"/>
      <c r="M250" s="155"/>
    </row>
    <row r="251" spans="5:13" x14ac:dyDescent="0.25">
      <c r="E251" s="217"/>
      <c r="F251" s="217"/>
      <c r="K251" s="155"/>
      <c r="L251" s="155"/>
      <c r="M251" s="155"/>
    </row>
    <row r="252" spans="5:13" x14ac:dyDescent="0.25">
      <c r="E252" s="217"/>
      <c r="F252" s="217"/>
      <c r="G252" s="155"/>
      <c r="H252" s="218"/>
      <c r="M252" s="155"/>
    </row>
    <row r="253" spans="5:13" x14ac:dyDescent="0.25">
      <c r="E253" s="217"/>
      <c r="F253" s="217"/>
      <c r="G253" s="5"/>
      <c r="H253" s="5"/>
      <c r="I253" s="5"/>
      <c r="J253" s="5"/>
      <c r="K253" s="155"/>
      <c r="M253" s="155"/>
    </row>
    <row r="254" spans="5:13" x14ac:dyDescent="0.25">
      <c r="E254" s="217"/>
      <c r="F254" s="217"/>
      <c r="I254" s="155"/>
      <c r="K254" s="5"/>
      <c r="L254" s="5"/>
      <c r="M254" s="218"/>
    </row>
    <row r="255" spans="5:13" x14ac:dyDescent="0.25">
      <c r="E255" s="217"/>
      <c r="F255" s="217"/>
      <c r="I255" s="155"/>
      <c r="K255" s="5"/>
      <c r="L255" s="5"/>
      <c r="M255" s="155"/>
    </row>
    <row r="256" spans="5:13" x14ac:dyDescent="0.25">
      <c r="E256" s="228"/>
      <c r="F256" s="217"/>
      <c r="I256" s="155"/>
      <c r="K256" s="5"/>
      <c r="L256" s="5"/>
      <c r="M256" s="155"/>
    </row>
    <row r="257" spans="5:13" x14ac:dyDescent="0.25">
      <c r="E257" s="228"/>
      <c r="F257" s="217"/>
      <c r="I257" s="155"/>
      <c r="K257" s="5"/>
      <c r="L257" s="5"/>
      <c r="M257" s="155"/>
    </row>
    <row r="258" spans="5:13" x14ac:dyDescent="0.25">
      <c r="E258" s="217"/>
      <c r="F258" s="217"/>
      <c r="I258" s="218"/>
      <c r="J258" s="218"/>
      <c r="K258" s="5"/>
      <c r="L258" s="5"/>
      <c r="M258" s="155"/>
    </row>
    <row r="259" spans="5:13" x14ac:dyDescent="0.25">
      <c r="E259" s="217"/>
      <c r="F259" s="217"/>
      <c r="I259" s="155"/>
      <c r="J259" s="218"/>
      <c r="K259" s="5"/>
      <c r="L259" s="5"/>
      <c r="M259" s="155"/>
    </row>
    <row r="260" spans="5:13" x14ac:dyDescent="0.25">
      <c r="E260" s="217"/>
      <c r="F260" s="217"/>
      <c r="G260" s="155"/>
      <c r="H260" s="226"/>
      <c r="I260" s="155"/>
      <c r="J260" s="218"/>
      <c r="K260" s="5"/>
      <c r="L260" s="5"/>
      <c r="M260" s="155"/>
    </row>
    <row r="261" spans="5:13" x14ac:dyDescent="0.25">
      <c r="E261" s="217"/>
      <c r="F261" s="217"/>
      <c r="I261" s="155"/>
      <c r="J261" s="218"/>
      <c r="K261" s="5"/>
      <c r="L261" s="5"/>
      <c r="M261" s="155"/>
    </row>
    <row r="262" spans="5:13" x14ac:dyDescent="0.25">
      <c r="E262" s="217"/>
      <c r="F262" s="217"/>
      <c r="K262" s="155"/>
      <c r="L262" s="155"/>
      <c r="M262" s="155"/>
    </row>
    <row r="263" spans="5:13" x14ac:dyDescent="0.25">
      <c r="E263" s="217"/>
      <c r="F263" s="217"/>
      <c r="G263" s="155"/>
      <c r="H263" s="218"/>
      <c r="M263" s="155"/>
    </row>
    <row r="264" spans="5:13" x14ac:dyDescent="0.25">
      <c r="E264" s="217"/>
      <c r="F264" s="217"/>
      <c r="G264" s="5"/>
      <c r="H264" s="5"/>
      <c r="I264" s="5"/>
      <c r="J264" s="5"/>
      <c r="K264" s="155"/>
      <c r="M264" s="155"/>
    </row>
    <row r="265" spans="5:13" x14ac:dyDescent="0.25">
      <c r="E265" s="217"/>
      <c r="F265" s="217"/>
      <c r="I265" s="155"/>
      <c r="K265" s="5"/>
      <c r="L265" s="5"/>
      <c r="M265" s="218"/>
    </row>
    <row r="266" spans="5:13" x14ac:dyDescent="0.25">
      <c r="E266" s="217"/>
      <c r="F266" s="217"/>
      <c r="I266" s="155"/>
      <c r="K266" s="5"/>
      <c r="L266" s="5"/>
      <c r="M266" s="155"/>
    </row>
    <row r="267" spans="5:13" x14ac:dyDescent="0.25">
      <c r="E267" s="228"/>
      <c r="F267" s="217"/>
      <c r="I267" s="155"/>
      <c r="K267" s="5"/>
      <c r="L267" s="5"/>
      <c r="M267" s="155"/>
    </row>
    <row r="268" spans="5:13" x14ac:dyDescent="0.25">
      <c r="E268" s="228"/>
      <c r="F268" s="217"/>
      <c r="I268" s="155"/>
      <c r="K268" s="5"/>
      <c r="L268" s="5"/>
      <c r="M268" s="155"/>
    </row>
    <row r="269" spans="5:13" x14ac:dyDescent="0.25">
      <c r="E269" s="217"/>
      <c r="F269" s="217"/>
      <c r="I269" s="218"/>
      <c r="J269" s="218"/>
      <c r="K269" s="5"/>
      <c r="L269" s="5"/>
      <c r="M269" s="155"/>
    </row>
    <row r="270" spans="5:13" x14ac:dyDescent="0.25">
      <c r="E270" s="217"/>
      <c r="F270" s="217"/>
      <c r="I270" s="155"/>
      <c r="J270" s="218"/>
      <c r="K270" s="5"/>
      <c r="L270" s="5"/>
      <c r="M270" s="155"/>
    </row>
    <row r="271" spans="5:13" x14ac:dyDescent="0.25">
      <c r="E271" s="217"/>
      <c r="F271" s="217"/>
      <c r="K271" s="229"/>
      <c r="M271" s="155"/>
    </row>
    <row r="272" spans="5:13" x14ac:dyDescent="0.25">
      <c r="E272" s="217"/>
      <c r="F272" s="217"/>
      <c r="K272" s="155"/>
      <c r="L272" s="155"/>
      <c r="M272" s="155"/>
    </row>
    <row r="273" spans="1:13" x14ac:dyDescent="0.25">
      <c r="E273" s="217"/>
      <c r="F273" s="217"/>
      <c r="G273" s="155"/>
      <c r="H273" s="218"/>
      <c r="M273" s="155"/>
    </row>
    <row r="274" spans="1:13" x14ac:dyDescent="0.25">
      <c r="E274" s="217"/>
      <c r="F274" s="217"/>
      <c r="G274" s="5"/>
      <c r="H274" s="5"/>
      <c r="I274" s="5"/>
      <c r="J274" s="5"/>
      <c r="K274" s="155"/>
      <c r="M274" s="155"/>
    </row>
    <row r="275" spans="1:13" x14ac:dyDescent="0.25">
      <c r="E275" s="217"/>
      <c r="F275" s="217"/>
      <c r="I275" s="155"/>
      <c r="K275" s="5"/>
      <c r="L275" s="5"/>
      <c r="M275" s="218"/>
    </row>
    <row r="276" spans="1:13" x14ac:dyDescent="0.25">
      <c r="A276" s="5"/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E277" s="217"/>
      <c r="F277" s="217"/>
      <c r="I277" s="155"/>
      <c r="K277" s="5"/>
      <c r="L277" s="5"/>
      <c r="M277" s="155"/>
    </row>
    <row r="278" spans="1:13" x14ac:dyDescent="0.25">
      <c r="E278" s="228"/>
      <c r="F278" s="217"/>
      <c r="I278" s="155"/>
      <c r="K278" s="5"/>
      <c r="L278" s="5"/>
      <c r="M278" s="155"/>
    </row>
    <row r="279" spans="1:13" x14ac:dyDescent="0.25">
      <c r="E279" s="228"/>
      <c r="F279" s="217"/>
      <c r="I279" s="155"/>
      <c r="K279" s="5"/>
      <c r="L279" s="5"/>
      <c r="M279" s="155"/>
    </row>
    <row r="280" spans="1:13" x14ac:dyDescent="0.25">
      <c r="E280" s="217"/>
      <c r="F280" s="217"/>
      <c r="I280" s="218"/>
      <c r="J280" s="218"/>
      <c r="K280" s="5"/>
      <c r="L280" s="5"/>
      <c r="M280" s="155"/>
    </row>
    <row r="281" spans="1:13" x14ac:dyDescent="0.25">
      <c r="E281" s="217"/>
      <c r="F281" s="217"/>
      <c r="I281" s="155"/>
      <c r="J281" s="218"/>
      <c r="K281" s="5"/>
      <c r="L281" s="5"/>
      <c r="M281" s="155"/>
    </row>
    <row r="282" spans="1:13" x14ac:dyDescent="0.25">
      <c r="E282" s="217"/>
      <c r="F282" s="217"/>
      <c r="K282" s="229"/>
      <c r="M282" s="155"/>
    </row>
    <row r="283" spans="1:13" x14ac:dyDescent="0.25">
      <c r="E283" s="217"/>
      <c r="F283" s="217"/>
      <c r="K283" s="155"/>
      <c r="L283" s="155"/>
      <c r="M283" s="155"/>
    </row>
    <row r="284" spans="1:13" x14ac:dyDescent="0.25">
      <c r="E284" s="217"/>
      <c r="F284" s="217"/>
      <c r="G284" s="155"/>
      <c r="H284" s="218"/>
      <c r="M284" s="155"/>
    </row>
    <row r="285" spans="1:13" x14ac:dyDescent="0.25">
      <c r="E285" s="217"/>
      <c r="F285" s="217"/>
      <c r="G285" s="5"/>
      <c r="H285" s="5"/>
      <c r="I285" s="5"/>
      <c r="J285" s="5"/>
      <c r="K285" s="155"/>
      <c r="M285" s="155"/>
    </row>
    <row r="286" spans="1:13" x14ac:dyDescent="0.25">
      <c r="E286" s="217"/>
      <c r="F286" s="217"/>
      <c r="I286" s="155"/>
      <c r="K286" s="5"/>
      <c r="L286" s="5"/>
      <c r="M286" s="218"/>
    </row>
    <row r="287" spans="1:13" x14ac:dyDescent="0.25">
      <c r="E287" s="217"/>
      <c r="F287" s="217"/>
      <c r="I287" s="155"/>
      <c r="K287" s="5"/>
      <c r="L287" s="5"/>
      <c r="M287" s="155"/>
    </row>
    <row r="288" spans="1:13" x14ac:dyDescent="0.25">
      <c r="E288" s="228"/>
      <c r="F288" s="217"/>
      <c r="I288" s="155"/>
      <c r="K288" s="5"/>
      <c r="L288" s="5"/>
      <c r="M288" s="155"/>
    </row>
    <row r="289" spans="3:13" x14ac:dyDescent="0.25">
      <c r="C289" s="230"/>
      <c r="E289" s="228"/>
      <c r="F289" s="217"/>
      <c r="I289" s="155"/>
      <c r="K289" s="5"/>
      <c r="L289" s="5"/>
      <c r="M289" s="155"/>
    </row>
    <row r="290" spans="3:13" x14ac:dyDescent="0.25">
      <c r="E290" s="217"/>
      <c r="F290" s="217"/>
      <c r="I290" s="218"/>
      <c r="J290" s="218"/>
      <c r="K290" s="5"/>
      <c r="L290" s="5"/>
      <c r="M290" s="155"/>
    </row>
    <row r="291" spans="3:13" x14ac:dyDescent="0.25">
      <c r="E291" s="217"/>
      <c r="F291" s="217"/>
      <c r="I291" s="155"/>
      <c r="J291" s="218"/>
      <c r="K291" s="5"/>
      <c r="L291" s="5"/>
      <c r="M291" s="155"/>
    </row>
    <row r="292" spans="3:13" x14ac:dyDescent="0.25">
      <c r="E292" s="217"/>
      <c r="F292" s="217"/>
      <c r="K292" s="229"/>
      <c r="M292" s="155"/>
    </row>
    <row r="293" spans="3:13" x14ac:dyDescent="0.25">
      <c r="E293" s="217"/>
      <c r="F293" s="217"/>
      <c r="K293" s="155"/>
      <c r="L293" s="155"/>
      <c r="M293" s="155"/>
    </row>
    <row r="294" spans="3:13" x14ac:dyDescent="0.25">
      <c r="E294" s="217"/>
      <c r="F294" s="217"/>
      <c r="G294" s="155"/>
      <c r="H294" s="218"/>
      <c r="M294" s="155"/>
    </row>
    <row r="310" spans="5:13" x14ac:dyDescent="0.25">
      <c r="E310" s="217"/>
      <c r="F310" s="217"/>
      <c r="G310" s="5"/>
      <c r="H310" s="5"/>
      <c r="I310" s="5"/>
      <c r="J310" s="5"/>
      <c r="K310" s="155"/>
      <c r="M310" s="155"/>
    </row>
    <row r="311" spans="5:13" x14ac:dyDescent="0.25">
      <c r="E311" s="217"/>
      <c r="F311" s="217"/>
      <c r="I311" s="155"/>
      <c r="K311" s="5"/>
      <c r="L311" s="5"/>
      <c r="M311" s="218"/>
    </row>
    <row r="312" spans="5:13" x14ac:dyDescent="0.25">
      <c r="E312" s="217"/>
      <c r="F312" s="217"/>
      <c r="I312" s="155"/>
      <c r="K312" s="5"/>
      <c r="L312" s="5"/>
      <c r="M312" s="155"/>
    </row>
    <row r="313" spans="5:13" x14ac:dyDescent="0.25">
      <c r="E313" s="228"/>
      <c r="F313" s="217"/>
      <c r="I313" s="155"/>
      <c r="K313" s="5"/>
      <c r="L313" s="5"/>
      <c r="M313" s="155"/>
    </row>
    <row r="314" spans="5:13" x14ac:dyDescent="0.25">
      <c r="E314" s="228"/>
      <c r="F314" s="217"/>
      <c r="I314" s="155"/>
      <c r="K314" s="5"/>
      <c r="L314" s="5"/>
      <c r="M314" s="155"/>
    </row>
    <row r="315" spans="5:13" x14ac:dyDescent="0.25">
      <c r="E315" s="217"/>
      <c r="F315" s="217"/>
      <c r="I315" s="218"/>
      <c r="J315" s="218"/>
      <c r="K315" s="5"/>
      <c r="L315" s="5"/>
      <c r="M315" s="155"/>
    </row>
    <row r="316" spans="5:13" x14ac:dyDescent="0.25">
      <c r="E316" s="217"/>
      <c r="F316" s="217"/>
      <c r="I316" s="155"/>
      <c r="J316" s="218"/>
      <c r="K316" s="5"/>
      <c r="L316" s="5"/>
      <c r="M316" s="155"/>
    </row>
    <row r="317" spans="5:13" x14ac:dyDescent="0.25">
      <c r="E317" s="217"/>
      <c r="F317" s="217"/>
      <c r="K317" s="229"/>
      <c r="M317" s="155"/>
    </row>
    <row r="318" spans="5:13" x14ac:dyDescent="0.25">
      <c r="E318" s="217"/>
      <c r="F318" s="217"/>
      <c r="K318" s="155"/>
      <c r="L318" s="155"/>
      <c r="M318" s="155"/>
    </row>
    <row r="319" spans="5:13" x14ac:dyDescent="0.25">
      <c r="E319" s="217"/>
      <c r="F319" s="217"/>
      <c r="G319" s="155"/>
      <c r="H319" s="218"/>
      <c r="M319" s="155"/>
    </row>
    <row r="320" spans="5:13" x14ac:dyDescent="0.25">
      <c r="E320" s="217"/>
      <c r="F320" s="217"/>
      <c r="G320" s="5"/>
      <c r="H320" s="5"/>
      <c r="I320" s="5"/>
      <c r="J320" s="5"/>
      <c r="K320" s="155"/>
      <c r="M320" s="155"/>
    </row>
    <row r="321" spans="1:13" x14ac:dyDescent="0.25">
      <c r="E321" s="217"/>
      <c r="F321" s="217"/>
      <c r="I321" s="155"/>
      <c r="K321" s="5"/>
      <c r="L321" s="5"/>
      <c r="M321" s="218"/>
    </row>
    <row r="322" spans="1:13" x14ac:dyDescent="0.25">
      <c r="E322" s="217"/>
      <c r="F322" s="217"/>
      <c r="I322" s="155"/>
      <c r="K322" s="5"/>
      <c r="L322" s="5"/>
      <c r="M322" s="155"/>
    </row>
    <row r="323" spans="1:13" x14ac:dyDescent="0.25">
      <c r="E323" s="228"/>
      <c r="F323" s="217"/>
      <c r="I323" s="155"/>
      <c r="K323" s="5"/>
      <c r="L323" s="5"/>
      <c r="M323" s="155"/>
    </row>
    <row r="324" spans="1:13" x14ac:dyDescent="0.25">
      <c r="E324" s="228"/>
      <c r="F324" s="217"/>
      <c r="I324" s="155"/>
      <c r="K324" s="5"/>
      <c r="L324" s="5"/>
      <c r="M324" s="155"/>
    </row>
    <row r="325" spans="1:13" x14ac:dyDescent="0.25">
      <c r="E325" s="217"/>
      <c r="F325" s="217"/>
      <c r="I325" s="218"/>
      <c r="J325" s="218"/>
      <c r="K325" s="5"/>
      <c r="L325" s="5"/>
      <c r="M325" s="155"/>
    </row>
    <row r="326" spans="1:13" x14ac:dyDescent="0.25">
      <c r="E326" s="217"/>
      <c r="F326" s="217"/>
      <c r="I326" s="155"/>
      <c r="J326" s="218"/>
      <c r="K326" s="5"/>
      <c r="L326" s="5"/>
      <c r="M326" s="155"/>
    </row>
    <row r="327" spans="1:13" x14ac:dyDescent="0.25">
      <c r="E327" s="217"/>
      <c r="F327" s="217"/>
      <c r="K327" s="229"/>
      <c r="M327" s="155"/>
    </row>
    <row r="328" spans="1:13" x14ac:dyDescent="0.25">
      <c r="A328" s="5"/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E329" s="217"/>
      <c r="F329" s="217"/>
      <c r="K329" s="155"/>
      <c r="L329" s="155"/>
      <c r="M329" s="155"/>
    </row>
    <row r="330" spans="1:13" x14ac:dyDescent="0.25">
      <c r="E330" s="217"/>
      <c r="F330" s="217"/>
      <c r="G330" s="155"/>
      <c r="H330" s="218"/>
      <c r="M330" s="155"/>
    </row>
    <row r="331" spans="1:13" x14ac:dyDescent="0.25">
      <c r="E331" s="217"/>
      <c r="F331" s="217"/>
      <c r="G331" s="5"/>
      <c r="H331" s="5"/>
      <c r="I331" s="5"/>
      <c r="J331" s="5"/>
      <c r="K331" s="155"/>
      <c r="M331" s="155"/>
    </row>
    <row r="332" spans="1:13" x14ac:dyDescent="0.25">
      <c r="E332" s="217"/>
      <c r="F332" s="217"/>
      <c r="I332" s="155"/>
      <c r="K332" s="5"/>
      <c r="L332" s="5"/>
      <c r="M332" s="218"/>
    </row>
    <row r="333" spans="1:13" x14ac:dyDescent="0.25">
      <c r="E333" s="217"/>
      <c r="F333" s="217"/>
      <c r="I333" s="155"/>
      <c r="K333" s="5"/>
      <c r="L333" s="5"/>
      <c r="M333" s="155"/>
    </row>
    <row r="334" spans="1:13" x14ac:dyDescent="0.25">
      <c r="E334" s="228"/>
      <c r="F334" s="217"/>
      <c r="I334" s="155"/>
      <c r="K334" s="5"/>
      <c r="L334" s="5"/>
      <c r="M334" s="155"/>
    </row>
    <row r="335" spans="1:13" x14ac:dyDescent="0.25">
      <c r="E335" s="228"/>
      <c r="F335" s="217"/>
      <c r="I335" s="155"/>
      <c r="K335" s="5"/>
      <c r="L335" s="5"/>
      <c r="M335" s="155"/>
    </row>
    <row r="336" spans="1:13" x14ac:dyDescent="0.25">
      <c r="E336" s="217"/>
      <c r="F336" s="217"/>
      <c r="I336" s="218"/>
      <c r="J336" s="218"/>
      <c r="K336" s="5"/>
      <c r="L336" s="5"/>
      <c r="M336" s="155"/>
    </row>
    <row r="337" spans="5:13" x14ac:dyDescent="0.25">
      <c r="E337" s="217"/>
      <c r="F337" s="217"/>
      <c r="I337" s="155"/>
      <c r="J337" s="218"/>
      <c r="K337" s="5"/>
      <c r="L337" s="5"/>
      <c r="M337" s="155"/>
    </row>
    <row r="338" spans="5:13" x14ac:dyDescent="0.25">
      <c r="E338" s="217"/>
      <c r="F338" s="217"/>
      <c r="K338" s="229"/>
      <c r="M338" s="155"/>
    </row>
    <row r="339" spans="5:13" x14ac:dyDescent="0.25">
      <c r="E339" s="217"/>
      <c r="F339" s="217"/>
      <c r="K339" s="155"/>
      <c r="L339" s="155"/>
      <c r="M339" s="155"/>
    </row>
    <row r="340" spans="5:13" x14ac:dyDescent="0.25">
      <c r="E340" s="217"/>
      <c r="F340" s="217"/>
      <c r="G340" s="155"/>
      <c r="H340" s="218"/>
      <c r="M340" s="155"/>
    </row>
    <row r="341" spans="5:13" x14ac:dyDescent="0.25">
      <c r="E341" s="217"/>
      <c r="F341" s="217"/>
      <c r="G341" s="5"/>
      <c r="H341" s="5"/>
      <c r="I341" s="5"/>
      <c r="J341" s="5"/>
      <c r="K341" s="155"/>
      <c r="M341" s="155"/>
    </row>
    <row r="342" spans="5:13" x14ac:dyDescent="0.25">
      <c r="E342" s="217"/>
      <c r="F342" s="217"/>
      <c r="I342" s="155"/>
      <c r="K342" s="5"/>
      <c r="L342" s="5"/>
      <c r="M342" s="218"/>
    </row>
    <row r="343" spans="5:13" x14ac:dyDescent="0.25">
      <c r="E343" s="217"/>
      <c r="F343" s="217"/>
      <c r="I343" s="155"/>
      <c r="K343" s="5"/>
      <c r="L343" s="5"/>
      <c r="M343" s="155"/>
    </row>
    <row r="344" spans="5:13" x14ac:dyDescent="0.25">
      <c r="E344" s="228"/>
      <c r="F344" s="217"/>
      <c r="I344" s="155"/>
      <c r="K344" s="5"/>
      <c r="L344" s="5"/>
      <c r="M344" s="155"/>
    </row>
    <row r="345" spans="5:13" x14ac:dyDescent="0.25">
      <c r="E345" s="228"/>
      <c r="F345" s="217"/>
      <c r="I345" s="155"/>
      <c r="K345" s="5"/>
      <c r="L345" s="5"/>
      <c r="M345" s="155"/>
    </row>
    <row r="346" spans="5:13" x14ac:dyDescent="0.25">
      <c r="E346" s="217"/>
      <c r="F346" s="217"/>
      <c r="I346" s="218"/>
      <c r="J346" s="218"/>
      <c r="K346" s="5"/>
      <c r="L346" s="5"/>
      <c r="M346" s="155"/>
    </row>
    <row r="347" spans="5:13" x14ac:dyDescent="0.25">
      <c r="E347" s="217"/>
      <c r="F347" s="217"/>
      <c r="I347" s="155"/>
      <c r="J347" s="218"/>
      <c r="K347" s="5"/>
      <c r="L347" s="5"/>
      <c r="M347" s="155"/>
    </row>
    <row r="348" spans="5:13" x14ac:dyDescent="0.25">
      <c r="E348" s="217"/>
      <c r="F348" s="217"/>
      <c r="K348" s="229"/>
      <c r="M348" s="155"/>
    </row>
    <row r="349" spans="5:13" x14ac:dyDescent="0.25">
      <c r="E349" s="217"/>
      <c r="F349" s="217"/>
      <c r="K349" s="155"/>
      <c r="L349" s="155"/>
      <c r="M349" s="155"/>
    </row>
    <row r="350" spans="5:13" x14ac:dyDescent="0.25">
      <c r="E350" s="217"/>
      <c r="F350" s="217"/>
      <c r="G350" s="155"/>
      <c r="H350" s="218"/>
      <c r="M350" s="155"/>
    </row>
    <row r="351" spans="5:13" x14ac:dyDescent="0.25">
      <c r="E351" s="217"/>
      <c r="F351" s="217"/>
      <c r="G351" s="5"/>
      <c r="H351" s="5"/>
      <c r="I351" s="5"/>
      <c r="J351" s="5"/>
      <c r="K351" s="155"/>
      <c r="M351" s="155"/>
    </row>
    <row r="352" spans="5:13" x14ac:dyDescent="0.25">
      <c r="E352" s="217"/>
      <c r="F352" s="217"/>
      <c r="I352" s="155"/>
      <c r="K352" s="5"/>
      <c r="L352" s="5"/>
      <c r="M352" s="218"/>
    </row>
    <row r="353" spans="1:13" x14ac:dyDescent="0.25">
      <c r="E353" s="217"/>
      <c r="F353" s="217"/>
      <c r="I353" s="155"/>
      <c r="K353" s="5"/>
      <c r="L353" s="5"/>
      <c r="M353" s="155"/>
    </row>
    <row r="354" spans="1:13" x14ac:dyDescent="0.25">
      <c r="E354" s="228"/>
      <c r="F354" s="217"/>
      <c r="I354" s="155"/>
      <c r="K354" s="5"/>
      <c r="L354" s="5"/>
      <c r="M354" s="155"/>
    </row>
    <row r="355" spans="1:13" x14ac:dyDescent="0.25">
      <c r="E355" s="228"/>
      <c r="F355" s="217"/>
      <c r="I355" s="155"/>
      <c r="K355" s="5"/>
      <c r="L355" s="5"/>
      <c r="M355" s="155"/>
    </row>
    <row r="356" spans="1:13" x14ac:dyDescent="0.25">
      <c r="C356" s="5"/>
      <c r="E356" s="217"/>
      <c r="F356" s="217"/>
      <c r="I356" s="218"/>
      <c r="J356" s="218"/>
      <c r="K356" s="5"/>
      <c r="L356" s="5"/>
      <c r="M356" s="155"/>
    </row>
    <row r="357" spans="1:13" x14ac:dyDescent="0.25">
      <c r="E357" s="217"/>
      <c r="F357" s="217"/>
      <c r="I357" s="155"/>
      <c r="J357" s="218"/>
      <c r="K357" s="5"/>
      <c r="L357" s="5"/>
      <c r="M357" s="155"/>
    </row>
    <row r="358" spans="1:13" x14ac:dyDescent="0.25">
      <c r="E358" s="217"/>
      <c r="F358" s="217"/>
      <c r="K358" s="229"/>
      <c r="M358" s="155"/>
    </row>
    <row r="359" spans="1:13" x14ac:dyDescent="0.25">
      <c r="E359" s="217"/>
      <c r="F359" s="217"/>
      <c r="K359" s="155"/>
      <c r="L359" s="155"/>
      <c r="M359" s="155"/>
    </row>
    <row r="360" spans="1:13" x14ac:dyDescent="0.25">
      <c r="E360" s="217"/>
      <c r="F360" s="217"/>
      <c r="G360" s="155"/>
      <c r="H360" s="218"/>
      <c r="M360" s="155"/>
    </row>
    <row r="361" spans="1:13" x14ac:dyDescent="0.25">
      <c r="E361" s="217"/>
      <c r="F361" s="217"/>
      <c r="G361" s="5"/>
      <c r="H361" s="5"/>
      <c r="I361" s="5"/>
      <c r="J361" s="5"/>
      <c r="K361" s="155"/>
      <c r="M361" s="155"/>
    </row>
    <row r="362" spans="1:13" x14ac:dyDescent="0.25">
      <c r="E362" s="217"/>
      <c r="F362" s="217"/>
      <c r="I362" s="155"/>
      <c r="K362" s="5"/>
      <c r="L362" s="5"/>
      <c r="M362" s="218"/>
    </row>
    <row r="363" spans="1:13" x14ac:dyDescent="0.25">
      <c r="E363" s="217"/>
      <c r="F363" s="217"/>
      <c r="I363" s="155"/>
      <c r="K363" s="5"/>
      <c r="L363" s="5"/>
      <c r="M363" s="155"/>
    </row>
    <row r="364" spans="1:13" x14ac:dyDescent="0.25">
      <c r="C364" s="5"/>
      <c r="E364" s="228"/>
      <c r="F364" s="217"/>
      <c r="I364" s="155"/>
      <c r="K364" s="5"/>
      <c r="L364" s="5"/>
      <c r="M364" s="155"/>
    </row>
    <row r="365" spans="1:13" x14ac:dyDescent="0.25">
      <c r="A365" s="5"/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E366" s="228"/>
      <c r="F366" s="217"/>
      <c r="I366" s="155"/>
      <c r="K366" s="5"/>
      <c r="L366" s="5"/>
      <c r="M366" s="155"/>
    </row>
    <row r="367" spans="1:13" x14ac:dyDescent="0.25">
      <c r="E367" s="217"/>
      <c r="F367" s="217"/>
      <c r="I367" s="218"/>
      <c r="J367" s="218"/>
      <c r="K367" s="5"/>
      <c r="L367" s="5"/>
      <c r="M367" s="155"/>
    </row>
    <row r="368" spans="1:13" x14ac:dyDescent="0.25">
      <c r="E368" s="217"/>
      <c r="F368" s="217"/>
      <c r="I368" s="155"/>
      <c r="J368" s="218"/>
      <c r="K368" s="5"/>
      <c r="L368" s="5"/>
      <c r="M368" s="155"/>
    </row>
    <row r="369" spans="5:13" x14ac:dyDescent="0.25">
      <c r="E369" s="217"/>
      <c r="F369" s="217"/>
      <c r="K369" s="229"/>
      <c r="M369" s="155"/>
    </row>
    <row r="370" spans="5:13" x14ac:dyDescent="0.25">
      <c r="E370" s="217"/>
      <c r="F370" s="217"/>
      <c r="K370" s="155"/>
      <c r="L370" s="155"/>
      <c r="M370" s="155"/>
    </row>
    <row r="371" spans="5:13" x14ac:dyDescent="0.25">
      <c r="E371" s="217"/>
      <c r="F371" s="217"/>
      <c r="G371" s="155"/>
      <c r="H371" s="218"/>
      <c r="M371" s="155"/>
    </row>
    <row r="372" spans="5:13" x14ac:dyDescent="0.25">
      <c r="E372" s="217"/>
      <c r="F372" s="217"/>
      <c r="G372" s="5"/>
      <c r="H372" s="5"/>
      <c r="I372" s="5"/>
      <c r="J372" s="5"/>
      <c r="K372" s="155"/>
      <c r="M372" s="155"/>
    </row>
    <row r="373" spans="5:13" x14ac:dyDescent="0.25">
      <c r="E373" s="217"/>
      <c r="F373" s="217"/>
      <c r="I373" s="155"/>
      <c r="K373" s="5"/>
      <c r="L373" s="5"/>
      <c r="M373" s="218"/>
    </row>
    <row r="374" spans="5:13" x14ac:dyDescent="0.25">
      <c r="E374" s="217"/>
      <c r="F374" s="217"/>
      <c r="I374" s="155"/>
      <c r="K374" s="5"/>
      <c r="L374" s="5"/>
      <c r="M374" s="155"/>
    </row>
    <row r="375" spans="5:13" x14ac:dyDescent="0.25">
      <c r="E375" s="228"/>
      <c r="F375" s="217"/>
      <c r="I375" s="155"/>
      <c r="K375" s="5"/>
      <c r="L375" s="5"/>
      <c r="M375" s="155"/>
    </row>
    <row r="376" spans="5:13" x14ac:dyDescent="0.25">
      <c r="E376" s="228"/>
      <c r="F376" s="217"/>
      <c r="I376" s="155"/>
      <c r="K376" s="5"/>
      <c r="L376" s="5"/>
      <c r="M376" s="155"/>
    </row>
    <row r="377" spans="5:13" x14ac:dyDescent="0.25">
      <c r="E377" s="217"/>
      <c r="F377" s="217"/>
      <c r="I377" s="218"/>
      <c r="J377" s="218"/>
      <c r="K377" s="5"/>
      <c r="L377" s="5"/>
      <c r="M377" s="155"/>
    </row>
    <row r="378" spans="5:13" x14ac:dyDescent="0.25">
      <c r="E378" s="217"/>
      <c r="F378" s="217"/>
      <c r="I378" s="155"/>
      <c r="J378" s="218"/>
      <c r="K378" s="5"/>
      <c r="L378" s="5"/>
      <c r="M378" s="155"/>
    </row>
    <row r="379" spans="5:13" x14ac:dyDescent="0.25">
      <c r="E379" s="217"/>
      <c r="F379" s="217"/>
      <c r="K379" s="229"/>
      <c r="M379" s="155"/>
    </row>
    <row r="380" spans="5:13" x14ac:dyDescent="0.25">
      <c r="E380" s="217"/>
      <c r="F380" s="217"/>
      <c r="K380" s="155"/>
      <c r="L380" s="155"/>
      <c r="M380" s="155"/>
    </row>
    <row r="381" spans="5:13" x14ac:dyDescent="0.25">
      <c r="E381" s="217"/>
      <c r="F381" s="217"/>
      <c r="G381" s="155"/>
      <c r="H381" s="226"/>
      <c r="M381" s="155"/>
    </row>
    <row r="382" spans="5:13" x14ac:dyDescent="0.25">
      <c r="E382" s="217"/>
      <c r="F382" s="217"/>
      <c r="G382" s="5"/>
      <c r="H382" s="5"/>
      <c r="I382" s="5"/>
      <c r="J382" s="5"/>
      <c r="K382" s="155"/>
      <c r="M382" s="155"/>
    </row>
    <row r="383" spans="5:13" x14ac:dyDescent="0.25">
      <c r="E383" s="217"/>
      <c r="F383" s="217"/>
      <c r="I383" s="155"/>
      <c r="K383" s="5"/>
      <c r="L383" s="5"/>
      <c r="M383" s="218"/>
    </row>
    <row r="384" spans="5:13" x14ac:dyDescent="0.25">
      <c r="E384" s="217"/>
      <c r="F384" s="217"/>
      <c r="K384" s="229"/>
      <c r="M384" s="155"/>
    </row>
    <row r="385" spans="1:13" x14ac:dyDescent="0.25">
      <c r="E385" s="217"/>
      <c r="F385" s="217"/>
      <c r="K385" s="155"/>
      <c r="L385" s="155"/>
      <c r="M385" s="155"/>
    </row>
    <row r="386" spans="1:13" s="229" customFormat="1" x14ac:dyDescent="0.25">
      <c r="A386" s="2"/>
      <c r="B386" s="2"/>
      <c r="C386" s="2"/>
      <c r="D386" s="2"/>
      <c r="E386" s="217"/>
      <c r="F386" s="217"/>
      <c r="G386" s="155"/>
      <c r="H386" s="226"/>
      <c r="I386" s="2"/>
      <c r="J386" s="2"/>
      <c r="K386" s="2"/>
      <c r="L386" s="2"/>
      <c r="M386" s="155"/>
    </row>
    <row r="387" spans="1:13" x14ac:dyDescent="0.25">
      <c r="E387" s="228"/>
      <c r="F387" s="217"/>
      <c r="G387" s="5"/>
      <c r="H387" s="5"/>
      <c r="I387" s="5"/>
      <c r="J387" s="5"/>
      <c r="K387" s="155"/>
      <c r="M387" s="155"/>
    </row>
    <row r="388" spans="1:13" x14ac:dyDescent="0.25">
      <c r="E388" s="217"/>
      <c r="F388" s="217"/>
      <c r="I388" s="155"/>
      <c r="K388" s="5"/>
      <c r="L388" s="5"/>
      <c r="M388" s="218"/>
    </row>
    <row r="389" spans="1:13" x14ac:dyDescent="0.25">
      <c r="E389" s="228"/>
      <c r="F389" s="217"/>
      <c r="I389" s="218"/>
      <c r="K389" s="229"/>
      <c r="M389" s="218"/>
    </row>
    <row r="390" spans="1:13" x14ac:dyDescent="0.25">
      <c r="E390" s="217"/>
      <c r="F390" s="217"/>
      <c r="K390" s="229"/>
      <c r="M390" s="155"/>
    </row>
    <row r="391" spans="1:13" x14ac:dyDescent="0.25">
      <c r="E391" s="217"/>
      <c r="F391" s="217"/>
      <c r="K391" s="155"/>
      <c r="L391" s="155"/>
      <c r="M391" s="155"/>
    </row>
    <row r="392" spans="1:13" x14ac:dyDescent="0.25">
      <c r="E392" s="217"/>
      <c r="F392" s="217"/>
      <c r="G392" s="155"/>
      <c r="H392" s="226"/>
      <c r="M392" s="155"/>
    </row>
    <row r="393" spans="1:13" x14ac:dyDescent="0.25">
      <c r="E393" s="217"/>
      <c r="F393" s="217"/>
      <c r="I393" s="155"/>
      <c r="K393" s="5"/>
      <c r="L393" s="5"/>
      <c r="M393" s="218"/>
    </row>
    <row r="394" spans="1:13" x14ac:dyDescent="0.25">
      <c r="E394" s="228"/>
      <c r="F394" s="217"/>
      <c r="I394" s="218"/>
      <c r="K394" s="229"/>
      <c r="M394" s="218"/>
    </row>
    <row r="395" spans="1:13" x14ac:dyDescent="0.25">
      <c r="E395" s="217"/>
      <c r="F395" s="217"/>
      <c r="K395" s="155"/>
      <c r="L395" s="155"/>
      <c r="M395" s="155"/>
    </row>
    <row r="396" spans="1:13" x14ac:dyDescent="0.25">
      <c r="E396" s="217"/>
      <c r="F396" s="217"/>
      <c r="G396" s="155"/>
      <c r="H396" s="226"/>
      <c r="M396" s="155"/>
    </row>
    <row r="397" spans="1:13" x14ac:dyDescent="0.25">
      <c r="E397" s="228"/>
      <c r="F397" s="217"/>
      <c r="G397" s="5"/>
      <c r="H397" s="5"/>
      <c r="I397" s="5"/>
      <c r="J397" s="5"/>
      <c r="K397" s="155"/>
      <c r="M397" s="155"/>
    </row>
    <row r="398" spans="1:13" x14ac:dyDescent="0.25">
      <c r="E398" s="217"/>
      <c r="F398" s="217"/>
      <c r="I398" s="155"/>
      <c r="K398" s="5"/>
      <c r="L398" s="5"/>
      <c r="M398" s="218"/>
    </row>
    <row r="399" spans="1:13" x14ac:dyDescent="0.25">
      <c r="E399" s="228"/>
      <c r="F399" s="217"/>
      <c r="I399" s="218"/>
      <c r="K399" s="229"/>
      <c r="M399" s="218"/>
    </row>
    <row r="400" spans="1:13" x14ac:dyDescent="0.25">
      <c r="E400" s="217"/>
      <c r="F400" s="217"/>
      <c r="K400" s="229"/>
      <c r="M400" s="155"/>
    </row>
    <row r="401" spans="1:13" x14ac:dyDescent="0.25">
      <c r="A401" s="5"/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229" customFormat="1" x14ac:dyDescent="0.25">
      <c r="A402" s="2"/>
      <c r="B402" s="2"/>
      <c r="C402" s="2"/>
      <c r="D402" s="2"/>
      <c r="E402" s="217"/>
      <c r="F402" s="228"/>
      <c r="G402" s="155"/>
      <c r="H402" s="226"/>
      <c r="I402" s="2"/>
      <c r="J402" s="226"/>
      <c r="K402" s="2"/>
      <c r="L402" s="226"/>
      <c r="M402" s="226"/>
    </row>
    <row r="403" spans="1:13" x14ac:dyDescent="0.25">
      <c r="E403" s="217"/>
      <c r="F403" s="217"/>
      <c r="G403" s="155"/>
      <c r="H403" s="226"/>
      <c r="J403" s="226"/>
      <c r="L403" s="226"/>
      <c r="M403" s="226"/>
    </row>
    <row r="404" spans="1:13" s="229" customFormat="1" x14ac:dyDescent="0.25">
      <c r="A404" s="2"/>
      <c r="B404" s="2"/>
      <c r="C404" s="2"/>
      <c r="D404" s="2"/>
      <c r="E404" s="217"/>
      <c r="F404" s="228"/>
      <c r="G404" s="155"/>
      <c r="H404" s="226"/>
      <c r="I404" s="2"/>
      <c r="J404" s="226"/>
      <c r="K404" s="2"/>
      <c r="L404" s="226"/>
      <c r="M404" s="226"/>
    </row>
    <row r="405" spans="1:13" x14ac:dyDescent="0.25">
      <c r="E405" s="217"/>
      <c r="F405" s="217"/>
      <c r="G405" s="155"/>
      <c r="H405" s="226"/>
      <c r="J405" s="226"/>
      <c r="L405" s="226"/>
      <c r="M405" s="226"/>
    </row>
    <row r="406" spans="1:13" x14ac:dyDescent="0.25">
      <c r="H406" s="226"/>
      <c r="J406" s="226"/>
      <c r="L406" s="226"/>
      <c r="M406" s="226"/>
    </row>
    <row r="407" spans="1:13" x14ac:dyDescent="0.25">
      <c r="E407" s="217"/>
      <c r="F407" s="217"/>
      <c r="G407" s="155"/>
      <c r="H407" s="226"/>
      <c r="J407" s="226"/>
      <c r="L407" s="226"/>
      <c r="M407" s="226"/>
    </row>
    <row r="408" spans="1:13" s="229" customFormat="1" x14ac:dyDescent="0.25">
      <c r="A408" s="2"/>
      <c r="B408" s="2"/>
      <c r="C408" s="2"/>
      <c r="D408" s="2"/>
      <c r="E408" s="217"/>
      <c r="F408" s="217"/>
      <c r="G408" s="155"/>
      <c r="H408" s="226"/>
      <c r="I408" s="2"/>
      <c r="J408" s="2"/>
      <c r="K408" s="2"/>
      <c r="L408" s="2"/>
      <c r="M408" s="226"/>
    </row>
    <row r="409" spans="1:13" x14ac:dyDescent="0.25">
      <c r="E409" s="217"/>
      <c r="F409" s="217"/>
      <c r="G409" s="155"/>
      <c r="H409" s="226"/>
      <c r="J409" s="226"/>
      <c r="L409" s="226"/>
      <c r="M409" s="226"/>
    </row>
    <row r="410" spans="1:13" x14ac:dyDescent="0.25">
      <c r="E410" s="217"/>
      <c r="F410" s="217"/>
      <c r="G410" s="155"/>
      <c r="H410" s="226"/>
      <c r="J410" s="226"/>
      <c r="L410" s="226"/>
      <c r="M410" s="226"/>
    </row>
    <row r="411" spans="1:13" s="229" customFormat="1" x14ac:dyDescent="0.25">
      <c r="A411" s="2"/>
      <c r="B411" s="2"/>
      <c r="C411" s="2"/>
      <c r="D411" s="2"/>
      <c r="E411" s="217"/>
      <c r="F411" s="217"/>
      <c r="G411" s="155"/>
      <c r="H411" s="226"/>
      <c r="I411" s="2"/>
      <c r="J411" s="226"/>
      <c r="K411" s="2"/>
      <c r="L411" s="226"/>
      <c r="M411" s="226"/>
    </row>
    <row r="412" spans="1:13" x14ac:dyDescent="0.25">
      <c r="B412" s="231"/>
      <c r="E412" s="217"/>
      <c r="F412" s="217"/>
      <c r="I412" s="155"/>
      <c r="K412" s="155"/>
      <c r="L412" s="155"/>
      <c r="M412" s="155"/>
    </row>
    <row r="415" spans="1:13" x14ac:dyDescent="0.25">
      <c r="E415" s="217"/>
      <c r="F415" s="217"/>
    </row>
    <row r="416" spans="1:13" x14ac:dyDescent="0.25">
      <c r="E416" s="217"/>
      <c r="F416" s="217"/>
      <c r="G416" s="155"/>
      <c r="H416" s="218"/>
      <c r="M416" s="155"/>
    </row>
    <row r="417" spans="2:13" x14ac:dyDescent="0.25">
      <c r="E417" s="217"/>
      <c r="F417" s="217"/>
      <c r="G417" s="5"/>
      <c r="H417" s="5"/>
      <c r="I417" s="5"/>
      <c r="J417" s="5"/>
      <c r="K417" s="155"/>
      <c r="M417" s="155"/>
    </row>
    <row r="418" spans="2:13" x14ac:dyDescent="0.25">
      <c r="C418" s="5"/>
      <c r="E418" s="217"/>
      <c r="F418" s="217"/>
      <c r="G418" s="155"/>
      <c r="H418" s="155"/>
      <c r="I418" s="155"/>
      <c r="K418" s="5"/>
      <c r="L418" s="5"/>
      <c r="M418" s="218"/>
    </row>
    <row r="419" spans="2:13" x14ac:dyDescent="0.25">
      <c r="E419" s="217"/>
      <c r="F419" s="217"/>
      <c r="I419" s="155"/>
      <c r="K419" s="5"/>
      <c r="L419" s="5"/>
      <c r="M419" s="155"/>
    </row>
    <row r="420" spans="2:13" x14ac:dyDescent="0.25">
      <c r="E420" s="228"/>
      <c r="F420" s="217"/>
      <c r="I420" s="155"/>
      <c r="K420" s="5"/>
      <c r="L420" s="5"/>
      <c r="M420" s="155"/>
    </row>
    <row r="421" spans="2:13" x14ac:dyDescent="0.25">
      <c r="E421" s="228"/>
      <c r="F421" s="217"/>
      <c r="G421" s="5"/>
      <c r="H421" s="5"/>
      <c r="I421" s="155"/>
      <c r="K421" s="5"/>
      <c r="L421" s="5"/>
      <c r="M421" s="155"/>
    </row>
    <row r="422" spans="2:13" x14ac:dyDescent="0.25">
      <c r="E422" s="217"/>
      <c r="F422" s="217"/>
      <c r="G422" s="155"/>
      <c r="H422" s="218"/>
      <c r="I422" s="155"/>
      <c r="J422" s="218"/>
      <c r="K422" s="5"/>
      <c r="L422" s="5"/>
      <c r="M422" s="155"/>
    </row>
    <row r="423" spans="2:13" x14ac:dyDescent="0.25">
      <c r="E423" s="217"/>
      <c r="F423" s="217"/>
      <c r="G423" s="5"/>
      <c r="H423" s="5"/>
      <c r="I423" s="155"/>
      <c r="J423" s="218"/>
      <c r="K423" s="5"/>
      <c r="L423" s="5"/>
      <c r="M423" s="155"/>
    </row>
    <row r="424" spans="2:13" x14ac:dyDescent="0.25">
      <c r="E424" s="217"/>
      <c r="F424" s="217"/>
      <c r="G424" s="155"/>
      <c r="H424" s="155"/>
      <c r="I424" s="218"/>
      <c r="J424" s="218"/>
      <c r="K424" s="5"/>
      <c r="L424" s="5"/>
      <c r="M424" s="155"/>
    </row>
    <row r="425" spans="2:13" x14ac:dyDescent="0.25">
      <c r="E425" s="217"/>
      <c r="F425" s="217"/>
      <c r="I425" s="155"/>
      <c r="J425" s="218"/>
      <c r="K425" s="5"/>
      <c r="L425" s="5"/>
      <c r="M425" s="155"/>
    </row>
    <row r="426" spans="2:13" x14ac:dyDescent="0.25">
      <c r="B426" s="231"/>
      <c r="E426" s="217"/>
      <c r="F426" s="217"/>
      <c r="I426" s="155"/>
      <c r="K426" s="155"/>
      <c r="L426" s="155"/>
      <c r="M426" s="155"/>
    </row>
    <row r="427" spans="2:13" x14ac:dyDescent="0.25">
      <c r="E427" s="217"/>
      <c r="F427" s="217"/>
    </row>
    <row r="428" spans="2:13" x14ac:dyDescent="0.25">
      <c r="E428" s="217"/>
      <c r="F428" s="217"/>
      <c r="G428" s="155"/>
      <c r="H428" s="218"/>
      <c r="M428" s="155"/>
    </row>
    <row r="429" spans="2:13" x14ac:dyDescent="0.25">
      <c r="E429" s="217"/>
      <c r="F429" s="217"/>
      <c r="G429" s="5"/>
      <c r="H429" s="5"/>
      <c r="I429" s="5"/>
      <c r="J429" s="5"/>
      <c r="K429" s="155"/>
      <c r="M429" s="155"/>
    </row>
    <row r="430" spans="2:13" x14ac:dyDescent="0.25">
      <c r="E430" s="217"/>
      <c r="F430" s="217"/>
      <c r="G430" s="155"/>
      <c r="H430" s="155"/>
      <c r="I430" s="155"/>
      <c r="K430" s="5"/>
      <c r="L430" s="5"/>
      <c r="M430" s="218"/>
    </row>
    <row r="431" spans="2:13" x14ac:dyDescent="0.25">
      <c r="E431" s="217"/>
      <c r="F431" s="217"/>
      <c r="I431" s="155"/>
      <c r="K431" s="5"/>
      <c r="L431" s="5"/>
      <c r="M431" s="155"/>
    </row>
    <row r="432" spans="2:13" x14ac:dyDescent="0.25">
      <c r="E432" s="228"/>
      <c r="F432" s="217"/>
      <c r="I432" s="155"/>
      <c r="K432" s="5"/>
      <c r="L432" s="5"/>
      <c r="M432" s="155"/>
    </row>
    <row r="433" spans="1:13" x14ac:dyDescent="0.25">
      <c r="E433" s="228"/>
      <c r="F433" s="217"/>
      <c r="G433" s="5"/>
      <c r="H433" s="5"/>
      <c r="I433" s="155"/>
      <c r="K433" s="5"/>
      <c r="L433" s="5"/>
      <c r="M433" s="155"/>
    </row>
    <row r="434" spans="1:13" x14ac:dyDescent="0.25">
      <c r="E434" s="217"/>
      <c r="F434" s="217"/>
      <c r="G434" s="155"/>
      <c r="H434" s="218"/>
      <c r="I434" s="155"/>
      <c r="J434" s="218"/>
      <c r="K434" s="5"/>
      <c r="L434" s="5"/>
      <c r="M434" s="155"/>
    </row>
    <row r="435" spans="1:13" x14ac:dyDescent="0.25">
      <c r="E435" s="217"/>
      <c r="F435" s="217"/>
      <c r="G435" s="5"/>
      <c r="H435" s="5"/>
      <c r="I435" s="155"/>
      <c r="J435" s="218"/>
      <c r="K435" s="5"/>
      <c r="L435" s="5"/>
      <c r="M435" s="155"/>
    </row>
    <row r="436" spans="1:13" x14ac:dyDescent="0.25">
      <c r="A436" s="5"/>
      <c r="B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E437" s="217"/>
      <c r="F437" s="217"/>
      <c r="G437" s="155"/>
      <c r="H437" s="155"/>
      <c r="I437" s="218"/>
      <c r="J437" s="218"/>
      <c r="K437" s="5"/>
      <c r="L437" s="5"/>
      <c r="M437" s="155"/>
    </row>
    <row r="438" spans="1:13" x14ac:dyDescent="0.25">
      <c r="E438" s="217"/>
      <c r="F438" s="217"/>
      <c r="I438" s="155"/>
      <c r="J438" s="218"/>
      <c r="K438" s="5"/>
      <c r="L438" s="5"/>
      <c r="M438" s="155"/>
    </row>
    <row r="439" spans="1:13" x14ac:dyDescent="0.25">
      <c r="B439" s="231"/>
      <c r="E439" s="217"/>
      <c r="F439" s="217"/>
      <c r="I439" s="155"/>
      <c r="K439" s="155"/>
      <c r="L439" s="155"/>
      <c r="M439" s="155"/>
    </row>
    <row r="440" spans="1:13" x14ac:dyDescent="0.25">
      <c r="E440" s="217"/>
      <c r="F440" s="217"/>
    </row>
    <row r="441" spans="1:13" x14ac:dyDescent="0.25">
      <c r="E441" s="217"/>
      <c r="F441" s="217"/>
      <c r="G441" s="155"/>
      <c r="H441" s="218"/>
      <c r="M441" s="155"/>
    </row>
    <row r="442" spans="1:13" x14ac:dyDescent="0.25">
      <c r="E442" s="217"/>
      <c r="F442" s="217"/>
      <c r="G442" s="5"/>
      <c r="H442" s="5"/>
      <c r="I442" s="5"/>
      <c r="J442" s="5"/>
      <c r="K442" s="155"/>
      <c r="M442" s="155"/>
    </row>
    <row r="443" spans="1:13" x14ac:dyDescent="0.25">
      <c r="E443" s="217"/>
      <c r="F443" s="217"/>
      <c r="G443" s="155"/>
      <c r="H443" s="155"/>
      <c r="I443" s="155"/>
      <c r="K443" s="5"/>
      <c r="L443" s="5"/>
      <c r="M443" s="218"/>
    </row>
    <row r="444" spans="1:13" x14ac:dyDescent="0.25">
      <c r="E444" s="217"/>
      <c r="F444" s="217"/>
      <c r="I444" s="155"/>
      <c r="K444" s="5"/>
      <c r="L444" s="5"/>
      <c r="M444" s="155"/>
    </row>
    <row r="445" spans="1:13" x14ac:dyDescent="0.25">
      <c r="E445" s="228"/>
      <c r="F445" s="217"/>
      <c r="I445" s="155"/>
      <c r="K445" s="5"/>
      <c r="L445" s="5"/>
      <c r="M445" s="155"/>
    </row>
    <row r="446" spans="1:13" x14ac:dyDescent="0.25">
      <c r="E446" s="228"/>
      <c r="F446" s="217"/>
      <c r="G446" s="5"/>
      <c r="H446" s="5"/>
      <c r="I446" s="155"/>
      <c r="K446" s="5"/>
      <c r="L446" s="5"/>
      <c r="M446" s="155"/>
    </row>
    <row r="447" spans="1:13" x14ac:dyDescent="0.25">
      <c r="E447" s="217"/>
      <c r="F447" s="217"/>
      <c r="G447" s="155"/>
      <c r="H447" s="218"/>
      <c r="I447" s="155"/>
      <c r="J447" s="218"/>
      <c r="K447" s="5"/>
      <c r="L447" s="5"/>
      <c r="M447" s="155"/>
    </row>
    <row r="448" spans="1:13" x14ac:dyDescent="0.25">
      <c r="E448" s="217"/>
      <c r="F448" s="217"/>
      <c r="G448" s="5"/>
      <c r="H448" s="5"/>
      <c r="I448" s="155"/>
      <c r="J448" s="218"/>
      <c r="K448" s="5"/>
      <c r="L448" s="5"/>
      <c r="M448" s="155"/>
    </row>
    <row r="449" spans="2:13" x14ac:dyDescent="0.25">
      <c r="E449" s="217"/>
      <c r="F449" s="217"/>
      <c r="G449" s="155"/>
      <c r="H449" s="155"/>
      <c r="I449" s="218"/>
      <c r="J449" s="218"/>
      <c r="K449" s="5"/>
      <c r="L449" s="5"/>
      <c r="M449" s="155"/>
    </row>
    <row r="450" spans="2:13" x14ac:dyDescent="0.25">
      <c r="E450" s="217"/>
      <c r="F450" s="217"/>
      <c r="I450" s="155"/>
      <c r="J450" s="218"/>
      <c r="K450" s="5"/>
      <c r="L450" s="5"/>
      <c r="M450" s="155"/>
    </row>
    <row r="451" spans="2:13" x14ac:dyDescent="0.25">
      <c r="B451" s="231"/>
      <c r="E451" s="217"/>
      <c r="F451" s="217"/>
      <c r="I451" s="155"/>
      <c r="K451" s="155"/>
      <c r="L451" s="155"/>
      <c r="M451" s="155"/>
    </row>
    <row r="452" spans="2:13" x14ac:dyDescent="0.25">
      <c r="E452" s="217"/>
      <c r="F452" s="217"/>
    </row>
    <row r="453" spans="2:13" x14ac:dyDescent="0.25">
      <c r="E453" s="217"/>
      <c r="F453" s="217"/>
      <c r="G453" s="155"/>
      <c r="H453" s="218"/>
      <c r="M453" s="155"/>
    </row>
    <row r="454" spans="2:13" x14ac:dyDescent="0.25">
      <c r="E454" s="217"/>
      <c r="F454" s="217"/>
      <c r="G454" s="5"/>
      <c r="H454" s="5"/>
      <c r="I454" s="5"/>
      <c r="J454" s="5"/>
      <c r="K454" s="155"/>
      <c r="M454" s="155"/>
    </row>
    <row r="455" spans="2:13" x14ac:dyDescent="0.25">
      <c r="E455" s="217"/>
      <c r="F455" s="217"/>
      <c r="G455" s="155"/>
      <c r="H455" s="155"/>
      <c r="I455" s="155"/>
      <c r="K455" s="5"/>
      <c r="L455" s="5"/>
      <c r="M455" s="218"/>
    </row>
    <row r="456" spans="2:13" x14ac:dyDescent="0.25">
      <c r="E456" s="217"/>
      <c r="F456" s="217"/>
      <c r="I456" s="155"/>
      <c r="K456" s="5"/>
      <c r="L456" s="5"/>
      <c r="M456" s="155"/>
    </row>
    <row r="457" spans="2:13" x14ac:dyDescent="0.25">
      <c r="E457" s="228"/>
      <c r="F457" s="217"/>
      <c r="I457" s="155"/>
      <c r="K457" s="5"/>
      <c r="L457" s="5"/>
      <c r="M457" s="155"/>
    </row>
    <row r="458" spans="2:13" x14ac:dyDescent="0.25">
      <c r="E458" s="228"/>
      <c r="F458" s="217"/>
      <c r="G458" s="5"/>
      <c r="H458" s="5"/>
      <c r="I458" s="155"/>
      <c r="K458" s="5"/>
      <c r="L458" s="5"/>
      <c r="M458" s="155"/>
    </row>
    <row r="459" spans="2:13" x14ac:dyDescent="0.25">
      <c r="E459" s="217"/>
      <c r="F459" s="217"/>
      <c r="G459" s="155"/>
      <c r="H459" s="218"/>
      <c r="I459" s="155"/>
      <c r="J459" s="218"/>
      <c r="K459" s="5"/>
      <c r="L459" s="5"/>
      <c r="M459" s="155"/>
    </row>
    <row r="460" spans="2:13" x14ac:dyDescent="0.25">
      <c r="E460" s="217"/>
      <c r="F460" s="217"/>
      <c r="G460" s="5"/>
      <c r="H460" s="5"/>
      <c r="I460" s="155"/>
      <c r="J460" s="218"/>
      <c r="K460" s="5"/>
      <c r="L460" s="5"/>
      <c r="M460" s="155"/>
    </row>
    <row r="461" spans="2:13" x14ac:dyDescent="0.25">
      <c r="E461" s="217"/>
      <c r="F461" s="217"/>
      <c r="G461" s="155"/>
      <c r="H461" s="155"/>
      <c r="I461" s="218"/>
      <c r="J461" s="218"/>
      <c r="K461" s="5"/>
      <c r="L461" s="5"/>
      <c r="M461" s="155"/>
    </row>
    <row r="462" spans="2:13" x14ac:dyDescent="0.25">
      <c r="E462" s="217"/>
      <c r="F462" s="217"/>
      <c r="I462" s="155"/>
      <c r="J462" s="218"/>
      <c r="K462" s="5"/>
      <c r="L462" s="5"/>
      <c r="M462" s="155"/>
    </row>
    <row r="463" spans="2:13" x14ac:dyDescent="0.25">
      <c r="B463" s="231"/>
      <c r="E463" s="217"/>
      <c r="F463" s="217"/>
      <c r="I463" s="155"/>
      <c r="K463" s="155"/>
      <c r="L463" s="155"/>
      <c r="M463" s="155"/>
    </row>
    <row r="464" spans="2:13" x14ac:dyDescent="0.25">
      <c r="E464" s="217"/>
      <c r="F464" s="217"/>
    </row>
    <row r="465" spans="1:13" x14ac:dyDescent="0.25">
      <c r="E465" s="217"/>
      <c r="F465" s="217"/>
      <c r="G465" s="155"/>
      <c r="H465" s="218"/>
      <c r="M465" s="155"/>
    </row>
    <row r="466" spans="1:13" x14ac:dyDescent="0.25">
      <c r="E466" s="217"/>
      <c r="F466" s="217"/>
      <c r="G466" s="5"/>
      <c r="H466" s="5"/>
      <c r="I466" s="5"/>
      <c r="J466" s="5"/>
      <c r="K466" s="155"/>
      <c r="M466" s="155"/>
    </row>
    <row r="467" spans="1:13" x14ac:dyDescent="0.25">
      <c r="E467" s="217"/>
      <c r="F467" s="217"/>
      <c r="G467" s="155"/>
      <c r="H467" s="155"/>
      <c r="I467" s="155"/>
      <c r="K467" s="5"/>
      <c r="L467" s="5"/>
      <c r="M467" s="218"/>
    </row>
    <row r="468" spans="1:13" x14ac:dyDescent="0.25">
      <c r="E468" s="217"/>
      <c r="F468" s="217"/>
      <c r="I468" s="155"/>
      <c r="K468" s="5"/>
      <c r="L468" s="5"/>
      <c r="M468" s="155"/>
    </row>
    <row r="469" spans="1:13" x14ac:dyDescent="0.25">
      <c r="E469" s="228"/>
      <c r="F469" s="217"/>
      <c r="I469" s="155"/>
      <c r="K469" s="5"/>
      <c r="L469" s="5"/>
      <c r="M469" s="155"/>
    </row>
    <row r="470" spans="1:13" x14ac:dyDescent="0.25">
      <c r="C470" s="5"/>
      <c r="E470" s="228"/>
      <c r="F470" s="217"/>
      <c r="G470" s="5"/>
      <c r="H470" s="5"/>
      <c r="I470" s="155"/>
      <c r="K470" s="5"/>
      <c r="L470" s="5"/>
      <c r="M470" s="155"/>
    </row>
    <row r="471" spans="1:13" x14ac:dyDescent="0.25">
      <c r="A471" s="5"/>
      <c r="B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x14ac:dyDescent="0.25">
      <c r="E472" s="217"/>
      <c r="F472" s="217"/>
      <c r="G472" s="155"/>
      <c r="H472" s="218"/>
      <c r="I472" s="155"/>
      <c r="J472" s="218"/>
      <c r="K472" s="5"/>
      <c r="L472" s="5"/>
      <c r="M472" s="155"/>
    </row>
    <row r="473" spans="1:13" x14ac:dyDescent="0.25">
      <c r="E473" s="217"/>
      <c r="F473" s="217"/>
      <c r="G473" s="5"/>
      <c r="H473" s="5"/>
      <c r="I473" s="155"/>
      <c r="J473" s="218"/>
      <c r="K473" s="5"/>
      <c r="L473" s="5"/>
      <c r="M473" s="155"/>
    </row>
    <row r="474" spans="1:13" x14ac:dyDescent="0.25">
      <c r="E474" s="217"/>
      <c r="F474" s="217"/>
      <c r="G474" s="155"/>
      <c r="H474" s="155"/>
      <c r="I474" s="218"/>
      <c r="J474" s="218"/>
      <c r="K474" s="5"/>
      <c r="L474" s="5"/>
      <c r="M474" s="155"/>
    </row>
    <row r="475" spans="1:13" x14ac:dyDescent="0.25">
      <c r="E475" s="217"/>
      <c r="F475" s="217"/>
      <c r="I475" s="155"/>
      <c r="J475" s="218"/>
      <c r="K475" s="5"/>
      <c r="L475" s="5"/>
      <c r="M475" s="155"/>
    </row>
    <row r="476" spans="1:13" x14ac:dyDescent="0.25">
      <c r="B476" s="231"/>
      <c r="E476" s="217"/>
      <c r="F476" s="217"/>
      <c r="I476" s="155"/>
      <c r="K476" s="155"/>
      <c r="L476" s="155"/>
      <c r="M476" s="155"/>
    </row>
    <row r="477" spans="1:13" x14ac:dyDescent="0.25">
      <c r="E477" s="217"/>
      <c r="F477" s="217"/>
      <c r="G477" s="155"/>
      <c r="H477" s="218"/>
      <c r="M477" s="155"/>
    </row>
    <row r="478" spans="1:13" x14ac:dyDescent="0.25">
      <c r="E478" s="217"/>
      <c r="F478" s="217"/>
      <c r="G478" s="155"/>
      <c r="H478" s="218"/>
      <c r="M478" s="155"/>
    </row>
    <row r="479" spans="1:13" x14ac:dyDescent="0.25">
      <c r="E479" s="217"/>
      <c r="F479" s="217"/>
      <c r="G479" s="5"/>
      <c r="H479" s="5"/>
      <c r="I479" s="5"/>
      <c r="J479" s="5"/>
      <c r="K479" s="155"/>
      <c r="M479" s="155"/>
    </row>
    <row r="480" spans="1:13" x14ac:dyDescent="0.25">
      <c r="E480" s="217"/>
      <c r="F480" s="217"/>
      <c r="G480" s="5"/>
      <c r="H480" s="5"/>
      <c r="I480" s="155"/>
      <c r="K480" s="5"/>
      <c r="L480" s="5"/>
      <c r="M480" s="218"/>
    </row>
    <row r="481" spans="5:13" x14ac:dyDescent="0.25">
      <c r="E481" s="217"/>
      <c r="F481" s="217"/>
      <c r="I481" s="155"/>
      <c r="K481" s="5"/>
      <c r="L481" s="5"/>
      <c r="M481" s="155"/>
    </row>
    <row r="482" spans="5:13" x14ac:dyDescent="0.25">
      <c r="E482" s="228"/>
      <c r="F482" s="217"/>
      <c r="I482" s="155"/>
      <c r="K482" s="5"/>
      <c r="L482" s="5"/>
      <c r="M482" s="155"/>
    </row>
    <row r="483" spans="5:13" x14ac:dyDescent="0.25">
      <c r="E483" s="228"/>
      <c r="F483" s="217"/>
      <c r="I483" s="155"/>
      <c r="K483" s="5"/>
      <c r="L483" s="5"/>
      <c r="M483" s="155"/>
    </row>
    <row r="484" spans="5:13" x14ac:dyDescent="0.25">
      <c r="E484" s="217"/>
      <c r="F484" s="217"/>
      <c r="I484" s="155"/>
      <c r="J484" s="218"/>
      <c r="K484" s="5"/>
      <c r="L484" s="5"/>
      <c r="M484" s="155"/>
    </row>
    <row r="485" spans="5:13" x14ac:dyDescent="0.25">
      <c r="E485" s="217"/>
      <c r="F485" s="217"/>
      <c r="I485" s="155"/>
      <c r="J485" s="218"/>
      <c r="K485" s="5"/>
      <c r="L485" s="5"/>
      <c r="M485" s="155"/>
    </row>
    <row r="486" spans="5:13" x14ac:dyDescent="0.25">
      <c r="E486" s="217"/>
      <c r="F486" s="217"/>
      <c r="G486" s="5"/>
      <c r="H486" s="5"/>
      <c r="I486" s="218"/>
      <c r="J486" s="218"/>
      <c r="K486" s="5"/>
      <c r="L486" s="5"/>
      <c r="M486" s="155"/>
    </row>
    <row r="487" spans="5:13" x14ac:dyDescent="0.25">
      <c r="E487" s="217"/>
      <c r="F487" s="217"/>
      <c r="G487" s="155"/>
      <c r="H487" s="218"/>
      <c r="I487" s="155"/>
      <c r="J487" s="218"/>
      <c r="K487" s="5"/>
      <c r="L487" s="5"/>
      <c r="M487" s="155"/>
    </row>
    <row r="488" spans="5:13" x14ac:dyDescent="0.25">
      <c r="E488" s="217"/>
      <c r="F488" s="217"/>
      <c r="G488" s="155"/>
      <c r="H488" s="218"/>
      <c r="I488" s="155"/>
      <c r="K488" s="5"/>
      <c r="L488" s="5"/>
      <c r="M488" s="155"/>
    </row>
    <row r="489" spans="5:13" x14ac:dyDescent="0.25">
      <c r="E489" s="217"/>
      <c r="F489" s="217"/>
      <c r="G489" s="155"/>
      <c r="H489" s="218"/>
      <c r="M489" s="155"/>
    </row>
    <row r="490" spans="5:13" x14ac:dyDescent="0.25">
      <c r="E490" s="217"/>
      <c r="F490" s="217"/>
      <c r="G490" s="155"/>
      <c r="H490" s="218"/>
      <c r="M490" s="155"/>
    </row>
    <row r="491" spans="5:13" x14ac:dyDescent="0.25">
      <c r="E491" s="217"/>
      <c r="F491" s="217"/>
      <c r="G491" s="5"/>
      <c r="H491" s="5"/>
      <c r="I491" s="5"/>
      <c r="J491" s="5"/>
      <c r="K491" s="155"/>
      <c r="M491" s="155"/>
    </row>
    <row r="492" spans="5:13" x14ac:dyDescent="0.25">
      <c r="E492" s="217"/>
      <c r="F492" s="217"/>
      <c r="G492" s="5"/>
      <c r="H492" s="5"/>
      <c r="I492" s="155"/>
      <c r="K492" s="5"/>
      <c r="L492" s="5"/>
      <c r="M492" s="218"/>
    </row>
    <row r="493" spans="5:13" x14ac:dyDescent="0.25">
      <c r="E493" s="217"/>
      <c r="F493" s="217"/>
      <c r="I493" s="155"/>
      <c r="K493" s="5"/>
      <c r="L493" s="5"/>
      <c r="M493" s="155"/>
    </row>
    <row r="494" spans="5:13" x14ac:dyDescent="0.25">
      <c r="E494" s="228"/>
      <c r="F494" s="217"/>
      <c r="I494" s="155"/>
      <c r="K494" s="5"/>
      <c r="L494" s="5"/>
      <c r="M494" s="155"/>
    </row>
    <row r="495" spans="5:13" x14ac:dyDescent="0.25">
      <c r="E495" s="228"/>
      <c r="F495" s="217"/>
      <c r="I495" s="155"/>
      <c r="K495" s="5"/>
      <c r="L495" s="5"/>
      <c r="M495" s="155"/>
    </row>
    <row r="496" spans="5:13" x14ac:dyDescent="0.25">
      <c r="E496" s="217"/>
      <c r="F496" s="217"/>
      <c r="I496" s="155"/>
      <c r="J496" s="218"/>
      <c r="K496" s="5"/>
      <c r="L496" s="5"/>
      <c r="M496" s="155"/>
    </row>
    <row r="497" spans="1:13" x14ac:dyDescent="0.25">
      <c r="E497" s="217"/>
      <c r="F497" s="217"/>
      <c r="I497" s="155"/>
      <c r="J497" s="218"/>
      <c r="K497" s="5"/>
      <c r="L497" s="5"/>
      <c r="M497" s="155"/>
    </row>
    <row r="498" spans="1:13" x14ac:dyDescent="0.25">
      <c r="E498" s="217"/>
      <c r="F498" s="217"/>
      <c r="G498" s="5"/>
      <c r="H498" s="5"/>
      <c r="I498" s="218"/>
      <c r="J498" s="218"/>
      <c r="K498" s="5"/>
      <c r="L498" s="5"/>
      <c r="M498" s="155"/>
    </row>
    <row r="499" spans="1:13" x14ac:dyDescent="0.25">
      <c r="E499" s="217"/>
      <c r="F499" s="217"/>
      <c r="G499" s="155"/>
      <c r="H499" s="218"/>
      <c r="I499" s="155"/>
      <c r="J499" s="218"/>
      <c r="K499" s="5"/>
      <c r="L499" s="5"/>
      <c r="M499" s="155"/>
    </row>
    <row r="500" spans="1:13" x14ac:dyDescent="0.25">
      <c r="E500" s="217"/>
      <c r="F500" s="217"/>
      <c r="G500" s="155"/>
      <c r="H500" s="218"/>
      <c r="I500" s="155"/>
      <c r="K500" s="5"/>
      <c r="L500" s="5"/>
      <c r="M500" s="155"/>
    </row>
    <row r="501" spans="1:13" x14ac:dyDescent="0.25">
      <c r="E501" s="217"/>
      <c r="F501" s="217"/>
      <c r="G501" s="155"/>
      <c r="H501" s="218"/>
      <c r="M501" s="155"/>
    </row>
    <row r="502" spans="1:13" x14ac:dyDescent="0.25">
      <c r="E502" s="217"/>
      <c r="F502" s="217"/>
      <c r="G502" s="155"/>
      <c r="H502" s="218"/>
      <c r="M502" s="155"/>
    </row>
    <row r="503" spans="1:13" x14ac:dyDescent="0.25">
      <c r="E503" s="217"/>
      <c r="F503" s="217"/>
      <c r="G503" s="5"/>
      <c r="H503" s="5"/>
      <c r="I503" s="5"/>
      <c r="J503" s="5"/>
      <c r="K503" s="155"/>
      <c r="M503" s="155"/>
    </row>
    <row r="504" spans="1:13" x14ac:dyDescent="0.25">
      <c r="E504" s="217"/>
      <c r="F504" s="217"/>
      <c r="G504" s="5"/>
      <c r="H504" s="5"/>
      <c r="I504" s="155"/>
      <c r="K504" s="5"/>
      <c r="L504" s="5"/>
      <c r="M504" s="218"/>
    </row>
    <row r="505" spans="1:13" x14ac:dyDescent="0.25">
      <c r="E505" s="217"/>
      <c r="F505" s="217"/>
      <c r="I505" s="155"/>
      <c r="K505" s="5"/>
      <c r="L505" s="5"/>
      <c r="M505" s="155"/>
    </row>
    <row r="506" spans="1:13" x14ac:dyDescent="0.25">
      <c r="A506" s="5"/>
      <c r="B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x14ac:dyDescent="0.25">
      <c r="C507" s="5"/>
      <c r="E507" s="228"/>
      <c r="F507" s="217"/>
      <c r="I507" s="155"/>
      <c r="K507" s="5"/>
      <c r="L507" s="5"/>
      <c r="M507" s="155"/>
    </row>
    <row r="508" spans="1:13" x14ac:dyDescent="0.25">
      <c r="E508" s="228"/>
      <c r="F508" s="217"/>
      <c r="I508" s="155"/>
      <c r="K508" s="5"/>
      <c r="L508" s="5"/>
      <c r="M508" s="155"/>
    </row>
    <row r="509" spans="1:13" x14ac:dyDescent="0.25">
      <c r="E509" s="217"/>
      <c r="F509" s="217"/>
      <c r="I509" s="155"/>
      <c r="J509" s="218"/>
      <c r="K509" s="5"/>
      <c r="L509" s="5"/>
      <c r="M509" s="155"/>
    </row>
    <row r="510" spans="1:13" x14ac:dyDescent="0.25">
      <c r="E510" s="217"/>
      <c r="F510" s="217"/>
      <c r="I510" s="155"/>
      <c r="J510" s="218"/>
      <c r="K510" s="5"/>
      <c r="L510" s="5"/>
      <c r="M510" s="155"/>
    </row>
    <row r="511" spans="1:13" x14ac:dyDescent="0.25">
      <c r="E511" s="217"/>
      <c r="F511" s="217"/>
      <c r="G511" s="5"/>
      <c r="H511" s="5"/>
      <c r="I511" s="218"/>
      <c r="J511" s="218"/>
      <c r="K511" s="5"/>
      <c r="L511" s="5"/>
      <c r="M511" s="155"/>
    </row>
    <row r="512" spans="1:13" x14ac:dyDescent="0.25">
      <c r="E512" s="217"/>
      <c r="F512" s="217"/>
      <c r="G512" s="155"/>
      <c r="H512" s="218"/>
      <c r="I512" s="155"/>
      <c r="J512" s="218"/>
      <c r="K512" s="5"/>
      <c r="L512" s="5"/>
      <c r="M512" s="155"/>
    </row>
    <row r="513" spans="5:13" x14ac:dyDescent="0.25">
      <c r="E513" s="217"/>
      <c r="F513" s="217"/>
      <c r="G513" s="155"/>
      <c r="H513" s="218"/>
      <c r="I513" s="155"/>
      <c r="K513" s="5"/>
      <c r="L513" s="5"/>
      <c r="M513" s="155"/>
    </row>
    <row r="514" spans="5:13" x14ac:dyDescent="0.25">
      <c r="E514" s="217"/>
      <c r="F514" s="217"/>
      <c r="G514" s="155"/>
      <c r="H514" s="218"/>
      <c r="M514" s="155"/>
    </row>
    <row r="515" spans="5:13" x14ac:dyDescent="0.25">
      <c r="E515" s="217"/>
      <c r="F515" s="217"/>
      <c r="G515" s="155"/>
      <c r="H515" s="218"/>
      <c r="M515" s="155"/>
    </row>
    <row r="516" spans="5:13" x14ac:dyDescent="0.25">
      <c r="E516" s="217"/>
      <c r="F516" s="217"/>
      <c r="G516" s="5"/>
      <c r="H516" s="5"/>
      <c r="I516" s="5"/>
      <c r="J516" s="5"/>
      <c r="K516" s="155"/>
      <c r="M516" s="155"/>
    </row>
    <row r="517" spans="5:13" x14ac:dyDescent="0.25">
      <c r="E517" s="217"/>
      <c r="F517" s="217"/>
      <c r="G517" s="5"/>
      <c r="H517" s="5"/>
      <c r="I517" s="155"/>
      <c r="K517" s="5"/>
      <c r="L517" s="5"/>
      <c r="M517" s="218"/>
    </row>
    <row r="518" spans="5:13" x14ac:dyDescent="0.25">
      <c r="E518" s="217"/>
      <c r="F518" s="217"/>
      <c r="I518" s="155"/>
      <c r="K518" s="5"/>
      <c r="L518" s="5"/>
      <c r="M518" s="155"/>
    </row>
    <row r="519" spans="5:13" x14ac:dyDescent="0.25">
      <c r="E519" s="228"/>
      <c r="F519" s="217"/>
      <c r="I519" s="155"/>
      <c r="K519" s="5"/>
      <c r="L519" s="5"/>
      <c r="M519" s="155"/>
    </row>
    <row r="520" spans="5:13" x14ac:dyDescent="0.25">
      <c r="E520" s="228"/>
      <c r="F520" s="217"/>
      <c r="I520" s="155"/>
      <c r="K520" s="5"/>
      <c r="L520" s="5"/>
      <c r="M520" s="155"/>
    </row>
    <row r="521" spans="5:13" x14ac:dyDescent="0.25">
      <c r="E521" s="217"/>
      <c r="F521" s="217"/>
      <c r="I521" s="155"/>
      <c r="J521" s="218"/>
      <c r="K521" s="5"/>
      <c r="L521" s="5"/>
      <c r="M521" s="155"/>
    </row>
    <row r="522" spans="5:13" x14ac:dyDescent="0.25">
      <c r="E522" s="217"/>
      <c r="F522" s="217"/>
      <c r="I522" s="155"/>
      <c r="J522" s="218"/>
      <c r="K522" s="5"/>
      <c r="L522" s="5"/>
      <c r="M522" s="155"/>
    </row>
    <row r="523" spans="5:13" x14ac:dyDescent="0.25">
      <c r="E523" s="217"/>
      <c r="F523" s="217"/>
      <c r="G523" s="5"/>
      <c r="H523" s="5"/>
      <c r="I523" s="218"/>
      <c r="J523" s="218"/>
      <c r="K523" s="5"/>
      <c r="L523" s="5"/>
      <c r="M523" s="155"/>
    </row>
    <row r="524" spans="5:13" x14ac:dyDescent="0.25">
      <c r="E524" s="217"/>
      <c r="F524" s="217"/>
      <c r="G524" s="155"/>
      <c r="H524" s="218"/>
      <c r="I524" s="155"/>
      <c r="J524" s="218"/>
      <c r="K524" s="5"/>
      <c r="L524" s="5"/>
      <c r="M524" s="155"/>
    </row>
    <row r="525" spans="5:13" x14ac:dyDescent="0.25">
      <c r="E525" s="217"/>
      <c r="F525" s="217"/>
      <c r="G525" s="155"/>
      <c r="H525" s="218"/>
      <c r="I525" s="155"/>
      <c r="K525" s="5"/>
      <c r="L525" s="5"/>
      <c r="M525" s="155"/>
    </row>
    <row r="526" spans="5:13" x14ac:dyDescent="0.25">
      <c r="E526" s="217"/>
      <c r="F526" s="217"/>
    </row>
    <row r="527" spans="5:13" x14ac:dyDescent="0.25">
      <c r="E527" s="217"/>
      <c r="F527" s="217"/>
      <c r="G527" s="155"/>
      <c r="H527" s="218"/>
      <c r="M527" s="155"/>
    </row>
    <row r="528" spans="5:13" x14ac:dyDescent="0.25">
      <c r="E528" s="217"/>
      <c r="F528" s="217"/>
      <c r="G528" s="5"/>
      <c r="H528" s="5"/>
      <c r="I528" s="5"/>
      <c r="J528" s="5"/>
      <c r="K528" s="155"/>
      <c r="M528" s="155"/>
    </row>
    <row r="529" spans="1:13" x14ac:dyDescent="0.25">
      <c r="E529" s="217"/>
      <c r="F529" s="217"/>
      <c r="G529" s="155"/>
      <c r="H529" s="155"/>
      <c r="I529" s="155"/>
      <c r="K529" s="5"/>
      <c r="L529" s="5"/>
      <c r="M529" s="218"/>
    </row>
    <row r="530" spans="1:13" x14ac:dyDescent="0.25">
      <c r="E530" s="217"/>
      <c r="F530" s="217"/>
      <c r="I530" s="155"/>
      <c r="K530" s="5"/>
      <c r="L530" s="5"/>
      <c r="M530" s="155"/>
    </row>
    <row r="531" spans="1:13" x14ac:dyDescent="0.25">
      <c r="E531" s="228"/>
      <c r="F531" s="217"/>
      <c r="I531" s="155"/>
      <c r="K531" s="5"/>
      <c r="L531" s="5"/>
      <c r="M531" s="155"/>
    </row>
    <row r="532" spans="1:13" x14ac:dyDescent="0.25">
      <c r="E532" s="228"/>
      <c r="F532" s="217"/>
      <c r="G532" s="5"/>
      <c r="H532" s="5"/>
      <c r="I532" s="155"/>
      <c r="K532" s="5"/>
      <c r="L532" s="5"/>
      <c r="M532" s="155"/>
    </row>
    <row r="533" spans="1:13" x14ac:dyDescent="0.25">
      <c r="E533" s="217"/>
      <c r="F533" s="217"/>
      <c r="G533" s="155"/>
      <c r="H533" s="218"/>
      <c r="I533" s="155"/>
      <c r="J533" s="218"/>
      <c r="K533" s="5"/>
      <c r="L533" s="5"/>
      <c r="M533" s="155"/>
    </row>
    <row r="534" spans="1:13" x14ac:dyDescent="0.25">
      <c r="E534" s="217"/>
      <c r="F534" s="217"/>
      <c r="G534" s="5"/>
      <c r="H534" s="5"/>
      <c r="I534" s="155"/>
      <c r="J534" s="218"/>
      <c r="K534" s="5"/>
      <c r="L534" s="5"/>
      <c r="M534" s="155"/>
    </row>
    <row r="535" spans="1:13" x14ac:dyDescent="0.25">
      <c r="E535" s="217"/>
      <c r="F535" s="217"/>
      <c r="G535" s="155"/>
      <c r="H535" s="155"/>
      <c r="I535" s="218"/>
      <c r="J535" s="218"/>
      <c r="K535" s="5"/>
      <c r="L535" s="5"/>
      <c r="M535" s="155"/>
    </row>
    <row r="536" spans="1:13" x14ac:dyDescent="0.25">
      <c r="E536" s="217"/>
      <c r="F536" s="217"/>
      <c r="I536" s="155"/>
      <c r="J536" s="218"/>
      <c r="K536" s="5"/>
      <c r="L536" s="5"/>
      <c r="M536" s="155"/>
    </row>
    <row r="537" spans="1:13" x14ac:dyDescent="0.25">
      <c r="B537" s="231"/>
      <c r="E537" s="217"/>
      <c r="F537" s="217"/>
      <c r="I537" s="155"/>
      <c r="K537" s="155"/>
      <c r="L537" s="155"/>
      <c r="M537" s="155"/>
    </row>
    <row r="538" spans="1:13" x14ac:dyDescent="0.25">
      <c r="E538" s="217"/>
      <c r="F538" s="217"/>
    </row>
    <row r="539" spans="1:13" x14ac:dyDescent="0.25">
      <c r="E539" s="217"/>
      <c r="F539" s="217"/>
      <c r="G539" s="155"/>
      <c r="H539" s="218"/>
      <c r="M539" s="155"/>
    </row>
    <row r="540" spans="1:13" x14ac:dyDescent="0.25">
      <c r="E540" s="217"/>
      <c r="F540" s="217"/>
      <c r="G540" s="5"/>
      <c r="H540" s="5"/>
      <c r="I540" s="5"/>
      <c r="J540" s="5"/>
      <c r="K540" s="155"/>
      <c r="M540" s="155"/>
    </row>
    <row r="541" spans="1:13" x14ac:dyDescent="0.25">
      <c r="A541" s="5"/>
      <c r="B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x14ac:dyDescent="0.25">
      <c r="E542" s="217"/>
      <c r="F542" s="217"/>
      <c r="G542" s="155"/>
      <c r="H542" s="155"/>
      <c r="I542" s="155"/>
      <c r="K542" s="5"/>
      <c r="L542" s="5"/>
      <c r="M542" s="218"/>
    </row>
    <row r="543" spans="1:13" x14ac:dyDescent="0.25">
      <c r="C543" s="5"/>
      <c r="E543" s="217"/>
      <c r="F543" s="217"/>
      <c r="I543" s="155"/>
      <c r="K543" s="5"/>
      <c r="L543" s="5"/>
      <c r="M543" s="155"/>
    </row>
    <row r="544" spans="1:13" x14ac:dyDescent="0.25">
      <c r="E544" s="228"/>
      <c r="F544" s="217"/>
      <c r="I544" s="155"/>
      <c r="K544" s="5"/>
      <c r="L544" s="5"/>
      <c r="M544" s="155"/>
    </row>
    <row r="545" spans="2:13" x14ac:dyDescent="0.25">
      <c r="E545" s="228"/>
      <c r="F545" s="217"/>
      <c r="G545" s="5"/>
      <c r="H545" s="5"/>
      <c r="I545" s="155"/>
      <c r="K545" s="5"/>
      <c r="L545" s="5"/>
      <c r="M545" s="155"/>
    </row>
    <row r="546" spans="2:13" x14ac:dyDescent="0.25">
      <c r="E546" s="217"/>
      <c r="F546" s="217"/>
      <c r="G546" s="155"/>
      <c r="H546" s="218"/>
      <c r="I546" s="155"/>
      <c r="J546" s="218"/>
      <c r="K546" s="5"/>
      <c r="L546" s="5"/>
      <c r="M546" s="155"/>
    </row>
    <row r="547" spans="2:13" x14ac:dyDescent="0.25">
      <c r="E547" s="217"/>
      <c r="F547" s="217"/>
      <c r="G547" s="5"/>
      <c r="H547" s="5"/>
      <c r="I547" s="155"/>
      <c r="J547" s="218"/>
      <c r="K547" s="5"/>
      <c r="L547" s="5"/>
      <c r="M547" s="155"/>
    </row>
    <row r="548" spans="2:13" x14ac:dyDescent="0.25">
      <c r="E548" s="217"/>
      <c r="F548" s="217"/>
      <c r="G548" s="155"/>
      <c r="H548" s="155"/>
      <c r="I548" s="218"/>
      <c r="J548" s="218"/>
      <c r="K548" s="5"/>
      <c r="L548" s="5"/>
      <c r="M548" s="155"/>
    </row>
    <row r="549" spans="2:13" x14ac:dyDescent="0.25">
      <c r="E549" s="217"/>
      <c r="F549" s="217"/>
      <c r="I549" s="155"/>
      <c r="J549" s="218"/>
      <c r="K549" s="5"/>
      <c r="L549" s="5"/>
      <c r="M549" s="155"/>
    </row>
    <row r="550" spans="2:13" x14ac:dyDescent="0.25">
      <c r="B550" s="231"/>
      <c r="E550" s="217"/>
      <c r="F550" s="217"/>
      <c r="I550" s="155"/>
      <c r="K550" s="155"/>
      <c r="L550" s="155"/>
      <c r="M550" s="155"/>
    </row>
    <row r="551" spans="2:13" x14ac:dyDescent="0.25">
      <c r="E551" s="217"/>
      <c r="F551" s="217"/>
    </row>
    <row r="552" spans="2:13" x14ac:dyDescent="0.25">
      <c r="E552" s="217"/>
      <c r="F552" s="217"/>
      <c r="G552" s="155"/>
      <c r="H552" s="218"/>
      <c r="M552" s="155"/>
    </row>
    <row r="553" spans="2:13" x14ac:dyDescent="0.25">
      <c r="E553" s="217"/>
      <c r="F553" s="217"/>
      <c r="G553" s="5"/>
      <c r="H553" s="5"/>
      <c r="I553" s="5"/>
      <c r="J553" s="5"/>
      <c r="K553" s="155"/>
      <c r="M553" s="155"/>
    </row>
    <row r="554" spans="2:13" x14ac:dyDescent="0.25">
      <c r="E554" s="217"/>
      <c r="F554" s="217"/>
      <c r="G554" s="155"/>
      <c r="H554" s="155"/>
      <c r="I554" s="155"/>
      <c r="K554" s="5"/>
      <c r="L554" s="5"/>
      <c r="M554" s="218"/>
    </row>
    <row r="555" spans="2:13" x14ac:dyDescent="0.25">
      <c r="E555" s="217"/>
      <c r="F555" s="217"/>
      <c r="I555" s="155"/>
      <c r="K555" s="5"/>
      <c r="L555" s="5"/>
      <c r="M555" s="155"/>
    </row>
    <row r="556" spans="2:13" x14ac:dyDescent="0.25">
      <c r="E556" s="228"/>
      <c r="F556" s="217"/>
      <c r="I556" s="155"/>
      <c r="K556" s="5"/>
      <c r="L556" s="5"/>
      <c r="M556" s="155"/>
    </row>
    <row r="557" spans="2:13" x14ac:dyDescent="0.25">
      <c r="E557" s="228"/>
      <c r="F557" s="217"/>
      <c r="G557" s="5"/>
      <c r="H557" s="5"/>
      <c r="I557" s="155"/>
      <c r="K557" s="5"/>
      <c r="L557" s="5"/>
      <c r="M557" s="155"/>
    </row>
    <row r="558" spans="2:13" x14ac:dyDescent="0.25">
      <c r="E558" s="217"/>
      <c r="F558" s="217"/>
      <c r="G558" s="155"/>
      <c r="H558" s="218"/>
      <c r="I558" s="155"/>
      <c r="J558" s="218"/>
      <c r="K558" s="5"/>
      <c r="L558" s="5"/>
      <c r="M558" s="155"/>
    </row>
    <row r="559" spans="2:13" x14ac:dyDescent="0.25">
      <c r="E559" s="217"/>
      <c r="F559" s="217"/>
      <c r="G559" s="5"/>
      <c r="H559" s="5"/>
      <c r="I559" s="155"/>
      <c r="J559" s="218"/>
      <c r="K559" s="5"/>
      <c r="L559" s="5"/>
      <c r="M559" s="155"/>
    </row>
    <row r="560" spans="2:13" x14ac:dyDescent="0.25">
      <c r="E560" s="217"/>
      <c r="F560" s="217"/>
      <c r="G560" s="155"/>
      <c r="H560" s="155"/>
      <c r="I560" s="218"/>
      <c r="J560" s="218"/>
      <c r="K560" s="5"/>
      <c r="L560" s="5"/>
      <c r="M560" s="155"/>
    </row>
    <row r="561" spans="1:13" x14ac:dyDescent="0.25">
      <c r="E561" s="217"/>
      <c r="F561" s="217"/>
      <c r="I561" s="155"/>
      <c r="J561" s="218"/>
      <c r="K561" s="5"/>
      <c r="L561" s="5"/>
      <c r="M561" s="155"/>
    </row>
    <row r="562" spans="1:13" x14ac:dyDescent="0.25">
      <c r="B562" s="231"/>
      <c r="E562" s="217"/>
      <c r="F562" s="217"/>
      <c r="I562" s="155"/>
      <c r="K562" s="155"/>
      <c r="L562" s="155"/>
      <c r="M562" s="155"/>
    </row>
    <row r="563" spans="1:13" x14ac:dyDescent="0.25">
      <c r="E563" s="217"/>
      <c r="F563" s="217"/>
    </row>
    <row r="564" spans="1:13" x14ac:dyDescent="0.25">
      <c r="E564" s="217"/>
      <c r="F564" s="217"/>
      <c r="G564" s="155"/>
      <c r="H564" s="218"/>
      <c r="M564" s="155"/>
    </row>
    <row r="565" spans="1:13" x14ac:dyDescent="0.25">
      <c r="E565" s="217"/>
      <c r="F565" s="217"/>
      <c r="G565" s="5"/>
      <c r="H565" s="5"/>
      <c r="I565" s="5"/>
      <c r="J565" s="5"/>
      <c r="K565" s="155"/>
      <c r="M565" s="155"/>
    </row>
    <row r="566" spans="1:13" x14ac:dyDescent="0.25">
      <c r="E566" s="217"/>
      <c r="F566" s="217"/>
      <c r="G566" s="155"/>
      <c r="H566" s="155"/>
      <c r="I566" s="155"/>
      <c r="K566" s="5"/>
      <c r="L566" s="5"/>
      <c r="M566" s="218"/>
    </row>
    <row r="567" spans="1:13" x14ac:dyDescent="0.25">
      <c r="E567" s="217"/>
      <c r="F567" s="217"/>
      <c r="I567" s="155"/>
      <c r="K567" s="5"/>
      <c r="L567" s="5"/>
      <c r="M567" s="155"/>
    </row>
    <row r="568" spans="1:13" x14ac:dyDescent="0.25">
      <c r="E568" s="228"/>
      <c r="F568" s="217"/>
      <c r="I568" s="155"/>
      <c r="K568" s="5"/>
      <c r="L568" s="5"/>
      <c r="M568" s="155"/>
    </row>
    <row r="569" spans="1:13" x14ac:dyDescent="0.25">
      <c r="E569" s="228"/>
      <c r="F569" s="217"/>
      <c r="G569" s="5"/>
      <c r="H569" s="5"/>
      <c r="I569" s="155"/>
      <c r="K569" s="5"/>
      <c r="L569" s="5"/>
      <c r="M569" s="155"/>
    </row>
    <row r="570" spans="1:13" x14ac:dyDescent="0.25">
      <c r="E570" s="217"/>
      <c r="F570" s="217"/>
      <c r="G570" s="155"/>
      <c r="H570" s="218"/>
      <c r="I570" s="155"/>
      <c r="J570" s="218"/>
      <c r="K570" s="5"/>
      <c r="L570" s="5"/>
      <c r="M570" s="155"/>
    </row>
    <row r="571" spans="1:13" x14ac:dyDescent="0.25">
      <c r="E571" s="217"/>
      <c r="F571" s="217"/>
      <c r="G571" s="5"/>
      <c r="H571" s="5"/>
      <c r="I571" s="155"/>
      <c r="J571" s="218"/>
      <c r="K571" s="5"/>
      <c r="L571" s="5"/>
      <c r="M571" s="155"/>
    </row>
    <row r="572" spans="1:13" x14ac:dyDescent="0.25">
      <c r="E572" s="217"/>
      <c r="F572" s="217"/>
      <c r="G572" s="155"/>
      <c r="H572" s="155"/>
      <c r="I572" s="218"/>
      <c r="J572" s="218"/>
      <c r="K572" s="5"/>
      <c r="L572" s="5"/>
      <c r="M572" s="155"/>
    </row>
    <row r="573" spans="1:13" x14ac:dyDescent="0.25">
      <c r="E573" s="217"/>
      <c r="F573" s="217"/>
      <c r="I573" s="155"/>
      <c r="J573" s="218"/>
      <c r="K573" s="5"/>
      <c r="L573" s="5"/>
      <c r="M573" s="155"/>
    </row>
    <row r="574" spans="1:13" x14ac:dyDescent="0.25">
      <c r="B574" s="231"/>
      <c r="E574" s="217"/>
      <c r="F574" s="217"/>
      <c r="I574" s="155"/>
      <c r="K574" s="155"/>
      <c r="L574" s="155"/>
      <c r="M574" s="155"/>
    </row>
    <row r="576" spans="1:13" x14ac:dyDescent="0.25">
      <c r="A576" s="5"/>
      <c r="B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2:13" x14ac:dyDescent="0.25">
      <c r="E577" s="217"/>
      <c r="F577" s="217"/>
    </row>
    <row r="578" spans="2:13" x14ac:dyDescent="0.25">
      <c r="C578" s="5"/>
      <c r="E578" s="217"/>
      <c r="F578" s="217"/>
      <c r="G578" s="155"/>
      <c r="H578" s="218"/>
      <c r="M578" s="155"/>
    </row>
    <row r="579" spans="2:13" x14ac:dyDescent="0.25">
      <c r="E579" s="217"/>
      <c r="F579" s="217"/>
      <c r="G579" s="5"/>
      <c r="H579" s="5"/>
      <c r="I579" s="5"/>
      <c r="J579" s="5"/>
      <c r="K579" s="155"/>
      <c r="M579" s="155"/>
    </row>
    <row r="580" spans="2:13" x14ac:dyDescent="0.25">
      <c r="E580" s="217"/>
      <c r="F580" s="217"/>
      <c r="G580" s="155"/>
      <c r="H580" s="155"/>
      <c r="I580" s="155"/>
      <c r="K580" s="5"/>
      <c r="L580" s="5"/>
      <c r="M580" s="218"/>
    </row>
    <row r="581" spans="2:13" x14ac:dyDescent="0.25">
      <c r="E581" s="217"/>
      <c r="F581" s="217"/>
      <c r="I581" s="155"/>
      <c r="K581" s="5"/>
      <c r="L581" s="5"/>
      <c r="M581" s="155"/>
    </row>
    <row r="582" spans="2:13" x14ac:dyDescent="0.25">
      <c r="E582" s="228"/>
      <c r="F582" s="217"/>
      <c r="I582" s="155"/>
      <c r="K582" s="5"/>
      <c r="L582" s="5"/>
      <c r="M582" s="155"/>
    </row>
    <row r="583" spans="2:13" x14ac:dyDescent="0.25">
      <c r="E583" s="228"/>
      <c r="F583" s="217"/>
      <c r="G583" s="5"/>
      <c r="H583" s="5"/>
      <c r="I583" s="155"/>
      <c r="K583" s="5"/>
      <c r="L583" s="5"/>
      <c r="M583" s="155"/>
    </row>
    <row r="584" spans="2:13" x14ac:dyDescent="0.25">
      <c r="E584" s="217"/>
      <c r="F584" s="217"/>
      <c r="G584" s="155"/>
      <c r="H584" s="218"/>
      <c r="I584" s="155"/>
      <c r="J584" s="218"/>
      <c r="K584" s="5"/>
      <c r="L584" s="5"/>
      <c r="M584" s="155"/>
    </row>
    <row r="585" spans="2:13" x14ac:dyDescent="0.25">
      <c r="E585" s="217"/>
      <c r="F585" s="217"/>
      <c r="G585" s="5"/>
      <c r="H585" s="5"/>
      <c r="I585" s="155"/>
      <c r="J585" s="218"/>
      <c r="K585" s="5"/>
      <c r="L585" s="5"/>
      <c r="M585" s="155"/>
    </row>
    <row r="586" spans="2:13" x14ac:dyDescent="0.25">
      <c r="E586" s="217"/>
      <c r="F586" s="217"/>
      <c r="G586" s="155"/>
      <c r="H586" s="155"/>
      <c r="I586" s="218"/>
      <c r="J586" s="218"/>
      <c r="K586" s="5"/>
      <c r="L586" s="5"/>
      <c r="M586" s="155"/>
    </row>
    <row r="587" spans="2:13" x14ac:dyDescent="0.25">
      <c r="E587" s="217"/>
      <c r="F587" s="217"/>
      <c r="I587" s="155"/>
      <c r="J587" s="218"/>
      <c r="K587" s="5"/>
      <c r="L587" s="5"/>
      <c r="M587" s="155"/>
    </row>
    <row r="588" spans="2:13" x14ac:dyDescent="0.25">
      <c r="B588" s="231"/>
      <c r="E588" s="217"/>
      <c r="F588" s="217"/>
      <c r="I588" s="155"/>
      <c r="K588" s="155"/>
      <c r="L588" s="155"/>
      <c r="M588" s="155"/>
    </row>
    <row r="589" spans="2:13" x14ac:dyDescent="0.25">
      <c r="E589" s="217"/>
      <c r="F589" s="217"/>
    </row>
    <row r="590" spans="2:13" x14ac:dyDescent="0.25">
      <c r="E590" s="217"/>
      <c r="F590" s="217"/>
      <c r="G590" s="155"/>
      <c r="H590" s="218"/>
      <c r="M590" s="155"/>
    </row>
    <row r="591" spans="2:13" x14ac:dyDescent="0.25">
      <c r="E591" s="217"/>
      <c r="F591" s="217"/>
      <c r="G591" s="5"/>
      <c r="H591" s="5"/>
      <c r="I591" s="5"/>
      <c r="J591" s="5"/>
      <c r="K591" s="155"/>
      <c r="M591" s="155"/>
    </row>
    <row r="592" spans="2:13" x14ac:dyDescent="0.25">
      <c r="E592" s="217"/>
      <c r="F592" s="217"/>
      <c r="G592" s="155"/>
      <c r="H592" s="155"/>
      <c r="I592" s="155"/>
      <c r="K592" s="5"/>
      <c r="L592" s="5"/>
      <c r="M592" s="218"/>
    </row>
    <row r="593" spans="2:13" x14ac:dyDescent="0.25">
      <c r="E593" s="217"/>
      <c r="F593" s="217"/>
      <c r="I593" s="155"/>
      <c r="K593" s="5"/>
      <c r="L593" s="5"/>
      <c r="M593" s="155"/>
    </row>
    <row r="594" spans="2:13" x14ac:dyDescent="0.25">
      <c r="E594" s="228"/>
      <c r="F594" s="217"/>
      <c r="I594" s="155"/>
      <c r="K594" s="5"/>
      <c r="L594" s="5"/>
      <c r="M594" s="155"/>
    </row>
    <row r="595" spans="2:13" x14ac:dyDescent="0.25">
      <c r="E595" s="228"/>
      <c r="F595" s="217"/>
      <c r="G595" s="5"/>
      <c r="H595" s="5"/>
      <c r="I595" s="155"/>
      <c r="K595" s="5"/>
      <c r="L595" s="5"/>
      <c r="M595" s="155"/>
    </row>
    <row r="596" spans="2:13" x14ac:dyDescent="0.25">
      <c r="E596" s="217"/>
      <c r="F596" s="217"/>
      <c r="G596" s="155"/>
      <c r="H596" s="218"/>
      <c r="I596" s="155"/>
      <c r="J596" s="218"/>
      <c r="K596" s="5"/>
      <c r="L596" s="5"/>
      <c r="M596" s="155"/>
    </row>
    <row r="597" spans="2:13" x14ac:dyDescent="0.25">
      <c r="E597" s="217"/>
      <c r="F597" s="217"/>
      <c r="G597" s="5"/>
      <c r="H597" s="5"/>
      <c r="I597" s="155"/>
      <c r="J597" s="218"/>
      <c r="K597" s="5"/>
      <c r="L597" s="5"/>
      <c r="M597" s="155"/>
    </row>
    <row r="598" spans="2:13" x14ac:dyDescent="0.25">
      <c r="E598" s="217"/>
      <c r="F598" s="217"/>
      <c r="G598" s="155"/>
      <c r="H598" s="155"/>
      <c r="I598" s="218"/>
      <c r="J598" s="218"/>
      <c r="K598" s="5"/>
      <c r="L598" s="5"/>
      <c r="M598" s="155"/>
    </row>
    <row r="599" spans="2:13" x14ac:dyDescent="0.25">
      <c r="E599" s="217"/>
      <c r="F599" s="217"/>
      <c r="I599" s="155"/>
      <c r="J599" s="218"/>
      <c r="K599" s="5"/>
      <c r="L599" s="5"/>
      <c r="M599" s="155"/>
    </row>
    <row r="600" spans="2:13" x14ac:dyDescent="0.25">
      <c r="B600" s="231"/>
      <c r="E600" s="217"/>
      <c r="F600" s="217"/>
      <c r="I600" s="155"/>
      <c r="K600" s="155"/>
      <c r="L600" s="155"/>
      <c r="M600" s="155"/>
    </row>
    <row r="601" spans="2:13" x14ac:dyDescent="0.25">
      <c r="E601" s="217"/>
      <c r="F601" s="217"/>
    </row>
    <row r="602" spans="2:13" x14ac:dyDescent="0.25">
      <c r="E602" s="217"/>
      <c r="F602" s="217"/>
      <c r="G602" s="155"/>
      <c r="H602" s="218"/>
      <c r="M602" s="155"/>
    </row>
    <row r="603" spans="2:13" x14ac:dyDescent="0.25">
      <c r="E603" s="217"/>
      <c r="F603" s="217"/>
      <c r="G603" s="5"/>
      <c r="H603" s="5"/>
      <c r="I603" s="5"/>
      <c r="J603" s="5"/>
      <c r="K603" s="155"/>
      <c r="M603" s="155"/>
    </row>
    <row r="604" spans="2:13" x14ac:dyDescent="0.25">
      <c r="E604" s="217"/>
      <c r="F604" s="217"/>
      <c r="G604" s="155"/>
      <c r="H604" s="155"/>
      <c r="I604" s="155"/>
      <c r="K604" s="5"/>
      <c r="L604" s="5"/>
      <c r="M604" s="218"/>
    </row>
    <row r="605" spans="2:13" x14ac:dyDescent="0.25">
      <c r="E605" s="217"/>
      <c r="F605" s="217"/>
      <c r="I605" s="155"/>
      <c r="K605" s="5"/>
      <c r="L605" s="5"/>
      <c r="M605" s="155"/>
    </row>
    <row r="606" spans="2:13" x14ac:dyDescent="0.25">
      <c r="E606" s="228"/>
      <c r="F606" s="217"/>
      <c r="I606" s="155"/>
      <c r="K606" s="5"/>
      <c r="L606" s="5"/>
      <c r="M606" s="155"/>
    </row>
    <row r="607" spans="2:13" x14ac:dyDescent="0.25">
      <c r="E607" s="228"/>
      <c r="F607" s="217"/>
      <c r="G607" s="5"/>
      <c r="H607" s="5"/>
      <c r="I607" s="155"/>
      <c r="K607" s="5"/>
      <c r="L607" s="5"/>
      <c r="M607" s="155"/>
    </row>
    <row r="608" spans="2:13" x14ac:dyDescent="0.25">
      <c r="E608" s="217"/>
      <c r="F608" s="217"/>
      <c r="G608" s="155"/>
      <c r="H608" s="218"/>
      <c r="I608" s="155"/>
      <c r="J608" s="218"/>
      <c r="K608" s="5"/>
      <c r="L608" s="5"/>
      <c r="M608" s="155"/>
    </row>
    <row r="609" spans="1:13" x14ac:dyDescent="0.25">
      <c r="E609" s="217"/>
      <c r="F609" s="217"/>
      <c r="G609" s="5"/>
      <c r="H609" s="5"/>
      <c r="I609" s="155"/>
      <c r="J609" s="218"/>
      <c r="K609" s="5"/>
      <c r="L609" s="5"/>
      <c r="M609" s="155"/>
    </row>
    <row r="610" spans="1:13" x14ac:dyDescent="0.25">
      <c r="E610" s="217"/>
      <c r="F610" s="217"/>
      <c r="G610" s="155"/>
      <c r="H610" s="155"/>
      <c r="I610" s="218"/>
      <c r="J610" s="218"/>
      <c r="K610" s="5"/>
      <c r="L610" s="5"/>
      <c r="M610" s="155"/>
    </row>
    <row r="611" spans="1:13" x14ac:dyDescent="0.25">
      <c r="A611" s="5"/>
      <c r="B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x14ac:dyDescent="0.25">
      <c r="E612" s="217"/>
      <c r="F612" s="217"/>
      <c r="I612" s="155"/>
      <c r="J612" s="218"/>
      <c r="K612" s="5"/>
      <c r="L612" s="5"/>
      <c r="M612" s="155"/>
    </row>
    <row r="613" spans="1:13" x14ac:dyDescent="0.25">
      <c r="B613" s="231"/>
      <c r="C613" s="5"/>
      <c r="E613" s="217"/>
      <c r="F613" s="217"/>
      <c r="I613" s="155"/>
      <c r="K613" s="155"/>
      <c r="L613" s="155"/>
      <c r="M613" s="155"/>
    </row>
    <row r="614" spans="1:13" x14ac:dyDescent="0.25">
      <c r="E614" s="217"/>
      <c r="F614" s="217"/>
    </row>
    <row r="615" spans="1:13" x14ac:dyDescent="0.25">
      <c r="E615" s="217"/>
      <c r="F615" s="217"/>
      <c r="G615" s="155"/>
      <c r="H615" s="218"/>
      <c r="M615" s="155"/>
    </row>
    <row r="616" spans="1:13" x14ac:dyDescent="0.25">
      <c r="E616" s="217"/>
      <c r="F616" s="217"/>
      <c r="G616" s="5"/>
      <c r="H616" s="5"/>
      <c r="I616" s="5"/>
      <c r="J616" s="5"/>
      <c r="K616" s="155"/>
      <c r="M616" s="155"/>
    </row>
    <row r="617" spans="1:13" x14ac:dyDescent="0.25">
      <c r="E617" s="217"/>
      <c r="F617" s="217"/>
      <c r="G617" s="155"/>
      <c r="H617" s="155"/>
      <c r="I617" s="155"/>
      <c r="K617" s="5"/>
      <c r="L617" s="5"/>
      <c r="M617" s="218"/>
    </row>
    <row r="618" spans="1:13" x14ac:dyDescent="0.25">
      <c r="E618" s="217"/>
      <c r="F618" s="217"/>
      <c r="I618" s="155"/>
      <c r="K618" s="5"/>
      <c r="L618" s="5"/>
      <c r="M618" s="155"/>
    </row>
    <row r="619" spans="1:13" x14ac:dyDescent="0.25">
      <c r="E619" s="228"/>
      <c r="F619" s="217"/>
      <c r="I619" s="155"/>
      <c r="K619" s="5"/>
      <c r="L619" s="5"/>
      <c r="M619" s="155"/>
    </row>
    <row r="620" spans="1:13" x14ac:dyDescent="0.25">
      <c r="E620" s="228"/>
      <c r="F620" s="217"/>
      <c r="G620" s="5"/>
      <c r="H620" s="5"/>
      <c r="I620" s="155"/>
      <c r="K620" s="5"/>
      <c r="L620" s="5"/>
      <c r="M620" s="155"/>
    </row>
    <row r="621" spans="1:13" x14ac:dyDescent="0.25">
      <c r="E621" s="217"/>
      <c r="F621" s="217"/>
      <c r="G621" s="155"/>
      <c r="H621" s="218"/>
      <c r="I621" s="155"/>
      <c r="J621" s="218"/>
      <c r="K621" s="5"/>
      <c r="L621" s="5"/>
      <c r="M621" s="155"/>
    </row>
    <row r="622" spans="1:13" x14ac:dyDescent="0.25">
      <c r="E622" s="217"/>
      <c r="F622" s="217"/>
      <c r="G622" s="5"/>
      <c r="H622" s="5"/>
      <c r="I622" s="155"/>
      <c r="J622" s="218"/>
      <c r="K622" s="5"/>
      <c r="L622" s="5"/>
      <c r="M622" s="155"/>
    </row>
    <row r="623" spans="1:13" x14ac:dyDescent="0.25">
      <c r="E623" s="217"/>
      <c r="F623" s="217"/>
      <c r="G623" s="155"/>
      <c r="H623" s="155"/>
      <c r="I623" s="218"/>
      <c r="J623" s="218"/>
      <c r="K623" s="5"/>
      <c r="L623" s="5"/>
      <c r="M623" s="155"/>
    </row>
    <row r="624" spans="1:13" x14ac:dyDescent="0.25">
      <c r="E624" s="217"/>
      <c r="F624" s="217"/>
      <c r="I624" s="155"/>
      <c r="J624" s="218"/>
      <c r="K624" s="5"/>
      <c r="L624" s="5"/>
      <c r="M624" s="155"/>
    </row>
    <row r="625" spans="2:13" x14ac:dyDescent="0.25">
      <c r="B625" s="231"/>
      <c r="E625" s="217"/>
      <c r="F625" s="217"/>
      <c r="I625" s="155"/>
      <c r="K625" s="155"/>
      <c r="L625" s="155"/>
      <c r="M625" s="155"/>
    </row>
    <row r="626" spans="2:13" x14ac:dyDescent="0.25">
      <c r="E626" s="217"/>
      <c r="F626" s="217"/>
    </row>
    <row r="627" spans="2:13" x14ac:dyDescent="0.25">
      <c r="E627" s="217"/>
      <c r="F627" s="217"/>
      <c r="G627" s="155"/>
      <c r="H627" s="218"/>
      <c r="M627" s="155"/>
    </row>
    <row r="628" spans="2:13" x14ac:dyDescent="0.25">
      <c r="E628" s="217"/>
      <c r="F628" s="217"/>
      <c r="G628" s="5"/>
      <c r="H628" s="5"/>
      <c r="I628" s="5"/>
      <c r="J628" s="5"/>
      <c r="K628" s="155"/>
      <c r="M628" s="155"/>
    </row>
    <row r="629" spans="2:13" x14ac:dyDescent="0.25">
      <c r="E629" s="217"/>
      <c r="F629" s="217"/>
      <c r="G629" s="155"/>
      <c r="H629" s="155"/>
      <c r="I629" s="155"/>
      <c r="K629" s="5"/>
      <c r="L629" s="5"/>
      <c r="M629" s="218"/>
    </row>
    <row r="630" spans="2:13" x14ac:dyDescent="0.25">
      <c r="E630" s="217"/>
      <c r="F630" s="217"/>
      <c r="I630" s="155"/>
      <c r="K630" s="5"/>
      <c r="L630" s="5"/>
      <c r="M630" s="155"/>
    </row>
    <row r="631" spans="2:13" x14ac:dyDescent="0.25">
      <c r="E631" s="228"/>
      <c r="F631" s="217"/>
      <c r="I631" s="155"/>
      <c r="K631" s="5"/>
      <c r="L631" s="5"/>
      <c r="M631" s="155"/>
    </row>
    <row r="632" spans="2:13" x14ac:dyDescent="0.25">
      <c r="E632" s="228"/>
      <c r="F632" s="217"/>
      <c r="G632" s="5"/>
      <c r="H632" s="5"/>
      <c r="I632" s="155"/>
      <c r="K632" s="5"/>
      <c r="L632" s="5"/>
      <c r="M632" s="155"/>
    </row>
    <row r="633" spans="2:13" x14ac:dyDescent="0.25">
      <c r="E633" s="217"/>
      <c r="F633" s="217"/>
      <c r="G633" s="155"/>
      <c r="H633" s="218"/>
      <c r="I633" s="155"/>
      <c r="J633" s="218"/>
      <c r="K633" s="5"/>
      <c r="L633" s="5"/>
      <c r="M633" s="155"/>
    </row>
    <row r="634" spans="2:13" x14ac:dyDescent="0.25">
      <c r="E634" s="217"/>
      <c r="F634" s="217"/>
      <c r="G634" s="5"/>
      <c r="H634" s="5"/>
      <c r="I634" s="155"/>
      <c r="J634" s="218"/>
      <c r="K634" s="5"/>
      <c r="L634" s="5"/>
      <c r="M634" s="155"/>
    </row>
    <row r="635" spans="2:13" x14ac:dyDescent="0.25">
      <c r="E635" s="217"/>
      <c r="F635" s="217"/>
      <c r="G635" s="155"/>
      <c r="H635" s="155"/>
      <c r="I635" s="218"/>
      <c r="J635" s="218"/>
      <c r="K635" s="5"/>
      <c r="L635" s="5"/>
      <c r="M635" s="155"/>
    </row>
    <row r="636" spans="2:13" x14ac:dyDescent="0.25">
      <c r="E636" s="217"/>
      <c r="F636" s="217"/>
      <c r="I636" s="155"/>
      <c r="J636" s="218"/>
      <c r="K636" s="5"/>
      <c r="L636" s="5"/>
      <c r="M636" s="155"/>
    </row>
    <row r="637" spans="2:13" x14ac:dyDescent="0.25">
      <c r="B637" s="231"/>
      <c r="E637" s="217"/>
      <c r="F637" s="217"/>
      <c r="I637" s="155"/>
      <c r="K637" s="155"/>
      <c r="L637" s="155"/>
      <c r="M637" s="155"/>
    </row>
    <row r="638" spans="2:13" x14ac:dyDescent="0.25">
      <c r="E638" s="217"/>
      <c r="F638" s="217"/>
    </row>
    <row r="639" spans="2:13" x14ac:dyDescent="0.25">
      <c r="E639" s="217"/>
      <c r="F639" s="217"/>
      <c r="G639" s="155"/>
      <c r="H639" s="218"/>
      <c r="M639" s="155"/>
    </row>
    <row r="640" spans="2:13" x14ac:dyDescent="0.25">
      <c r="E640" s="217"/>
      <c r="F640" s="217"/>
      <c r="G640" s="5"/>
      <c r="H640" s="5"/>
      <c r="I640" s="5"/>
      <c r="J640" s="5"/>
      <c r="K640" s="155"/>
      <c r="M640" s="155"/>
    </row>
    <row r="641" spans="1:13" x14ac:dyDescent="0.25">
      <c r="E641" s="217"/>
      <c r="F641" s="217"/>
      <c r="G641" s="155"/>
      <c r="H641" s="155"/>
      <c r="I641" s="155"/>
      <c r="K641" s="5"/>
      <c r="L641" s="5"/>
      <c r="M641" s="218"/>
    </row>
    <row r="642" spans="1:13" x14ac:dyDescent="0.25">
      <c r="E642" s="217"/>
      <c r="F642" s="217"/>
      <c r="I642" s="155"/>
      <c r="K642" s="5"/>
      <c r="L642" s="5"/>
      <c r="M642" s="155"/>
    </row>
    <row r="643" spans="1:13" x14ac:dyDescent="0.25">
      <c r="E643" s="228"/>
      <c r="F643" s="217"/>
      <c r="I643" s="155"/>
      <c r="K643" s="5"/>
      <c r="L643" s="5"/>
      <c r="M643" s="155"/>
    </row>
    <row r="644" spans="1:13" x14ac:dyDescent="0.25">
      <c r="E644" s="228"/>
      <c r="F644" s="217"/>
      <c r="G644" s="5"/>
      <c r="H644" s="5"/>
      <c r="I644" s="155"/>
      <c r="K644" s="5"/>
      <c r="L644" s="5"/>
      <c r="M644" s="155"/>
    </row>
    <row r="645" spans="1:13" x14ac:dyDescent="0.25">
      <c r="E645" s="217"/>
      <c r="F645" s="217"/>
      <c r="G645" s="155"/>
      <c r="H645" s="218"/>
      <c r="I645" s="155"/>
      <c r="J645" s="218"/>
      <c r="K645" s="5"/>
      <c r="L645" s="5"/>
      <c r="M645" s="155"/>
    </row>
    <row r="646" spans="1:13" x14ac:dyDescent="0.25">
      <c r="A646" s="5"/>
      <c r="B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x14ac:dyDescent="0.25">
      <c r="E647" s="217"/>
      <c r="F647" s="217"/>
      <c r="G647" s="5"/>
      <c r="H647" s="5"/>
      <c r="I647" s="155"/>
      <c r="J647" s="218"/>
      <c r="K647" s="5"/>
      <c r="L647" s="5"/>
      <c r="M647" s="155"/>
    </row>
    <row r="648" spans="1:13" x14ac:dyDescent="0.25">
      <c r="C648" s="5"/>
      <c r="E648" s="217"/>
      <c r="F648" s="217"/>
      <c r="G648" s="155"/>
      <c r="H648" s="155"/>
      <c r="I648" s="218"/>
      <c r="J648" s="218"/>
      <c r="K648" s="5"/>
      <c r="L648" s="5"/>
      <c r="M648" s="155"/>
    </row>
    <row r="649" spans="1:13" x14ac:dyDescent="0.25">
      <c r="E649" s="217"/>
      <c r="F649" s="217"/>
      <c r="I649" s="155"/>
      <c r="J649" s="218"/>
      <c r="K649" s="5"/>
      <c r="L649" s="5"/>
      <c r="M649" s="155"/>
    </row>
    <row r="650" spans="1:13" x14ac:dyDescent="0.25">
      <c r="B650" s="231"/>
      <c r="E650" s="217"/>
      <c r="F650" s="217"/>
      <c r="I650" s="155"/>
      <c r="K650" s="155"/>
      <c r="L650" s="155"/>
      <c r="M650" s="155"/>
    </row>
    <row r="651" spans="1:13" x14ac:dyDescent="0.25">
      <c r="E651" s="217"/>
      <c r="F651" s="217"/>
    </row>
    <row r="652" spans="1:13" x14ac:dyDescent="0.25">
      <c r="E652" s="217"/>
      <c r="F652" s="217"/>
      <c r="G652" s="155"/>
      <c r="H652" s="218"/>
      <c r="M652" s="155"/>
    </row>
    <row r="653" spans="1:13" x14ac:dyDescent="0.25">
      <c r="E653" s="217"/>
      <c r="F653" s="217"/>
      <c r="G653" s="5"/>
      <c r="H653" s="5"/>
      <c r="I653" s="5"/>
      <c r="J653" s="5"/>
      <c r="K653" s="155"/>
      <c r="M653" s="155"/>
    </row>
    <row r="654" spans="1:13" x14ac:dyDescent="0.25">
      <c r="E654" s="217"/>
      <c r="F654" s="217"/>
      <c r="G654" s="155"/>
      <c r="H654" s="155"/>
      <c r="I654" s="155"/>
      <c r="K654" s="5"/>
      <c r="L654" s="5"/>
      <c r="M654" s="218"/>
    </row>
    <row r="655" spans="1:13" x14ac:dyDescent="0.25">
      <c r="E655" s="217"/>
      <c r="F655" s="217"/>
      <c r="I655" s="155"/>
      <c r="K655" s="5"/>
      <c r="L655" s="5"/>
      <c r="M655" s="155"/>
    </row>
    <row r="656" spans="1:13" x14ac:dyDescent="0.25">
      <c r="E656" s="228"/>
      <c r="F656" s="217"/>
      <c r="I656" s="155"/>
      <c r="K656" s="5"/>
      <c r="L656" s="5"/>
      <c r="M656" s="155"/>
    </row>
    <row r="657" spans="2:13" x14ac:dyDescent="0.25">
      <c r="E657" s="228"/>
      <c r="F657" s="217"/>
      <c r="G657" s="5"/>
      <c r="H657" s="5"/>
      <c r="I657" s="155"/>
      <c r="K657" s="5"/>
      <c r="L657" s="5"/>
      <c r="M657" s="155"/>
    </row>
    <row r="658" spans="2:13" x14ac:dyDescent="0.25">
      <c r="E658" s="217"/>
      <c r="F658" s="217"/>
      <c r="G658" s="155"/>
      <c r="H658" s="218"/>
      <c r="I658" s="155"/>
      <c r="J658" s="218"/>
      <c r="K658" s="5"/>
      <c r="L658" s="5"/>
      <c r="M658" s="155"/>
    </row>
    <row r="659" spans="2:13" x14ac:dyDescent="0.25">
      <c r="E659" s="217"/>
      <c r="F659" s="217"/>
      <c r="G659" s="5"/>
      <c r="H659" s="5"/>
      <c r="I659" s="155"/>
      <c r="J659" s="218"/>
      <c r="K659" s="5"/>
      <c r="L659" s="5"/>
      <c r="M659" s="155"/>
    </row>
    <row r="660" spans="2:13" x14ac:dyDescent="0.25">
      <c r="E660" s="217"/>
      <c r="F660" s="217"/>
      <c r="G660" s="155"/>
      <c r="H660" s="155"/>
      <c r="I660" s="218"/>
      <c r="J660" s="218"/>
      <c r="K660" s="5"/>
      <c r="L660" s="5"/>
      <c r="M660" s="155"/>
    </row>
    <row r="661" spans="2:13" x14ac:dyDescent="0.25">
      <c r="E661" s="217"/>
      <c r="F661" s="217"/>
      <c r="I661" s="155"/>
      <c r="J661" s="218"/>
      <c r="K661" s="5"/>
      <c r="L661" s="5"/>
      <c r="M661" s="155"/>
    </row>
    <row r="662" spans="2:13" x14ac:dyDescent="0.25">
      <c r="B662" s="231"/>
      <c r="E662" s="217"/>
      <c r="F662" s="217"/>
      <c r="I662" s="155"/>
      <c r="K662" s="155"/>
      <c r="L662" s="155"/>
      <c r="M662" s="155"/>
    </row>
    <row r="663" spans="2:13" x14ac:dyDescent="0.25">
      <c r="E663" s="217"/>
      <c r="F663" s="217"/>
    </row>
    <row r="664" spans="2:13" x14ac:dyDescent="0.25">
      <c r="E664" s="217"/>
      <c r="F664" s="217"/>
      <c r="G664" s="155"/>
      <c r="H664" s="218"/>
      <c r="M664" s="155"/>
    </row>
    <row r="665" spans="2:13" x14ac:dyDescent="0.25">
      <c r="E665" s="217"/>
      <c r="F665" s="217"/>
      <c r="G665" s="5"/>
      <c r="H665" s="5"/>
      <c r="I665" s="5"/>
      <c r="J665" s="5"/>
      <c r="K665" s="155"/>
      <c r="M665" s="155"/>
    </row>
    <row r="666" spans="2:13" x14ac:dyDescent="0.25">
      <c r="E666" s="217"/>
      <c r="F666" s="217"/>
      <c r="G666" s="155"/>
      <c r="H666" s="155"/>
      <c r="I666" s="155"/>
      <c r="K666" s="5"/>
      <c r="L666" s="5"/>
      <c r="M666" s="218"/>
    </row>
    <row r="667" spans="2:13" x14ac:dyDescent="0.25">
      <c r="E667" s="217"/>
      <c r="F667" s="217"/>
      <c r="I667" s="155"/>
      <c r="K667" s="5"/>
      <c r="L667" s="5"/>
      <c r="M667" s="155"/>
    </row>
    <row r="668" spans="2:13" x14ac:dyDescent="0.25">
      <c r="E668" s="228"/>
      <c r="F668" s="217"/>
      <c r="I668" s="155"/>
      <c r="K668" s="5"/>
      <c r="L668" s="5"/>
      <c r="M668" s="155"/>
    </row>
    <row r="669" spans="2:13" x14ac:dyDescent="0.25">
      <c r="E669" s="228"/>
      <c r="F669" s="217"/>
      <c r="G669" s="5"/>
      <c r="H669" s="5"/>
      <c r="I669" s="155"/>
      <c r="K669" s="5"/>
      <c r="L669" s="5"/>
      <c r="M669" s="155"/>
    </row>
    <row r="670" spans="2:13" x14ac:dyDescent="0.25">
      <c r="E670" s="217"/>
      <c r="F670" s="217"/>
      <c r="G670" s="155"/>
      <c r="H670" s="218"/>
      <c r="I670" s="155"/>
      <c r="J670" s="218"/>
      <c r="K670" s="5"/>
      <c r="L670" s="5"/>
      <c r="M670" s="155"/>
    </row>
    <row r="671" spans="2:13" x14ac:dyDescent="0.25">
      <c r="E671" s="217"/>
      <c r="F671" s="217"/>
      <c r="G671" s="5"/>
      <c r="H671" s="5"/>
      <c r="I671" s="155"/>
      <c r="J671" s="218"/>
      <c r="K671" s="5"/>
      <c r="L671" s="5"/>
      <c r="M671" s="155"/>
    </row>
    <row r="672" spans="2:13" x14ac:dyDescent="0.25">
      <c r="E672" s="217"/>
      <c r="F672" s="217"/>
      <c r="G672" s="155"/>
      <c r="H672" s="155"/>
      <c r="I672" s="218"/>
      <c r="J672" s="218"/>
      <c r="K672" s="5"/>
      <c r="L672" s="5"/>
      <c r="M672" s="155"/>
    </row>
    <row r="673" spans="1:13" x14ac:dyDescent="0.25">
      <c r="E673" s="217"/>
      <c r="F673" s="217"/>
      <c r="I673" s="155"/>
      <c r="J673" s="218"/>
      <c r="K673" s="5"/>
      <c r="L673" s="5"/>
      <c r="M673" s="155"/>
    </row>
    <row r="674" spans="1:13" x14ac:dyDescent="0.25">
      <c r="B674" s="231"/>
      <c r="E674" s="217"/>
      <c r="F674" s="217"/>
      <c r="I674" s="155"/>
      <c r="K674" s="155"/>
      <c r="L674" s="155"/>
      <c r="M674" s="155"/>
    </row>
    <row r="675" spans="1:13" x14ac:dyDescent="0.25">
      <c r="E675" s="217"/>
      <c r="F675" s="217"/>
    </row>
    <row r="676" spans="1:13" x14ac:dyDescent="0.25">
      <c r="E676" s="217"/>
      <c r="F676" s="217"/>
      <c r="G676" s="155"/>
      <c r="H676" s="218"/>
      <c r="M676" s="155"/>
    </row>
    <row r="677" spans="1:13" x14ac:dyDescent="0.25">
      <c r="E677" s="217"/>
      <c r="F677" s="217"/>
      <c r="G677" s="5"/>
      <c r="H677" s="5"/>
      <c r="I677" s="5"/>
      <c r="J677" s="5"/>
      <c r="K677" s="155"/>
      <c r="M677" s="155"/>
    </row>
    <row r="678" spans="1:13" x14ac:dyDescent="0.25">
      <c r="E678" s="217"/>
      <c r="F678" s="217"/>
      <c r="G678" s="155"/>
      <c r="H678" s="155"/>
      <c r="I678" s="155"/>
      <c r="K678" s="5"/>
      <c r="L678" s="5"/>
      <c r="M678" s="218"/>
    </row>
    <row r="679" spans="1:13" x14ac:dyDescent="0.25">
      <c r="E679" s="217"/>
      <c r="F679" s="217"/>
      <c r="I679" s="155"/>
      <c r="K679" s="5"/>
      <c r="L679" s="5"/>
      <c r="M679" s="155"/>
    </row>
    <row r="680" spans="1:13" x14ac:dyDescent="0.25">
      <c r="E680" s="228"/>
      <c r="F680" s="217"/>
      <c r="I680" s="155"/>
      <c r="K680" s="5"/>
      <c r="L680" s="5"/>
      <c r="M680" s="155"/>
    </row>
    <row r="681" spans="1:13" x14ac:dyDescent="0.25">
      <c r="A681" s="5"/>
      <c r="B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x14ac:dyDescent="0.25">
      <c r="E682" s="228"/>
      <c r="F682" s="217"/>
      <c r="G682" s="5"/>
      <c r="H682" s="5"/>
      <c r="I682" s="155"/>
      <c r="K682" s="5"/>
      <c r="L682" s="5"/>
      <c r="M682" s="155"/>
    </row>
    <row r="683" spans="1:13" x14ac:dyDescent="0.25">
      <c r="C683" s="5"/>
      <c r="E683" s="217"/>
      <c r="F683" s="217"/>
      <c r="G683" s="155"/>
      <c r="H683" s="218"/>
      <c r="I683" s="155"/>
      <c r="J683" s="218"/>
      <c r="K683" s="5"/>
      <c r="L683" s="5"/>
      <c r="M683" s="155"/>
    </row>
    <row r="684" spans="1:13" x14ac:dyDescent="0.25">
      <c r="E684" s="217"/>
      <c r="F684" s="217"/>
      <c r="G684" s="5"/>
      <c r="H684" s="5"/>
      <c r="I684" s="155"/>
      <c r="J684" s="218"/>
      <c r="K684" s="5"/>
      <c r="L684" s="5"/>
      <c r="M684" s="155"/>
    </row>
    <row r="685" spans="1:13" x14ac:dyDescent="0.25">
      <c r="E685" s="217"/>
      <c r="F685" s="217"/>
      <c r="G685" s="155"/>
      <c r="H685" s="155"/>
      <c r="I685" s="218"/>
      <c r="J685" s="218"/>
      <c r="K685" s="5"/>
      <c r="L685" s="5"/>
      <c r="M685" s="155"/>
    </row>
    <row r="686" spans="1:13" x14ac:dyDescent="0.25">
      <c r="E686" s="217"/>
      <c r="F686" s="217"/>
      <c r="I686" s="155"/>
      <c r="J686" s="218"/>
      <c r="K686" s="5"/>
      <c r="L686" s="5"/>
      <c r="M686" s="155"/>
    </row>
    <row r="687" spans="1:13" x14ac:dyDescent="0.25">
      <c r="B687" s="231"/>
      <c r="E687" s="217"/>
      <c r="F687" s="217"/>
      <c r="I687" s="155"/>
      <c r="K687" s="155"/>
      <c r="L687" s="155"/>
      <c r="M687" s="155"/>
    </row>
    <row r="688" spans="1:13" x14ac:dyDescent="0.25">
      <c r="E688" s="217"/>
      <c r="F688" s="217"/>
    </row>
    <row r="689" spans="2:13" x14ac:dyDescent="0.25">
      <c r="E689" s="217"/>
      <c r="F689" s="217"/>
      <c r="G689" s="155"/>
      <c r="H689" s="218"/>
      <c r="M689" s="155"/>
    </row>
    <row r="690" spans="2:13" x14ac:dyDescent="0.25">
      <c r="E690" s="217"/>
      <c r="F690" s="217"/>
      <c r="G690" s="5"/>
      <c r="H690" s="5"/>
      <c r="I690" s="5"/>
      <c r="J690" s="5"/>
      <c r="K690" s="155"/>
      <c r="M690" s="155"/>
    </row>
    <row r="691" spans="2:13" x14ac:dyDescent="0.25">
      <c r="E691" s="217"/>
      <c r="F691" s="217"/>
      <c r="G691" s="155"/>
      <c r="H691" s="155"/>
      <c r="I691" s="155"/>
      <c r="K691" s="5"/>
      <c r="L691" s="5"/>
      <c r="M691" s="218"/>
    </row>
    <row r="692" spans="2:13" x14ac:dyDescent="0.25">
      <c r="E692" s="217"/>
      <c r="F692" s="217"/>
      <c r="I692" s="155"/>
      <c r="K692" s="5"/>
      <c r="L692" s="5"/>
      <c r="M692" s="155"/>
    </row>
    <row r="693" spans="2:13" x14ac:dyDescent="0.25">
      <c r="E693" s="228"/>
      <c r="F693" s="217"/>
      <c r="I693" s="155"/>
      <c r="K693" s="5"/>
      <c r="L693" s="5"/>
      <c r="M693" s="155"/>
    </row>
    <row r="694" spans="2:13" x14ac:dyDescent="0.25">
      <c r="E694" s="228"/>
      <c r="F694" s="217"/>
      <c r="G694" s="5"/>
      <c r="H694" s="5"/>
      <c r="I694" s="155"/>
      <c r="K694" s="5"/>
      <c r="L694" s="5"/>
      <c r="M694" s="155"/>
    </row>
    <row r="695" spans="2:13" x14ac:dyDescent="0.25">
      <c r="E695" s="217"/>
      <c r="F695" s="217"/>
      <c r="G695" s="155"/>
      <c r="H695" s="218"/>
      <c r="I695" s="155"/>
      <c r="J695" s="218"/>
      <c r="K695" s="5"/>
      <c r="L695" s="5"/>
      <c r="M695" s="155"/>
    </row>
    <row r="696" spans="2:13" x14ac:dyDescent="0.25">
      <c r="E696" s="217"/>
      <c r="F696" s="217"/>
      <c r="G696" s="5"/>
      <c r="H696" s="5"/>
      <c r="I696" s="155"/>
      <c r="J696" s="218"/>
      <c r="K696" s="5"/>
      <c r="L696" s="5"/>
      <c r="M696" s="155"/>
    </row>
    <row r="697" spans="2:13" x14ac:dyDescent="0.25">
      <c r="E697" s="217"/>
      <c r="F697" s="217"/>
      <c r="G697" s="155"/>
      <c r="H697" s="155"/>
      <c r="I697" s="218"/>
      <c r="J697" s="218"/>
      <c r="K697" s="5"/>
      <c r="L697" s="5"/>
      <c r="M697" s="155"/>
    </row>
    <row r="698" spans="2:13" x14ac:dyDescent="0.25">
      <c r="E698" s="217"/>
      <c r="F698" s="217"/>
      <c r="I698" s="155"/>
      <c r="J698" s="218"/>
      <c r="K698" s="5"/>
      <c r="L698" s="5"/>
      <c r="M698" s="155"/>
    </row>
    <row r="699" spans="2:13" x14ac:dyDescent="0.25">
      <c r="B699" s="231"/>
      <c r="E699" s="217"/>
      <c r="F699" s="217"/>
      <c r="I699" s="155"/>
      <c r="K699" s="155"/>
      <c r="L699" s="155"/>
      <c r="M699" s="155"/>
    </row>
    <row r="700" spans="2:13" x14ac:dyDescent="0.25">
      <c r="E700" s="217"/>
      <c r="F700" s="217"/>
    </row>
    <row r="701" spans="2:13" x14ac:dyDescent="0.25">
      <c r="E701" s="217"/>
      <c r="F701" s="217"/>
      <c r="G701" s="155"/>
      <c r="H701" s="218"/>
      <c r="M701" s="155"/>
    </row>
    <row r="702" spans="2:13" x14ac:dyDescent="0.25">
      <c r="E702" s="217"/>
      <c r="F702" s="217"/>
      <c r="G702" s="5"/>
      <c r="H702" s="5"/>
      <c r="I702" s="5"/>
      <c r="J702" s="5"/>
      <c r="K702" s="155"/>
      <c r="M702" s="155"/>
    </row>
    <row r="703" spans="2:13" x14ac:dyDescent="0.25">
      <c r="E703" s="217"/>
      <c r="F703" s="217"/>
      <c r="G703" s="155"/>
      <c r="H703" s="155"/>
      <c r="I703" s="155"/>
      <c r="K703" s="5"/>
      <c r="L703" s="5"/>
      <c r="M703" s="218"/>
    </row>
    <row r="704" spans="2:13" x14ac:dyDescent="0.25">
      <c r="E704" s="217"/>
      <c r="F704" s="217"/>
      <c r="I704" s="155"/>
      <c r="K704" s="5"/>
      <c r="L704" s="5"/>
      <c r="M704" s="155"/>
    </row>
    <row r="705" spans="1:13" x14ac:dyDescent="0.25">
      <c r="E705" s="228"/>
      <c r="F705" s="217"/>
      <c r="I705" s="155"/>
      <c r="K705" s="5"/>
      <c r="L705" s="5"/>
      <c r="M705" s="155"/>
    </row>
    <row r="706" spans="1:13" x14ac:dyDescent="0.25">
      <c r="E706" s="228"/>
      <c r="F706" s="217"/>
      <c r="G706" s="5"/>
      <c r="H706" s="5"/>
      <c r="I706" s="155"/>
      <c r="K706" s="5"/>
      <c r="L706" s="5"/>
      <c r="M706" s="155"/>
    </row>
    <row r="707" spans="1:13" x14ac:dyDescent="0.25">
      <c r="E707" s="217"/>
      <c r="F707" s="217"/>
      <c r="G707" s="155"/>
      <c r="H707" s="218"/>
      <c r="I707" s="155"/>
      <c r="J707" s="218"/>
      <c r="K707" s="5"/>
      <c r="L707" s="5"/>
      <c r="M707" s="155"/>
    </row>
    <row r="708" spans="1:13" x14ac:dyDescent="0.25">
      <c r="E708" s="217"/>
      <c r="F708" s="217"/>
      <c r="G708" s="5"/>
      <c r="H708" s="5"/>
      <c r="I708" s="155"/>
      <c r="J708" s="218"/>
      <c r="K708" s="5"/>
      <c r="L708" s="5"/>
      <c r="M708" s="155"/>
    </row>
    <row r="709" spans="1:13" x14ac:dyDescent="0.25">
      <c r="E709" s="217"/>
      <c r="F709" s="217"/>
      <c r="G709" s="155"/>
      <c r="H709" s="155"/>
      <c r="I709" s="218"/>
      <c r="J709" s="218"/>
      <c r="K709" s="5"/>
      <c r="L709" s="5"/>
      <c r="M709" s="155"/>
    </row>
    <row r="710" spans="1:13" x14ac:dyDescent="0.25">
      <c r="E710" s="217"/>
      <c r="F710" s="217"/>
      <c r="I710" s="155"/>
      <c r="J710" s="218"/>
      <c r="K710" s="5"/>
      <c r="L710" s="5"/>
      <c r="M710" s="155"/>
    </row>
    <row r="711" spans="1:13" x14ac:dyDescent="0.25">
      <c r="B711" s="231"/>
      <c r="E711" s="217"/>
      <c r="F711" s="217"/>
      <c r="I711" s="155"/>
      <c r="K711" s="155"/>
      <c r="L711" s="155"/>
      <c r="M711" s="155"/>
    </row>
    <row r="712" spans="1:13" x14ac:dyDescent="0.25">
      <c r="E712" s="217"/>
      <c r="F712" s="217"/>
    </row>
    <row r="713" spans="1:13" x14ac:dyDescent="0.25">
      <c r="E713" s="217"/>
      <c r="F713" s="217"/>
      <c r="G713" s="155"/>
      <c r="H713" s="218"/>
      <c r="M713" s="155"/>
    </row>
    <row r="714" spans="1:13" x14ac:dyDescent="0.25">
      <c r="E714" s="217"/>
      <c r="F714" s="217"/>
      <c r="G714" s="5"/>
      <c r="H714" s="5"/>
      <c r="I714" s="5"/>
      <c r="J714" s="5"/>
      <c r="K714" s="155"/>
      <c r="M714" s="155"/>
    </row>
    <row r="715" spans="1:13" x14ac:dyDescent="0.25">
      <c r="E715" s="217"/>
      <c r="F715" s="217"/>
      <c r="G715" s="155"/>
      <c r="H715" s="155"/>
      <c r="I715" s="155"/>
      <c r="K715" s="5"/>
      <c r="L715" s="5"/>
      <c r="M715" s="218"/>
    </row>
    <row r="716" spans="1:13" x14ac:dyDescent="0.25">
      <c r="A716" s="5"/>
      <c r="B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x14ac:dyDescent="0.25">
      <c r="E717" s="217"/>
      <c r="F717" s="217"/>
      <c r="I717" s="155"/>
      <c r="K717" s="5"/>
      <c r="L717" s="5"/>
      <c r="M717" s="155"/>
    </row>
    <row r="718" spans="1:13" x14ac:dyDescent="0.25">
      <c r="C718" s="5"/>
      <c r="E718" s="228"/>
      <c r="F718" s="217"/>
      <c r="I718" s="155"/>
      <c r="K718" s="5"/>
      <c r="L718" s="5"/>
      <c r="M718" s="155"/>
    </row>
    <row r="719" spans="1:13" x14ac:dyDescent="0.25">
      <c r="E719" s="228"/>
      <c r="F719" s="217"/>
      <c r="G719" s="5"/>
      <c r="H719" s="5"/>
      <c r="I719" s="155"/>
      <c r="K719" s="5"/>
      <c r="L719" s="5"/>
      <c r="M719" s="155"/>
    </row>
    <row r="720" spans="1:13" x14ac:dyDescent="0.25">
      <c r="E720" s="217"/>
      <c r="F720" s="217"/>
      <c r="G720" s="155"/>
      <c r="H720" s="218"/>
      <c r="I720" s="155"/>
      <c r="J720" s="218"/>
      <c r="K720" s="5"/>
      <c r="L720" s="5"/>
      <c r="M720" s="155"/>
    </row>
    <row r="721" spans="2:13" x14ac:dyDescent="0.25">
      <c r="E721" s="217"/>
      <c r="F721" s="217"/>
      <c r="G721" s="5"/>
      <c r="H721" s="5"/>
      <c r="I721" s="155"/>
      <c r="J721" s="218"/>
      <c r="K721" s="5"/>
      <c r="L721" s="5"/>
      <c r="M721" s="155"/>
    </row>
    <row r="722" spans="2:13" x14ac:dyDescent="0.25">
      <c r="E722" s="217"/>
      <c r="F722" s="217"/>
      <c r="G722" s="155"/>
      <c r="H722" s="155"/>
      <c r="I722" s="218"/>
      <c r="J722" s="218"/>
      <c r="K722" s="5"/>
      <c r="L722" s="5"/>
      <c r="M722" s="155"/>
    </row>
    <row r="723" spans="2:13" x14ac:dyDescent="0.25">
      <c r="E723" s="217"/>
      <c r="F723" s="217"/>
      <c r="I723" s="155"/>
      <c r="J723" s="218"/>
      <c r="K723" s="5"/>
      <c r="L723" s="5"/>
      <c r="M723" s="155"/>
    </row>
    <row r="724" spans="2:13" x14ac:dyDescent="0.25">
      <c r="B724" s="231"/>
      <c r="E724" s="217"/>
      <c r="F724" s="217"/>
      <c r="I724" s="155"/>
      <c r="K724" s="155"/>
      <c r="L724" s="155"/>
      <c r="M724" s="155"/>
    </row>
    <row r="725" spans="2:13" x14ac:dyDescent="0.25">
      <c r="E725" s="217"/>
      <c r="F725" s="217"/>
    </row>
    <row r="726" spans="2:13" x14ac:dyDescent="0.25">
      <c r="E726" s="217"/>
      <c r="F726" s="217"/>
      <c r="G726" s="155"/>
      <c r="H726" s="218"/>
      <c r="M726" s="155"/>
    </row>
    <row r="727" spans="2:13" x14ac:dyDescent="0.25">
      <c r="E727" s="217"/>
      <c r="F727" s="217"/>
      <c r="G727" s="5"/>
      <c r="H727" s="5"/>
      <c r="I727" s="5"/>
      <c r="J727" s="5"/>
      <c r="K727" s="155"/>
      <c r="M727" s="155"/>
    </row>
    <row r="728" spans="2:13" x14ac:dyDescent="0.25">
      <c r="E728" s="217"/>
      <c r="F728" s="217"/>
      <c r="G728" s="155"/>
      <c r="H728" s="155"/>
      <c r="I728" s="155"/>
      <c r="K728" s="5"/>
      <c r="L728" s="5"/>
      <c r="M728" s="218"/>
    </row>
    <row r="729" spans="2:13" x14ac:dyDescent="0.25">
      <c r="E729" s="217"/>
      <c r="F729" s="217"/>
      <c r="I729" s="155"/>
      <c r="K729" s="5"/>
      <c r="L729" s="5"/>
      <c r="M729" s="155"/>
    </row>
    <row r="730" spans="2:13" x14ac:dyDescent="0.25">
      <c r="E730" s="228"/>
      <c r="F730" s="217"/>
      <c r="I730" s="155"/>
      <c r="K730" s="5"/>
      <c r="L730" s="5"/>
      <c r="M730" s="155"/>
    </row>
    <row r="731" spans="2:13" x14ac:dyDescent="0.25">
      <c r="E731" s="228"/>
      <c r="F731" s="217"/>
      <c r="G731" s="5"/>
      <c r="H731" s="5"/>
      <c r="I731" s="155"/>
      <c r="K731" s="5"/>
      <c r="L731" s="5"/>
      <c r="M731" s="155"/>
    </row>
    <row r="732" spans="2:13" x14ac:dyDescent="0.25">
      <c r="E732" s="217"/>
      <c r="F732" s="217"/>
      <c r="G732" s="155"/>
      <c r="H732" s="218"/>
      <c r="I732" s="155"/>
      <c r="J732" s="218"/>
      <c r="K732" s="5"/>
      <c r="L732" s="5"/>
      <c r="M732" s="155"/>
    </row>
    <row r="733" spans="2:13" x14ac:dyDescent="0.25">
      <c r="E733" s="217"/>
      <c r="F733" s="217"/>
      <c r="G733" s="5"/>
      <c r="H733" s="5"/>
      <c r="I733" s="155"/>
      <c r="J733" s="218"/>
      <c r="K733" s="5"/>
      <c r="L733" s="5"/>
      <c r="M733" s="155"/>
    </row>
    <row r="734" spans="2:13" x14ac:dyDescent="0.25">
      <c r="E734" s="217"/>
      <c r="F734" s="217"/>
      <c r="G734" s="155"/>
      <c r="H734" s="155"/>
      <c r="I734" s="218"/>
      <c r="J734" s="218"/>
      <c r="K734" s="5"/>
      <c r="L734" s="5"/>
      <c r="M734" s="155"/>
    </row>
    <row r="735" spans="2:13" x14ac:dyDescent="0.25">
      <c r="E735" s="217"/>
      <c r="F735" s="217"/>
      <c r="I735" s="155"/>
      <c r="J735" s="218"/>
      <c r="K735" s="5"/>
      <c r="L735" s="5"/>
      <c r="M735" s="155"/>
    </row>
    <row r="736" spans="2:13" x14ac:dyDescent="0.25">
      <c r="B736" s="231"/>
      <c r="E736" s="217"/>
      <c r="F736" s="217"/>
      <c r="I736" s="155"/>
      <c r="K736" s="155"/>
      <c r="L736" s="155"/>
      <c r="M736" s="155"/>
    </row>
    <row r="737" spans="1:13" x14ac:dyDescent="0.25">
      <c r="E737" s="217"/>
      <c r="F737" s="217"/>
    </row>
    <row r="738" spans="1:13" x14ac:dyDescent="0.25">
      <c r="E738" s="217"/>
      <c r="F738" s="217"/>
      <c r="G738" s="155"/>
      <c r="H738" s="218"/>
      <c r="M738" s="155"/>
    </row>
    <row r="739" spans="1:13" x14ac:dyDescent="0.25">
      <c r="E739" s="217"/>
      <c r="F739" s="217"/>
      <c r="G739" s="5"/>
      <c r="H739" s="5"/>
      <c r="I739" s="5"/>
      <c r="J739" s="5"/>
      <c r="K739" s="155"/>
      <c r="M739" s="155"/>
    </row>
    <row r="740" spans="1:13" x14ac:dyDescent="0.25">
      <c r="E740" s="217"/>
      <c r="F740" s="217"/>
      <c r="G740" s="155"/>
      <c r="H740" s="155"/>
      <c r="I740" s="155"/>
      <c r="K740" s="5"/>
      <c r="L740" s="5"/>
      <c r="M740" s="218"/>
    </row>
    <row r="741" spans="1:13" x14ac:dyDescent="0.25">
      <c r="E741" s="217"/>
      <c r="F741" s="217"/>
      <c r="I741" s="155"/>
      <c r="K741" s="5"/>
      <c r="L741" s="5"/>
      <c r="M741" s="155"/>
    </row>
    <row r="742" spans="1:13" x14ac:dyDescent="0.25">
      <c r="E742" s="228"/>
      <c r="F742" s="217"/>
      <c r="I742" s="155"/>
      <c r="K742" s="5"/>
      <c r="L742" s="5"/>
      <c r="M742" s="155"/>
    </row>
    <row r="743" spans="1:13" x14ac:dyDescent="0.25">
      <c r="E743" s="228"/>
      <c r="F743" s="217"/>
      <c r="G743" s="5"/>
      <c r="H743" s="5"/>
      <c r="I743" s="155"/>
      <c r="K743" s="5"/>
      <c r="L743" s="5"/>
      <c r="M743" s="155"/>
    </row>
    <row r="744" spans="1:13" x14ac:dyDescent="0.25">
      <c r="E744" s="217"/>
      <c r="F744" s="217"/>
      <c r="G744" s="155"/>
      <c r="H744" s="218"/>
      <c r="I744" s="155"/>
      <c r="J744" s="218"/>
      <c r="K744" s="5"/>
      <c r="L744" s="5"/>
      <c r="M744" s="155"/>
    </row>
    <row r="745" spans="1:13" x14ac:dyDescent="0.25">
      <c r="E745" s="217"/>
      <c r="F745" s="217"/>
      <c r="G745" s="5"/>
      <c r="H745" s="5"/>
      <c r="I745" s="155"/>
      <c r="J745" s="218"/>
      <c r="K745" s="5"/>
      <c r="L745" s="5"/>
      <c r="M745" s="155"/>
    </row>
    <row r="746" spans="1:13" x14ac:dyDescent="0.25">
      <c r="E746" s="217"/>
      <c r="F746" s="217"/>
      <c r="G746" s="155"/>
      <c r="H746" s="155"/>
      <c r="I746" s="218"/>
      <c r="J746" s="218"/>
      <c r="K746" s="5"/>
      <c r="L746" s="5"/>
      <c r="M746" s="155"/>
    </row>
    <row r="747" spans="1:13" x14ac:dyDescent="0.25">
      <c r="E747" s="217"/>
      <c r="F747" s="217"/>
      <c r="I747" s="155"/>
      <c r="J747" s="218"/>
      <c r="K747" s="5"/>
      <c r="L747" s="5"/>
      <c r="M747" s="155"/>
    </row>
    <row r="748" spans="1:13" x14ac:dyDescent="0.25">
      <c r="B748" s="231"/>
      <c r="E748" s="217"/>
      <c r="F748" s="217"/>
      <c r="I748" s="155"/>
      <c r="K748" s="155"/>
      <c r="L748" s="155"/>
      <c r="M748" s="155"/>
    </row>
    <row r="749" spans="1:13" x14ac:dyDescent="0.25">
      <c r="E749" s="217"/>
      <c r="F749" s="217"/>
    </row>
    <row r="750" spans="1:13" x14ac:dyDescent="0.25">
      <c r="E750" s="217"/>
      <c r="F750" s="217"/>
      <c r="G750" s="155"/>
      <c r="H750" s="218"/>
      <c r="M750" s="155"/>
    </row>
    <row r="751" spans="1:13" x14ac:dyDescent="0.25">
      <c r="A751" s="5"/>
      <c r="B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x14ac:dyDescent="0.25">
      <c r="E752" s="217"/>
      <c r="F752" s="217"/>
      <c r="G752" s="5"/>
      <c r="H752" s="5"/>
      <c r="I752" s="5"/>
      <c r="J752" s="5"/>
      <c r="K752" s="155"/>
      <c r="M752" s="155"/>
    </row>
    <row r="753" spans="2:13" x14ac:dyDescent="0.25">
      <c r="C753" s="5"/>
      <c r="E753" s="217"/>
      <c r="F753" s="217"/>
      <c r="G753" s="155"/>
      <c r="H753" s="155"/>
      <c r="I753" s="155"/>
      <c r="K753" s="5"/>
      <c r="L753" s="5"/>
      <c r="M753" s="218"/>
    </row>
    <row r="754" spans="2:13" x14ac:dyDescent="0.25">
      <c r="E754" s="217"/>
      <c r="F754" s="217"/>
      <c r="I754" s="155"/>
      <c r="K754" s="5"/>
      <c r="L754" s="5"/>
      <c r="M754" s="155"/>
    </row>
    <row r="755" spans="2:13" x14ac:dyDescent="0.25">
      <c r="E755" s="228"/>
      <c r="F755" s="217"/>
      <c r="I755" s="155"/>
      <c r="K755" s="5"/>
      <c r="L755" s="5"/>
      <c r="M755" s="155"/>
    </row>
    <row r="756" spans="2:13" x14ac:dyDescent="0.25">
      <c r="E756" s="228"/>
      <c r="F756" s="217"/>
      <c r="G756" s="5"/>
      <c r="H756" s="5"/>
      <c r="I756" s="155"/>
      <c r="K756" s="5"/>
      <c r="L756" s="5"/>
      <c r="M756" s="155"/>
    </row>
    <row r="757" spans="2:13" x14ac:dyDescent="0.25">
      <c r="E757" s="217"/>
      <c r="F757" s="217"/>
      <c r="G757" s="155"/>
      <c r="H757" s="218"/>
      <c r="I757" s="155"/>
      <c r="J757" s="218"/>
      <c r="K757" s="5"/>
      <c r="L757" s="5"/>
      <c r="M757" s="155"/>
    </row>
    <row r="758" spans="2:13" x14ac:dyDescent="0.25">
      <c r="E758" s="217"/>
      <c r="F758" s="217"/>
      <c r="G758" s="5"/>
      <c r="H758" s="5"/>
      <c r="I758" s="155"/>
      <c r="J758" s="218"/>
      <c r="K758" s="5"/>
      <c r="L758" s="5"/>
      <c r="M758" s="155"/>
    </row>
    <row r="759" spans="2:13" x14ac:dyDescent="0.25">
      <c r="E759" s="217"/>
      <c r="F759" s="217"/>
      <c r="G759" s="155"/>
      <c r="H759" s="155"/>
      <c r="I759" s="218"/>
      <c r="J759" s="218"/>
      <c r="K759" s="5"/>
      <c r="L759" s="5"/>
      <c r="M759" s="155"/>
    </row>
    <row r="760" spans="2:13" x14ac:dyDescent="0.25">
      <c r="E760" s="217"/>
      <c r="F760" s="217"/>
      <c r="I760" s="155"/>
      <c r="J760" s="218"/>
      <c r="K760" s="5"/>
      <c r="L760" s="5"/>
      <c r="M760" s="155"/>
    </row>
    <row r="761" spans="2:13" x14ac:dyDescent="0.25">
      <c r="B761" s="231"/>
      <c r="E761" s="217"/>
      <c r="F761" s="217"/>
      <c r="I761" s="155"/>
      <c r="K761" s="155"/>
      <c r="L761" s="155"/>
      <c r="M761" s="155"/>
    </row>
    <row r="762" spans="2:13" x14ac:dyDescent="0.25">
      <c r="E762" s="217"/>
      <c r="F762" s="217"/>
    </row>
    <row r="763" spans="2:13" x14ac:dyDescent="0.25">
      <c r="E763" s="217"/>
      <c r="F763" s="217"/>
      <c r="G763" s="155"/>
      <c r="H763" s="218"/>
      <c r="M763" s="155"/>
    </row>
    <row r="764" spans="2:13" x14ac:dyDescent="0.25">
      <c r="E764" s="217"/>
      <c r="F764" s="217"/>
      <c r="G764" s="5"/>
      <c r="H764" s="5"/>
      <c r="I764" s="5"/>
      <c r="J764" s="232"/>
      <c r="K764" s="155"/>
      <c r="M764" s="155"/>
    </row>
    <row r="765" spans="2:13" x14ac:dyDescent="0.25">
      <c r="E765" s="217"/>
      <c r="F765" s="217"/>
      <c r="G765" s="155"/>
      <c r="H765" s="155"/>
      <c r="I765" s="155"/>
      <c r="K765" s="5"/>
      <c r="L765" s="5"/>
      <c r="M765" s="218"/>
    </row>
    <row r="766" spans="2:13" x14ac:dyDescent="0.25">
      <c r="E766" s="217"/>
      <c r="F766" s="217"/>
      <c r="I766" s="155"/>
      <c r="K766" s="5"/>
      <c r="L766" s="5"/>
      <c r="M766" s="155"/>
    </row>
    <row r="767" spans="2:13" x14ac:dyDescent="0.25">
      <c r="E767" s="228"/>
      <c r="F767" s="217"/>
      <c r="I767" s="155"/>
      <c r="K767" s="5"/>
      <c r="L767" s="5"/>
      <c r="M767" s="155"/>
    </row>
    <row r="768" spans="2:13" x14ac:dyDescent="0.25">
      <c r="E768" s="228"/>
      <c r="F768" s="217"/>
      <c r="G768" s="5"/>
      <c r="H768" s="5"/>
      <c r="I768" s="155"/>
      <c r="K768" s="5"/>
      <c r="L768" s="5"/>
      <c r="M768" s="155"/>
    </row>
    <row r="769" spans="2:13" x14ac:dyDescent="0.25">
      <c r="E769" s="217"/>
      <c r="F769" s="217"/>
      <c r="G769" s="155"/>
      <c r="H769" s="218"/>
      <c r="I769" s="155"/>
      <c r="J769" s="218"/>
      <c r="K769" s="5"/>
      <c r="L769" s="5"/>
      <c r="M769" s="155"/>
    </row>
    <row r="770" spans="2:13" x14ac:dyDescent="0.25">
      <c r="E770" s="217"/>
      <c r="F770" s="217"/>
      <c r="G770" s="5"/>
      <c r="H770" s="5"/>
      <c r="I770" s="155"/>
      <c r="J770" s="218"/>
      <c r="K770" s="5"/>
      <c r="L770" s="5"/>
      <c r="M770" s="155"/>
    </row>
    <row r="771" spans="2:13" x14ac:dyDescent="0.25">
      <c r="E771" s="217"/>
      <c r="F771" s="217"/>
      <c r="G771" s="155"/>
      <c r="H771" s="155"/>
      <c r="I771" s="218"/>
      <c r="J771" s="218"/>
      <c r="K771" s="5"/>
      <c r="L771" s="5"/>
      <c r="M771" s="155"/>
    </row>
    <row r="772" spans="2:13" x14ac:dyDescent="0.25">
      <c r="E772" s="217"/>
      <c r="F772" s="217"/>
      <c r="I772" s="155"/>
      <c r="J772" s="218"/>
      <c r="K772" s="5"/>
      <c r="L772" s="5"/>
      <c r="M772" s="155"/>
    </row>
    <row r="773" spans="2:13" x14ac:dyDescent="0.25">
      <c r="B773" s="231"/>
      <c r="E773" s="217"/>
      <c r="F773" s="217"/>
      <c r="I773" s="155"/>
      <c r="K773" s="155"/>
      <c r="L773" s="155"/>
      <c r="M773" s="155"/>
    </row>
    <row r="774" spans="2:13" x14ac:dyDescent="0.25">
      <c r="E774" s="217"/>
      <c r="F774" s="217"/>
    </row>
    <row r="775" spans="2:13" x14ac:dyDescent="0.25">
      <c r="E775" s="217"/>
      <c r="F775" s="217"/>
      <c r="G775" s="155"/>
      <c r="H775" s="218"/>
      <c r="M775" s="155"/>
    </row>
    <row r="776" spans="2:13" x14ac:dyDescent="0.25">
      <c r="E776" s="217"/>
      <c r="F776" s="217"/>
      <c r="G776" s="5"/>
      <c r="H776" s="5"/>
      <c r="I776" s="5"/>
      <c r="J776" s="5"/>
      <c r="K776" s="155"/>
      <c r="M776" s="155"/>
    </row>
    <row r="777" spans="2:13" x14ac:dyDescent="0.25">
      <c r="E777" s="217"/>
      <c r="F777" s="217"/>
      <c r="G777" s="155"/>
      <c r="H777" s="155"/>
      <c r="I777" s="155"/>
      <c r="K777" s="5"/>
      <c r="L777" s="5"/>
      <c r="M777" s="218"/>
    </row>
    <row r="778" spans="2:13" x14ac:dyDescent="0.25">
      <c r="E778" s="217"/>
      <c r="F778" s="217"/>
      <c r="I778" s="155"/>
      <c r="K778" s="5"/>
      <c r="L778" s="5"/>
      <c r="M778" s="155"/>
    </row>
    <row r="779" spans="2:13" x14ac:dyDescent="0.25">
      <c r="E779" s="228"/>
      <c r="F779" s="217"/>
      <c r="I779" s="155"/>
      <c r="K779" s="5"/>
      <c r="L779" s="5"/>
      <c r="M779" s="155"/>
    </row>
    <row r="780" spans="2:13" x14ac:dyDescent="0.25">
      <c r="E780" s="228"/>
      <c r="F780" s="217"/>
      <c r="G780" s="5"/>
      <c r="H780" s="5"/>
      <c r="I780" s="155"/>
      <c r="K780" s="5"/>
      <c r="L780" s="5"/>
      <c r="M780" s="155"/>
    </row>
    <row r="781" spans="2:13" x14ac:dyDescent="0.25">
      <c r="E781" s="217"/>
      <c r="F781" s="217"/>
      <c r="G781" s="155"/>
      <c r="H781" s="218"/>
      <c r="I781" s="155"/>
      <c r="J781" s="218"/>
      <c r="K781" s="5"/>
      <c r="L781" s="5"/>
      <c r="M781" s="155"/>
    </row>
    <row r="782" spans="2:13" x14ac:dyDescent="0.25">
      <c r="E782" s="217"/>
      <c r="F782" s="217"/>
      <c r="G782" s="5"/>
      <c r="H782" s="5"/>
      <c r="I782" s="155"/>
      <c r="J782" s="218"/>
      <c r="K782" s="5"/>
      <c r="L782" s="5"/>
      <c r="M782" s="155"/>
    </row>
    <row r="783" spans="2:13" x14ac:dyDescent="0.25">
      <c r="E783" s="217"/>
      <c r="F783" s="217"/>
      <c r="G783" s="155"/>
      <c r="H783" s="155"/>
      <c r="I783" s="218"/>
      <c r="J783" s="218"/>
      <c r="K783" s="5"/>
      <c r="L783" s="5"/>
      <c r="M783" s="155"/>
    </row>
    <row r="784" spans="2:13" x14ac:dyDescent="0.25">
      <c r="E784" s="217"/>
      <c r="F784" s="217"/>
      <c r="I784" s="155"/>
      <c r="J784" s="218"/>
      <c r="K784" s="5"/>
      <c r="L784" s="5"/>
      <c r="M784" s="155"/>
    </row>
    <row r="785" spans="1:13" x14ac:dyDescent="0.25">
      <c r="B785" s="231"/>
      <c r="E785" s="217"/>
      <c r="F785" s="217"/>
      <c r="I785" s="155"/>
      <c r="K785" s="155"/>
      <c r="L785" s="155"/>
      <c r="M785" s="155"/>
    </row>
    <row r="786" spans="1:13" x14ac:dyDescent="0.25">
      <c r="A786" s="5"/>
      <c r="B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x14ac:dyDescent="0.25">
      <c r="E787" s="217"/>
      <c r="F787" s="217"/>
    </row>
    <row r="788" spans="1:13" x14ac:dyDescent="0.25">
      <c r="C788" s="5"/>
      <c r="E788" s="217"/>
      <c r="F788" s="217"/>
      <c r="G788" s="155"/>
      <c r="H788" s="218"/>
      <c r="M788" s="155"/>
    </row>
    <row r="789" spans="1:13" x14ac:dyDescent="0.25">
      <c r="E789" s="217"/>
      <c r="F789" s="217"/>
      <c r="G789" s="5"/>
      <c r="H789" s="5"/>
      <c r="I789" s="5"/>
      <c r="J789" s="5"/>
      <c r="K789" s="155"/>
      <c r="M789" s="155"/>
    </row>
    <row r="790" spans="1:13" x14ac:dyDescent="0.25">
      <c r="E790" s="217"/>
      <c r="F790" s="217"/>
      <c r="G790" s="155"/>
      <c r="H790" s="155"/>
      <c r="I790" s="155"/>
      <c r="K790" s="5"/>
      <c r="L790" s="5"/>
      <c r="M790" s="218"/>
    </row>
    <row r="791" spans="1:13" x14ac:dyDescent="0.25">
      <c r="E791" s="217"/>
      <c r="F791" s="217"/>
      <c r="I791" s="155"/>
      <c r="K791" s="5"/>
      <c r="L791" s="5"/>
      <c r="M791" s="155"/>
    </row>
    <row r="792" spans="1:13" x14ac:dyDescent="0.25">
      <c r="E792" s="228"/>
      <c r="F792" s="217"/>
      <c r="I792" s="155"/>
      <c r="K792" s="5"/>
      <c r="L792" s="5"/>
      <c r="M792" s="155"/>
    </row>
    <row r="793" spans="1:13" x14ac:dyDescent="0.25">
      <c r="E793" s="228"/>
      <c r="F793" s="217"/>
      <c r="G793" s="5"/>
      <c r="H793" s="5"/>
      <c r="I793" s="155"/>
      <c r="K793" s="5"/>
      <c r="L793" s="5"/>
      <c r="M793" s="155"/>
    </row>
    <row r="794" spans="1:13" x14ac:dyDescent="0.25">
      <c r="E794" s="217"/>
      <c r="F794" s="217"/>
      <c r="G794" s="155"/>
      <c r="H794" s="218"/>
      <c r="I794" s="155"/>
      <c r="J794" s="218"/>
      <c r="K794" s="5"/>
      <c r="L794" s="5"/>
      <c r="M794" s="155"/>
    </row>
    <row r="795" spans="1:13" x14ac:dyDescent="0.25">
      <c r="E795" s="217"/>
      <c r="F795" s="217"/>
      <c r="G795" s="5"/>
      <c r="H795" s="5"/>
      <c r="I795" s="155"/>
      <c r="J795" s="218"/>
      <c r="K795" s="5"/>
      <c r="L795" s="5"/>
      <c r="M795" s="155"/>
    </row>
    <row r="796" spans="1:13" x14ac:dyDescent="0.25">
      <c r="E796" s="217"/>
      <c r="F796" s="217"/>
      <c r="G796" s="155"/>
      <c r="H796" s="155"/>
      <c r="I796" s="218"/>
      <c r="J796" s="218"/>
      <c r="K796" s="5"/>
      <c r="L796" s="5"/>
      <c r="M796" s="155"/>
    </row>
    <row r="797" spans="1:13" x14ac:dyDescent="0.25">
      <c r="E797" s="217"/>
      <c r="F797" s="217"/>
      <c r="I797" s="155"/>
      <c r="J797" s="218"/>
      <c r="K797" s="5"/>
      <c r="L797" s="5"/>
      <c r="M797" s="155"/>
    </row>
    <row r="798" spans="1:13" x14ac:dyDescent="0.25">
      <c r="B798" s="231"/>
      <c r="E798" s="217"/>
      <c r="F798" s="217"/>
      <c r="I798" s="155"/>
      <c r="K798" s="155"/>
      <c r="L798" s="155"/>
      <c r="M798" s="155"/>
    </row>
    <row r="799" spans="1:13" x14ac:dyDescent="0.25">
      <c r="E799" s="217"/>
      <c r="F799" s="217"/>
    </row>
    <row r="800" spans="1:13" x14ac:dyDescent="0.25">
      <c r="E800" s="217"/>
      <c r="F800" s="217"/>
      <c r="G800" s="155"/>
      <c r="H800" s="218"/>
      <c r="M800" s="155"/>
    </row>
    <row r="801" spans="2:13" x14ac:dyDescent="0.25">
      <c r="E801" s="217"/>
      <c r="F801" s="217"/>
      <c r="G801" s="5"/>
      <c r="H801" s="5"/>
      <c r="I801" s="5"/>
      <c r="J801" s="5"/>
      <c r="K801" s="155"/>
      <c r="M801" s="155"/>
    </row>
    <row r="802" spans="2:13" x14ac:dyDescent="0.25">
      <c r="E802" s="217"/>
      <c r="F802" s="217"/>
      <c r="G802" s="155"/>
      <c r="H802" s="155"/>
      <c r="I802" s="155"/>
      <c r="K802" s="5"/>
      <c r="L802" s="5"/>
      <c r="M802" s="218"/>
    </row>
    <row r="803" spans="2:13" x14ac:dyDescent="0.25">
      <c r="E803" s="217"/>
      <c r="F803" s="217"/>
      <c r="I803" s="155"/>
      <c r="K803" s="5"/>
      <c r="L803" s="5"/>
      <c r="M803" s="155"/>
    </row>
    <row r="804" spans="2:13" x14ac:dyDescent="0.25">
      <c r="E804" s="228"/>
      <c r="F804" s="217"/>
      <c r="I804" s="155"/>
      <c r="K804" s="5"/>
      <c r="L804" s="5"/>
      <c r="M804" s="155"/>
    </row>
    <row r="805" spans="2:13" x14ac:dyDescent="0.25">
      <c r="E805" s="228"/>
      <c r="F805" s="217"/>
      <c r="G805" s="5"/>
      <c r="H805" s="5"/>
      <c r="I805" s="155"/>
      <c r="K805" s="5"/>
      <c r="L805" s="5"/>
      <c r="M805" s="155"/>
    </row>
    <row r="806" spans="2:13" x14ac:dyDescent="0.25">
      <c r="E806" s="217"/>
      <c r="F806" s="217"/>
      <c r="G806" s="155"/>
      <c r="H806" s="218"/>
      <c r="I806" s="155"/>
      <c r="J806" s="218"/>
      <c r="K806" s="5"/>
      <c r="L806" s="5"/>
      <c r="M806" s="155"/>
    </row>
    <row r="807" spans="2:13" x14ac:dyDescent="0.25">
      <c r="E807" s="217"/>
      <c r="F807" s="217"/>
      <c r="G807" s="5"/>
      <c r="H807" s="5"/>
      <c r="I807" s="155"/>
      <c r="J807" s="218"/>
      <c r="K807" s="5"/>
      <c r="L807" s="5"/>
      <c r="M807" s="155"/>
    </row>
    <row r="808" spans="2:13" x14ac:dyDescent="0.25">
      <c r="E808" s="217"/>
      <c r="F808" s="217"/>
      <c r="G808" s="155"/>
      <c r="H808" s="155"/>
      <c r="I808" s="218"/>
      <c r="J808" s="218"/>
      <c r="K808" s="5"/>
      <c r="L808" s="5"/>
      <c r="M808" s="155"/>
    </row>
    <row r="809" spans="2:13" x14ac:dyDescent="0.25">
      <c r="E809" s="217"/>
      <c r="F809" s="217"/>
      <c r="I809" s="155"/>
      <c r="J809" s="218"/>
      <c r="K809" s="5"/>
      <c r="L809" s="5"/>
      <c r="M809" s="155"/>
    </row>
    <row r="810" spans="2:13" x14ac:dyDescent="0.25">
      <c r="B810" s="231"/>
      <c r="E810" s="217"/>
      <c r="F810" s="217"/>
      <c r="I810" s="155"/>
      <c r="K810" s="155"/>
      <c r="L810" s="155"/>
      <c r="M810" s="155"/>
    </row>
    <row r="811" spans="2:13" x14ac:dyDescent="0.25">
      <c r="E811" s="217"/>
      <c r="F811" s="217"/>
    </row>
    <row r="812" spans="2:13" x14ac:dyDescent="0.25">
      <c r="E812" s="217"/>
      <c r="F812" s="217"/>
      <c r="G812" s="155"/>
      <c r="H812" s="218"/>
      <c r="M812" s="155"/>
    </row>
    <row r="813" spans="2:13" x14ac:dyDescent="0.25">
      <c r="E813" s="217"/>
      <c r="F813" s="217"/>
      <c r="G813" s="5"/>
      <c r="H813" s="5"/>
      <c r="I813" s="5"/>
      <c r="J813" s="5"/>
      <c r="K813" s="155"/>
      <c r="M813" s="155"/>
    </row>
    <row r="814" spans="2:13" x14ac:dyDescent="0.25">
      <c r="E814" s="217"/>
      <c r="F814" s="217"/>
      <c r="G814" s="155"/>
      <c r="H814" s="155"/>
      <c r="I814" s="155"/>
      <c r="K814" s="5"/>
      <c r="L814" s="5"/>
      <c r="M814" s="218"/>
    </row>
    <row r="815" spans="2:13" x14ac:dyDescent="0.25">
      <c r="E815" s="217"/>
      <c r="F815" s="217"/>
      <c r="I815" s="155"/>
      <c r="K815" s="5"/>
      <c r="L815" s="5"/>
      <c r="M815" s="155"/>
    </row>
    <row r="816" spans="2:13" x14ac:dyDescent="0.25">
      <c r="E816" s="228"/>
      <c r="F816" s="217"/>
      <c r="I816" s="155"/>
      <c r="K816" s="5"/>
      <c r="L816" s="5"/>
      <c r="M816" s="155"/>
    </row>
    <row r="817" spans="1:13" x14ac:dyDescent="0.25">
      <c r="E817" s="228"/>
      <c r="F817" s="217"/>
      <c r="G817" s="5"/>
      <c r="H817" s="5"/>
      <c r="I817" s="155"/>
      <c r="K817" s="5"/>
      <c r="L817" s="5"/>
      <c r="M817" s="155"/>
    </row>
    <row r="818" spans="1:13" x14ac:dyDescent="0.25">
      <c r="E818" s="217"/>
      <c r="F818" s="217"/>
      <c r="G818" s="155"/>
      <c r="H818" s="218"/>
      <c r="I818" s="155"/>
      <c r="J818" s="218"/>
      <c r="K818" s="5"/>
      <c r="L818" s="5"/>
      <c r="M818" s="155"/>
    </row>
    <row r="819" spans="1:13" x14ac:dyDescent="0.25">
      <c r="E819" s="217"/>
      <c r="F819" s="217"/>
      <c r="G819" s="5"/>
      <c r="H819" s="5"/>
      <c r="I819" s="155"/>
      <c r="J819" s="218"/>
      <c r="K819" s="5"/>
      <c r="L819" s="5"/>
      <c r="M819" s="155"/>
    </row>
    <row r="820" spans="1:13" x14ac:dyDescent="0.25">
      <c r="E820" s="217"/>
      <c r="F820" s="217"/>
      <c r="G820" s="155"/>
      <c r="H820" s="155"/>
      <c r="I820" s="218"/>
      <c r="J820" s="218"/>
      <c r="K820" s="5"/>
      <c r="L820" s="5"/>
      <c r="M820" s="155"/>
    </row>
    <row r="821" spans="1:13" x14ac:dyDescent="0.25">
      <c r="A821" s="5"/>
      <c r="B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x14ac:dyDescent="0.25">
      <c r="E822" s="217"/>
      <c r="F822" s="217"/>
      <c r="I822" s="155"/>
      <c r="J822" s="218"/>
      <c r="K822" s="5"/>
      <c r="L822" s="5"/>
      <c r="M822" s="155"/>
    </row>
    <row r="823" spans="1:13" x14ac:dyDescent="0.25">
      <c r="B823" s="231"/>
      <c r="C823" s="5"/>
      <c r="E823" s="217"/>
      <c r="F823" s="217"/>
      <c r="I823" s="155"/>
      <c r="K823" s="155"/>
      <c r="L823" s="155"/>
      <c r="M823" s="155"/>
    </row>
    <row r="824" spans="1:13" x14ac:dyDescent="0.25">
      <c r="E824" s="217"/>
      <c r="F824" s="217"/>
    </row>
    <row r="825" spans="1:13" x14ac:dyDescent="0.25">
      <c r="E825" s="217"/>
      <c r="F825" s="217"/>
      <c r="G825" s="155"/>
      <c r="H825" s="218"/>
      <c r="M825" s="155"/>
    </row>
    <row r="826" spans="1:13" x14ac:dyDescent="0.25">
      <c r="E826" s="217"/>
      <c r="F826" s="217"/>
      <c r="G826" s="5"/>
      <c r="H826" s="5"/>
      <c r="I826" s="5"/>
      <c r="J826" s="5"/>
      <c r="K826" s="155"/>
      <c r="M826" s="155"/>
    </row>
    <row r="827" spans="1:13" x14ac:dyDescent="0.25">
      <c r="E827" s="217"/>
      <c r="F827" s="217"/>
      <c r="G827" s="155"/>
      <c r="H827" s="155"/>
      <c r="I827" s="155"/>
      <c r="K827" s="5"/>
      <c r="L827" s="5"/>
      <c r="M827" s="218"/>
    </row>
    <row r="828" spans="1:13" x14ac:dyDescent="0.25">
      <c r="E828" s="217"/>
      <c r="F828" s="217"/>
      <c r="I828" s="155"/>
      <c r="K828" s="5"/>
      <c r="L828" s="5"/>
      <c r="M828" s="155"/>
    </row>
    <row r="829" spans="1:13" x14ac:dyDescent="0.25">
      <c r="E829" s="228"/>
      <c r="F829" s="217"/>
      <c r="I829" s="155"/>
      <c r="K829" s="5"/>
      <c r="L829" s="5"/>
      <c r="M829" s="155"/>
    </row>
    <row r="830" spans="1:13" x14ac:dyDescent="0.25">
      <c r="E830" s="228"/>
      <c r="F830" s="217"/>
      <c r="G830" s="5"/>
      <c r="H830" s="5"/>
      <c r="I830" s="155"/>
      <c r="K830" s="5"/>
      <c r="L830" s="5"/>
      <c r="M830" s="155"/>
    </row>
    <row r="831" spans="1:13" x14ac:dyDescent="0.25">
      <c r="E831" s="217"/>
      <c r="F831" s="217"/>
      <c r="G831" s="155"/>
      <c r="H831" s="218"/>
      <c r="I831" s="155"/>
      <c r="J831" s="218"/>
      <c r="K831" s="5"/>
      <c r="L831" s="5"/>
      <c r="M831" s="155"/>
    </row>
    <row r="832" spans="1:13" x14ac:dyDescent="0.25">
      <c r="E832" s="217"/>
      <c r="F832" s="217"/>
      <c r="G832" s="5"/>
      <c r="H832" s="5"/>
      <c r="I832" s="155"/>
      <c r="J832" s="218"/>
      <c r="K832" s="5"/>
      <c r="L832" s="5"/>
      <c r="M832" s="155"/>
    </row>
    <row r="833" spans="2:13" x14ac:dyDescent="0.25">
      <c r="E833" s="217"/>
      <c r="F833" s="217"/>
      <c r="G833" s="155"/>
      <c r="H833" s="155"/>
      <c r="I833" s="218"/>
      <c r="J833" s="218"/>
      <c r="K833" s="5"/>
      <c r="L833" s="5"/>
      <c r="M833" s="155"/>
    </row>
    <row r="834" spans="2:13" x14ac:dyDescent="0.25">
      <c r="E834" s="217"/>
      <c r="F834" s="217"/>
      <c r="I834" s="155"/>
      <c r="J834" s="218"/>
      <c r="K834" s="5"/>
      <c r="L834" s="5"/>
      <c r="M834" s="155"/>
    </row>
    <row r="835" spans="2:13" x14ac:dyDescent="0.25">
      <c r="B835" s="231"/>
      <c r="E835" s="217"/>
      <c r="F835" s="217"/>
      <c r="I835" s="155"/>
      <c r="K835" s="155"/>
      <c r="L835" s="155"/>
      <c r="M835" s="155"/>
    </row>
    <row r="836" spans="2:13" x14ac:dyDescent="0.25">
      <c r="E836" s="217"/>
      <c r="F836" s="217"/>
    </row>
    <row r="837" spans="2:13" x14ac:dyDescent="0.25">
      <c r="E837" s="217"/>
      <c r="F837" s="217"/>
      <c r="G837" s="155"/>
      <c r="H837" s="218"/>
      <c r="M837" s="155"/>
    </row>
    <row r="838" spans="2:13" x14ac:dyDescent="0.25">
      <c r="E838" s="217"/>
      <c r="F838" s="217"/>
      <c r="G838" s="5"/>
      <c r="H838" s="5"/>
      <c r="I838" s="5"/>
      <c r="J838" s="5"/>
      <c r="K838" s="155"/>
      <c r="M838" s="155"/>
    </row>
    <row r="839" spans="2:13" x14ac:dyDescent="0.25">
      <c r="E839" s="217"/>
      <c r="F839" s="217"/>
      <c r="G839" s="155"/>
      <c r="H839" s="155"/>
      <c r="I839" s="155"/>
      <c r="K839" s="5"/>
      <c r="L839" s="5"/>
      <c r="M839" s="218"/>
    </row>
    <row r="840" spans="2:13" x14ac:dyDescent="0.25">
      <c r="E840" s="217"/>
      <c r="F840" s="217"/>
      <c r="I840" s="155"/>
      <c r="K840" s="5"/>
      <c r="L840" s="5"/>
      <c r="M840" s="155"/>
    </row>
    <row r="841" spans="2:13" x14ac:dyDescent="0.25">
      <c r="E841" s="228"/>
      <c r="F841" s="217"/>
      <c r="I841" s="155"/>
      <c r="K841" s="5"/>
      <c r="L841" s="5"/>
      <c r="M841" s="155"/>
    </row>
    <row r="842" spans="2:13" x14ac:dyDescent="0.25">
      <c r="E842" s="228"/>
      <c r="F842" s="217"/>
      <c r="G842" s="5"/>
      <c r="H842" s="5"/>
      <c r="I842" s="155"/>
      <c r="K842" s="5"/>
      <c r="L842" s="5"/>
      <c r="M842" s="155"/>
    </row>
    <row r="843" spans="2:13" x14ac:dyDescent="0.25">
      <c r="E843" s="217"/>
      <c r="F843" s="217"/>
      <c r="G843" s="155"/>
      <c r="H843" s="218"/>
      <c r="I843" s="155"/>
      <c r="J843" s="218"/>
      <c r="K843" s="5"/>
      <c r="L843" s="5"/>
      <c r="M843" s="155"/>
    </row>
    <row r="844" spans="2:13" x14ac:dyDescent="0.25">
      <c r="E844" s="217"/>
      <c r="F844" s="217"/>
      <c r="G844" s="5"/>
      <c r="H844" s="5"/>
      <c r="I844" s="155"/>
      <c r="J844" s="218"/>
      <c r="K844" s="5"/>
      <c r="L844" s="5"/>
      <c r="M844" s="155"/>
    </row>
    <row r="845" spans="2:13" x14ac:dyDescent="0.25">
      <c r="E845" s="217"/>
      <c r="F845" s="217"/>
      <c r="G845" s="155"/>
      <c r="H845" s="155"/>
      <c r="I845" s="218"/>
      <c r="J845" s="218"/>
      <c r="K845" s="5"/>
      <c r="L845" s="5"/>
      <c r="M845" s="155"/>
    </row>
    <row r="846" spans="2:13" x14ac:dyDescent="0.25">
      <c r="E846" s="217"/>
      <c r="F846" s="217"/>
      <c r="I846" s="155"/>
      <c r="J846" s="218"/>
      <c r="K846" s="5"/>
      <c r="L846" s="5"/>
      <c r="M846" s="155"/>
    </row>
    <row r="847" spans="2:13" x14ac:dyDescent="0.25">
      <c r="B847" s="231"/>
      <c r="E847" s="217"/>
      <c r="F847" s="217"/>
      <c r="I847" s="155"/>
      <c r="K847" s="155"/>
      <c r="L847" s="155"/>
      <c r="M847" s="155"/>
    </row>
    <row r="848" spans="2:13" x14ac:dyDescent="0.25">
      <c r="E848" s="217"/>
      <c r="F848" s="217"/>
    </row>
    <row r="849" spans="1:13" x14ac:dyDescent="0.25">
      <c r="E849" s="217"/>
      <c r="F849" s="217"/>
      <c r="G849" s="155"/>
      <c r="H849" s="218"/>
      <c r="M849" s="155"/>
    </row>
    <row r="850" spans="1:13" x14ac:dyDescent="0.25">
      <c r="E850" s="217"/>
      <c r="F850" s="217"/>
      <c r="G850" s="5"/>
      <c r="H850" s="5"/>
      <c r="I850" s="5"/>
      <c r="J850" s="5"/>
      <c r="K850" s="155"/>
      <c r="M850" s="155"/>
    </row>
    <row r="851" spans="1:13" x14ac:dyDescent="0.25">
      <c r="E851" s="217"/>
      <c r="F851" s="217"/>
      <c r="G851" s="155"/>
      <c r="H851" s="155"/>
      <c r="I851" s="155"/>
      <c r="K851" s="5"/>
      <c r="L851" s="5"/>
      <c r="M851" s="218"/>
    </row>
    <row r="852" spans="1:13" x14ac:dyDescent="0.25">
      <c r="E852" s="217"/>
      <c r="F852" s="217"/>
      <c r="I852" s="155"/>
      <c r="K852" s="5"/>
      <c r="L852" s="5"/>
      <c r="M852" s="155"/>
    </row>
    <row r="853" spans="1:13" x14ac:dyDescent="0.25">
      <c r="E853" s="228"/>
      <c r="F853" s="217"/>
      <c r="I853" s="155"/>
      <c r="K853" s="5"/>
      <c r="L853" s="5"/>
      <c r="M853" s="155"/>
    </row>
    <row r="854" spans="1:13" x14ac:dyDescent="0.25">
      <c r="E854" s="228"/>
      <c r="F854" s="217"/>
      <c r="G854" s="5"/>
      <c r="H854" s="5"/>
      <c r="I854" s="155"/>
      <c r="K854" s="5"/>
      <c r="L854" s="5"/>
      <c r="M854" s="155"/>
    </row>
    <row r="855" spans="1:13" x14ac:dyDescent="0.25">
      <c r="E855" s="217"/>
      <c r="F855" s="217"/>
      <c r="G855" s="155"/>
      <c r="H855" s="218"/>
      <c r="I855" s="155"/>
      <c r="J855" s="218"/>
      <c r="K855" s="5"/>
      <c r="L855" s="5"/>
      <c r="M855" s="155"/>
    </row>
    <row r="856" spans="1:13" x14ac:dyDescent="0.25">
      <c r="A856" s="5"/>
      <c r="B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x14ac:dyDescent="0.25">
      <c r="E857" s="217"/>
      <c r="F857" s="217"/>
      <c r="G857" s="5"/>
      <c r="H857" s="5"/>
      <c r="I857" s="155"/>
      <c r="J857" s="218"/>
      <c r="K857" s="5"/>
      <c r="L857" s="5"/>
      <c r="M857" s="155"/>
    </row>
    <row r="858" spans="1:13" x14ac:dyDescent="0.25">
      <c r="C858" s="5"/>
      <c r="E858" s="217"/>
      <c r="F858" s="217"/>
      <c r="G858" s="155"/>
      <c r="H858" s="155"/>
      <c r="I858" s="218"/>
      <c r="J858" s="218"/>
      <c r="K858" s="5"/>
      <c r="L858" s="5"/>
      <c r="M858" s="155"/>
    </row>
    <row r="859" spans="1:13" x14ac:dyDescent="0.25">
      <c r="E859" s="217"/>
      <c r="F859" s="217"/>
      <c r="I859" s="155"/>
      <c r="J859" s="218"/>
      <c r="K859" s="5"/>
      <c r="L859" s="5"/>
      <c r="M859" s="155"/>
    </row>
    <row r="860" spans="1:13" x14ac:dyDescent="0.25">
      <c r="B860" s="231"/>
      <c r="E860" s="217"/>
      <c r="F860" s="217"/>
      <c r="I860" s="155"/>
      <c r="K860" s="155"/>
      <c r="L860" s="155"/>
      <c r="M860" s="155"/>
    </row>
    <row r="861" spans="1:13" x14ac:dyDescent="0.25">
      <c r="E861" s="217"/>
      <c r="F861" s="217"/>
    </row>
    <row r="862" spans="1:13" x14ac:dyDescent="0.25">
      <c r="E862" s="217"/>
      <c r="F862" s="217"/>
      <c r="G862" s="155"/>
      <c r="H862" s="218"/>
      <c r="M862" s="155"/>
    </row>
    <row r="863" spans="1:13" x14ac:dyDescent="0.25">
      <c r="E863" s="217"/>
      <c r="F863" s="217"/>
      <c r="G863" s="5"/>
      <c r="H863" s="5"/>
      <c r="I863" s="5"/>
      <c r="J863" s="5"/>
      <c r="K863" s="155"/>
      <c r="M863" s="155"/>
    </row>
    <row r="864" spans="1:13" x14ac:dyDescent="0.25">
      <c r="E864" s="217"/>
      <c r="F864" s="217"/>
      <c r="G864" s="155"/>
      <c r="H864" s="155"/>
      <c r="I864" s="155"/>
      <c r="K864" s="5"/>
      <c r="L864" s="5"/>
      <c r="M864" s="218"/>
    </row>
    <row r="865" spans="2:13" x14ac:dyDescent="0.25">
      <c r="E865" s="217"/>
      <c r="F865" s="217"/>
      <c r="I865" s="155"/>
      <c r="K865" s="5"/>
      <c r="L865" s="5"/>
      <c r="M865" s="155"/>
    </row>
    <row r="866" spans="2:13" x14ac:dyDescent="0.25">
      <c r="E866" s="228"/>
      <c r="F866" s="217"/>
      <c r="I866" s="155"/>
      <c r="K866" s="5"/>
      <c r="L866" s="5"/>
      <c r="M866" s="155"/>
    </row>
    <row r="867" spans="2:13" x14ac:dyDescent="0.25">
      <c r="E867" s="228"/>
      <c r="F867" s="217"/>
      <c r="G867" s="5"/>
      <c r="H867" s="5"/>
      <c r="I867" s="155"/>
      <c r="K867" s="5"/>
      <c r="L867" s="5"/>
      <c r="M867" s="155"/>
    </row>
    <row r="868" spans="2:13" x14ac:dyDescent="0.25">
      <c r="E868" s="217"/>
      <c r="F868" s="217"/>
      <c r="G868" s="155"/>
      <c r="H868" s="218"/>
      <c r="I868" s="155"/>
      <c r="J868" s="218"/>
      <c r="K868" s="5"/>
      <c r="L868" s="5"/>
      <c r="M868" s="155"/>
    </row>
    <row r="869" spans="2:13" x14ac:dyDescent="0.25">
      <c r="E869" s="217"/>
      <c r="F869" s="217"/>
      <c r="G869" s="5"/>
      <c r="H869" s="5"/>
      <c r="I869" s="155"/>
      <c r="J869" s="218"/>
      <c r="K869" s="5"/>
      <c r="L869" s="5"/>
      <c r="M869" s="155"/>
    </row>
    <row r="870" spans="2:13" x14ac:dyDescent="0.25">
      <c r="E870" s="217"/>
      <c r="F870" s="217"/>
      <c r="G870" s="155"/>
      <c r="H870" s="155"/>
      <c r="I870" s="218"/>
      <c r="J870" s="218"/>
      <c r="K870" s="5"/>
      <c r="L870" s="5"/>
      <c r="M870" s="155"/>
    </row>
    <row r="871" spans="2:13" x14ac:dyDescent="0.25">
      <c r="E871" s="217"/>
      <c r="F871" s="217"/>
      <c r="I871" s="155"/>
      <c r="J871" s="218"/>
      <c r="K871" s="5"/>
      <c r="L871" s="5"/>
      <c r="M871" s="155"/>
    </row>
    <row r="872" spans="2:13" x14ac:dyDescent="0.25">
      <c r="B872" s="231"/>
      <c r="E872" s="217"/>
      <c r="F872" s="217"/>
      <c r="I872" s="155"/>
      <c r="K872" s="155"/>
      <c r="L872" s="155"/>
      <c r="M872" s="155"/>
    </row>
    <row r="873" spans="2:13" x14ac:dyDescent="0.25">
      <c r="E873" s="217"/>
      <c r="F873" s="217"/>
    </row>
    <row r="874" spans="2:13" x14ac:dyDescent="0.25">
      <c r="E874" s="217"/>
      <c r="F874" s="217"/>
      <c r="G874" s="155"/>
      <c r="H874" s="218"/>
      <c r="M874" s="155"/>
    </row>
    <row r="875" spans="2:13" x14ac:dyDescent="0.25">
      <c r="E875" s="217"/>
      <c r="F875" s="217"/>
      <c r="G875" s="5"/>
      <c r="H875" s="5"/>
      <c r="I875" s="5"/>
      <c r="J875" s="5"/>
      <c r="K875" s="155"/>
      <c r="M875" s="155"/>
    </row>
    <row r="876" spans="2:13" x14ac:dyDescent="0.25">
      <c r="E876" s="217"/>
      <c r="F876" s="217"/>
      <c r="G876" s="155"/>
      <c r="H876" s="155"/>
      <c r="I876" s="155"/>
      <c r="K876" s="5"/>
      <c r="L876" s="5"/>
      <c r="M876" s="218"/>
    </row>
    <row r="877" spans="2:13" x14ac:dyDescent="0.25">
      <c r="E877" s="217"/>
      <c r="F877" s="217"/>
      <c r="I877" s="155"/>
      <c r="K877" s="5"/>
      <c r="L877" s="5"/>
      <c r="M877" s="155"/>
    </row>
    <row r="878" spans="2:13" x14ac:dyDescent="0.25">
      <c r="E878" s="228"/>
      <c r="F878" s="217"/>
      <c r="I878" s="155"/>
      <c r="K878" s="5"/>
      <c r="L878" s="5"/>
      <c r="M878" s="155"/>
    </row>
    <row r="879" spans="2:13" x14ac:dyDescent="0.25">
      <c r="E879" s="228"/>
      <c r="F879" s="217"/>
      <c r="G879" s="5"/>
      <c r="H879" s="5"/>
      <c r="I879" s="155"/>
      <c r="K879" s="5"/>
      <c r="L879" s="5"/>
      <c r="M879" s="155"/>
    </row>
    <row r="880" spans="2:13" x14ac:dyDescent="0.25">
      <c r="E880" s="217"/>
      <c r="F880" s="217"/>
      <c r="G880" s="155"/>
      <c r="H880" s="218"/>
      <c r="I880" s="155"/>
      <c r="J880" s="218"/>
      <c r="K880" s="5"/>
      <c r="L880" s="5"/>
      <c r="M880" s="155"/>
    </row>
    <row r="881" spans="1:13" x14ac:dyDescent="0.25">
      <c r="E881" s="217"/>
      <c r="F881" s="217"/>
      <c r="G881" s="5"/>
      <c r="H881" s="5"/>
      <c r="I881" s="155"/>
      <c r="J881" s="218"/>
      <c r="K881" s="5"/>
      <c r="L881" s="5"/>
      <c r="M881" s="155"/>
    </row>
    <row r="882" spans="1:13" x14ac:dyDescent="0.25">
      <c r="E882" s="217"/>
      <c r="F882" s="217"/>
      <c r="G882" s="155"/>
      <c r="H882" s="155"/>
      <c r="I882" s="218"/>
      <c r="J882" s="218"/>
      <c r="K882" s="5"/>
      <c r="L882" s="5"/>
      <c r="M882" s="155"/>
    </row>
    <row r="883" spans="1:13" x14ac:dyDescent="0.25">
      <c r="E883" s="217"/>
      <c r="F883" s="217"/>
      <c r="I883" s="155"/>
      <c r="J883" s="218"/>
      <c r="K883" s="5"/>
      <c r="L883" s="5"/>
      <c r="M883" s="155"/>
    </row>
    <row r="884" spans="1:13" x14ac:dyDescent="0.25">
      <c r="B884" s="231"/>
      <c r="E884" s="217"/>
      <c r="F884" s="217"/>
      <c r="I884" s="155"/>
      <c r="K884" s="155"/>
      <c r="L884" s="155"/>
      <c r="M884" s="155"/>
    </row>
    <row r="885" spans="1:13" x14ac:dyDescent="0.25">
      <c r="E885" s="217"/>
      <c r="F885" s="217"/>
    </row>
    <row r="886" spans="1:13" x14ac:dyDescent="0.25">
      <c r="E886" s="217"/>
      <c r="F886" s="217"/>
      <c r="G886" s="155"/>
      <c r="H886" s="218"/>
      <c r="M886" s="155"/>
    </row>
    <row r="887" spans="1:13" x14ac:dyDescent="0.25">
      <c r="E887" s="217"/>
      <c r="F887" s="217"/>
      <c r="G887" s="5"/>
      <c r="H887" s="5"/>
      <c r="I887" s="5"/>
      <c r="J887" s="5"/>
      <c r="K887" s="155"/>
      <c r="M887" s="155"/>
    </row>
    <row r="888" spans="1:13" x14ac:dyDescent="0.25">
      <c r="E888" s="217"/>
      <c r="F888" s="217"/>
      <c r="G888" s="155"/>
      <c r="H888" s="155"/>
      <c r="I888" s="155"/>
      <c r="K888" s="5"/>
      <c r="L888" s="5"/>
      <c r="M888" s="218"/>
    </row>
    <row r="889" spans="1:13" x14ac:dyDescent="0.25">
      <c r="E889" s="217"/>
      <c r="F889" s="217"/>
      <c r="I889" s="155"/>
      <c r="K889" s="5"/>
      <c r="L889" s="5"/>
      <c r="M889" s="155"/>
    </row>
    <row r="890" spans="1:13" x14ac:dyDescent="0.25">
      <c r="E890" s="228"/>
      <c r="F890" s="217"/>
      <c r="I890" s="155"/>
      <c r="K890" s="5"/>
      <c r="L890" s="5"/>
      <c r="M890" s="155"/>
    </row>
    <row r="891" spans="1:13" x14ac:dyDescent="0.25">
      <c r="A891" s="5"/>
      <c r="B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x14ac:dyDescent="0.25">
      <c r="E892" s="228"/>
      <c r="F892" s="217"/>
      <c r="G892" s="5"/>
      <c r="H892" s="5"/>
      <c r="I892" s="155"/>
      <c r="K892" s="5"/>
      <c r="L892" s="5"/>
      <c r="M892" s="155"/>
    </row>
    <row r="893" spans="1:13" x14ac:dyDescent="0.25">
      <c r="C893" s="5"/>
      <c r="E893" s="217"/>
      <c r="F893" s="217"/>
      <c r="G893" s="155"/>
      <c r="H893" s="218"/>
      <c r="I893" s="155"/>
      <c r="J893" s="218"/>
      <c r="K893" s="5"/>
      <c r="L893" s="5"/>
      <c r="M893" s="155"/>
    </row>
    <row r="894" spans="1:13" x14ac:dyDescent="0.25">
      <c r="E894" s="217"/>
      <c r="F894" s="217"/>
      <c r="G894" s="5"/>
      <c r="H894" s="5"/>
      <c r="I894" s="155"/>
      <c r="J894" s="218"/>
      <c r="K894" s="5"/>
      <c r="L894" s="5"/>
      <c r="M894" s="155"/>
    </row>
    <row r="895" spans="1:13" x14ac:dyDescent="0.25">
      <c r="E895" s="217"/>
      <c r="F895" s="217"/>
      <c r="G895" s="155"/>
      <c r="H895" s="155"/>
      <c r="I895" s="218"/>
      <c r="J895" s="218"/>
      <c r="K895" s="5"/>
      <c r="L895" s="5"/>
      <c r="M895" s="155"/>
    </row>
    <row r="896" spans="1:13" x14ac:dyDescent="0.25">
      <c r="E896" s="217"/>
      <c r="F896" s="217"/>
      <c r="I896" s="155"/>
      <c r="J896" s="218"/>
      <c r="K896" s="5"/>
      <c r="L896" s="5"/>
      <c r="M896" s="155"/>
    </row>
    <row r="897" spans="2:13" x14ac:dyDescent="0.25">
      <c r="B897" s="231"/>
      <c r="E897" s="217"/>
      <c r="F897" s="217"/>
      <c r="I897" s="155"/>
      <c r="K897" s="155"/>
      <c r="L897" s="155"/>
      <c r="M897" s="155"/>
    </row>
    <row r="898" spans="2:13" x14ac:dyDescent="0.25">
      <c r="E898" s="217"/>
      <c r="F898" s="217"/>
    </row>
    <row r="899" spans="2:13" x14ac:dyDescent="0.25">
      <c r="E899" s="217"/>
      <c r="F899" s="217"/>
      <c r="G899" s="155"/>
      <c r="H899" s="218"/>
      <c r="M899" s="155"/>
    </row>
    <row r="900" spans="2:13" x14ac:dyDescent="0.25">
      <c r="E900" s="217"/>
      <c r="F900" s="217"/>
      <c r="G900" s="5"/>
      <c r="H900" s="5"/>
      <c r="I900" s="5"/>
      <c r="J900" s="5"/>
      <c r="K900" s="155"/>
      <c r="M900" s="155"/>
    </row>
    <row r="901" spans="2:13" x14ac:dyDescent="0.25">
      <c r="E901" s="217"/>
      <c r="F901" s="217"/>
      <c r="G901" s="155"/>
      <c r="H901" s="155"/>
      <c r="I901" s="155"/>
      <c r="K901" s="5"/>
      <c r="L901" s="5"/>
      <c r="M901" s="218"/>
    </row>
    <row r="902" spans="2:13" x14ac:dyDescent="0.25">
      <c r="E902" s="217"/>
      <c r="F902" s="217"/>
      <c r="I902" s="155"/>
      <c r="K902" s="5"/>
      <c r="L902" s="5"/>
      <c r="M902" s="155"/>
    </row>
    <row r="903" spans="2:13" x14ac:dyDescent="0.25">
      <c r="E903" s="228"/>
      <c r="F903" s="217"/>
      <c r="I903" s="155"/>
      <c r="K903" s="5"/>
      <c r="L903" s="5"/>
      <c r="M903" s="155"/>
    </row>
    <row r="904" spans="2:13" x14ac:dyDescent="0.25">
      <c r="E904" s="228"/>
      <c r="F904" s="217"/>
      <c r="G904" s="5"/>
      <c r="H904" s="5"/>
      <c r="I904" s="155"/>
      <c r="K904" s="5"/>
      <c r="L904" s="5"/>
      <c r="M904" s="155"/>
    </row>
    <row r="905" spans="2:13" x14ac:dyDescent="0.25">
      <c r="E905" s="217"/>
      <c r="F905" s="217"/>
      <c r="G905" s="155"/>
      <c r="H905" s="218"/>
      <c r="I905" s="155"/>
      <c r="J905" s="218"/>
      <c r="K905" s="5"/>
      <c r="L905" s="5"/>
      <c r="M905" s="155"/>
    </row>
    <row r="906" spans="2:13" x14ac:dyDescent="0.25">
      <c r="E906" s="217"/>
      <c r="F906" s="217"/>
      <c r="G906" s="5"/>
      <c r="H906" s="5"/>
      <c r="I906" s="155"/>
      <c r="J906" s="218"/>
      <c r="K906" s="5"/>
      <c r="L906" s="5"/>
      <c r="M906" s="155"/>
    </row>
    <row r="907" spans="2:13" x14ac:dyDescent="0.25">
      <c r="E907" s="217"/>
      <c r="F907" s="217"/>
      <c r="G907" s="155"/>
      <c r="H907" s="155"/>
      <c r="I907" s="218"/>
      <c r="J907" s="218"/>
      <c r="K907" s="5"/>
      <c r="L907" s="5"/>
      <c r="M907" s="155"/>
    </row>
    <row r="908" spans="2:13" x14ac:dyDescent="0.25">
      <c r="E908" s="217"/>
      <c r="F908" s="217"/>
      <c r="I908" s="155"/>
      <c r="J908" s="218"/>
      <c r="K908" s="5"/>
      <c r="L908" s="5"/>
      <c r="M908" s="155"/>
    </row>
    <row r="909" spans="2:13" x14ac:dyDescent="0.25">
      <c r="B909" s="231"/>
      <c r="E909" s="217"/>
      <c r="F909" s="217"/>
      <c r="I909" s="155"/>
      <c r="K909" s="155"/>
      <c r="L909" s="155"/>
      <c r="M909" s="155"/>
    </row>
    <row r="910" spans="2:13" x14ac:dyDescent="0.25">
      <c r="E910" s="217"/>
      <c r="F910" s="217"/>
    </row>
    <row r="911" spans="2:13" x14ac:dyDescent="0.25">
      <c r="E911" s="217"/>
      <c r="F911" s="217"/>
      <c r="G911" s="155"/>
      <c r="H911" s="218"/>
      <c r="M911" s="155"/>
    </row>
    <row r="912" spans="2:13" x14ac:dyDescent="0.25">
      <c r="E912" s="217"/>
      <c r="F912" s="217"/>
      <c r="G912" s="5"/>
      <c r="H912" s="5"/>
      <c r="I912" s="5"/>
      <c r="J912" s="5"/>
      <c r="K912" s="155"/>
      <c r="M912" s="155"/>
    </row>
    <row r="913" spans="3:13" x14ac:dyDescent="0.25">
      <c r="E913" s="217"/>
      <c r="F913" s="217"/>
      <c r="G913" s="155"/>
      <c r="H913" s="155"/>
      <c r="I913" s="155"/>
      <c r="K913" s="5"/>
      <c r="L913" s="5"/>
      <c r="M913" s="218"/>
    </row>
    <row r="928" spans="3:13" x14ac:dyDescent="0.25">
      <c r="C928" s="5"/>
    </row>
    <row r="950" spans="1:13" x14ac:dyDescent="0.25">
      <c r="E950" s="217"/>
      <c r="F950" s="217"/>
      <c r="G950" s="155"/>
      <c r="H950" s="218"/>
      <c r="I950" s="155"/>
      <c r="J950" s="218"/>
      <c r="K950" s="5"/>
      <c r="L950" s="5"/>
      <c r="M950" s="155"/>
    </row>
    <row r="951" spans="1:13" x14ac:dyDescent="0.25">
      <c r="E951" s="217"/>
      <c r="F951" s="217"/>
      <c r="G951" s="5"/>
      <c r="H951" s="5"/>
      <c r="I951" s="155"/>
      <c r="J951" s="218"/>
      <c r="K951" s="5"/>
      <c r="L951" s="5"/>
      <c r="M951" s="155"/>
    </row>
    <row r="952" spans="1:13" x14ac:dyDescent="0.25">
      <c r="E952" s="217"/>
      <c r="F952" s="217"/>
      <c r="G952" s="155"/>
      <c r="H952" s="155"/>
      <c r="I952" s="218"/>
      <c r="J952" s="218"/>
      <c r="K952" s="5"/>
      <c r="L952" s="5"/>
      <c r="M952" s="155"/>
    </row>
    <row r="953" spans="1:13" x14ac:dyDescent="0.25">
      <c r="E953" s="217"/>
      <c r="F953" s="217"/>
      <c r="I953" s="155"/>
      <c r="J953" s="218"/>
      <c r="K953" s="5"/>
      <c r="L953" s="5"/>
      <c r="M953" s="155"/>
    </row>
    <row r="954" spans="1:13" x14ac:dyDescent="0.25">
      <c r="B954" s="231"/>
      <c r="E954" s="217"/>
      <c r="F954" s="217"/>
      <c r="I954" s="155"/>
      <c r="K954" s="155"/>
      <c r="L954" s="155"/>
      <c r="M954" s="155"/>
    </row>
    <row r="955" spans="1:13" x14ac:dyDescent="0.25">
      <c r="E955" s="217"/>
      <c r="F955" s="217"/>
    </row>
    <row r="956" spans="1:13" x14ac:dyDescent="0.25">
      <c r="E956" s="217"/>
      <c r="F956" s="217"/>
      <c r="G956" s="155"/>
      <c r="H956" s="218"/>
      <c r="M956" s="155"/>
    </row>
    <row r="957" spans="1:13" x14ac:dyDescent="0.25">
      <c r="E957" s="217"/>
      <c r="F957" s="217"/>
      <c r="G957" s="5"/>
      <c r="H957" s="5"/>
      <c r="I957" s="5"/>
      <c r="J957" s="5"/>
      <c r="K957" s="155"/>
      <c r="M957" s="155"/>
    </row>
    <row r="958" spans="1:13" x14ac:dyDescent="0.25">
      <c r="E958" s="217"/>
      <c r="F958" s="217"/>
      <c r="G958" s="155"/>
      <c r="H958" s="155"/>
      <c r="I958" s="155"/>
      <c r="K958" s="5"/>
      <c r="L958" s="5"/>
      <c r="M958" s="218"/>
    </row>
    <row r="959" spans="1:13" x14ac:dyDescent="0.25">
      <c r="A959" s="5"/>
      <c r="B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x14ac:dyDescent="0.25">
      <c r="E960" s="217"/>
      <c r="F960" s="217"/>
      <c r="I960" s="155"/>
      <c r="K960" s="5"/>
      <c r="L960" s="5"/>
      <c r="M960" s="155"/>
    </row>
    <row r="961" spans="2:13" x14ac:dyDescent="0.25">
      <c r="E961" s="228"/>
      <c r="F961" s="217"/>
      <c r="I961" s="155"/>
      <c r="K961" s="5"/>
      <c r="L961" s="5"/>
      <c r="M961" s="155"/>
    </row>
    <row r="962" spans="2:13" x14ac:dyDescent="0.25">
      <c r="E962" s="228"/>
      <c r="F962" s="217"/>
      <c r="G962" s="5"/>
      <c r="H962" s="5"/>
      <c r="I962" s="155"/>
      <c r="K962" s="5"/>
      <c r="L962" s="5"/>
      <c r="M962" s="155"/>
    </row>
    <row r="963" spans="2:13" x14ac:dyDescent="0.25">
      <c r="C963" s="5"/>
      <c r="E963" s="217"/>
      <c r="F963" s="217"/>
      <c r="G963" s="155"/>
      <c r="H963" s="218"/>
      <c r="I963" s="155"/>
      <c r="J963" s="218"/>
      <c r="K963" s="5"/>
      <c r="L963" s="5"/>
      <c r="M963" s="155"/>
    </row>
    <row r="964" spans="2:13" x14ac:dyDescent="0.25">
      <c r="E964" s="217"/>
      <c r="F964" s="217"/>
      <c r="G964" s="5"/>
      <c r="H964" s="5"/>
      <c r="I964" s="155"/>
      <c r="J964" s="218"/>
      <c r="K964" s="5"/>
      <c r="L964" s="5"/>
      <c r="M964" s="155"/>
    </row>
    <row r="965" spans="2:13" x14ac:dyDescent="0.25">
      <c r="E965" s="217"/>
      <c r="F965" s="217"/>
      <c r="G965" s="155"/>
      <c r="H965" s="155"/>
      <c r="I965" s="218"/>
      <c r="J965" s="218"/>
      <c r="K965" s="5"/>
      <c r="L965" s="5"/>
      <c r="M965" s="155"/>
    </row>
    <row r="966" spans="2:13" x14ac:dyDescent="0.25">
      <c r="E966" s="217"/>
      <c r="F966" s="217"/>
      <c r="I966" s="155"/>
      <c r="J966" s="218"/>
      <c r="K966" s="5"/>
      <c r="L966" s="5"/>
      <c r="M966" s="155"/>
    </row>
    <row r="967" spans="2:13" x14ac:dyDescent="0.25">
      <c r="B967" s="231"/>
      <c r="E967" s="217"/>
      <c r="F967" s="217"/>
      <c r="I967" s="155"/>
      <c r="K967" s="155"/>
      <c r="L967" s="155"/>
      <c r="M967" s="155"/>
    </row>
    <row r="968" spans="2:13" x14ac:dyDescent="0.25">
      <c r="E968" s="217"/>
      <c r="F968" s="217"/>
    </row>
    <row r="969" spans="2:13" x14ac:dyDescent="0.25">
      <c r="E969" s="217"/>
      <c r="F969" s="217"/>
      <c r="G969" s="155"/>
      <c r="H969" s="218"/>
      <c r="M969" s="155"/>
    </row>
    <row r="970" spans="2:13" x14ac:dyDescent="0.25">
      <c r="E970" s="217"/>
      <c r="F970" s="217"/>
      <c r="G970" s="5"/>
      <c r="H970" s="5"/>
      <c r="I970" s="5"/>
      <c r="J970" s="5"/>
      <c r="K970" s="155"/>
      <c r="M970" s="155"/>
    </row>
    <row r="971" spans="2:13" x14ac:dyDescent="0.25">
      <c r="E971" s="217"/>
      <c r="F971" s="217"/>
      <c r="G971" s="155"/>
      <c r="H971" s="155"/>
      <c r="I971" s="155"/>
      <c r="K971" s="5"/>
      <c r="L971" s="5"/>
      <c r="M971" s="218"/>
    </row>
    <row r="972" spans="2:13" x14ac:dyDescent="0.25">
      <c r="E972" s="217"/>
      <c r="F972" s="217"/>
      <c r="I972" s="155"/>
      <c r="K972" s="5"/>
      <c r="L972" s="5"/>
      <c r="M972" s="155"/>
    </row>
    <row r="973" spans="2:13" x14ac:dyDescent="0.25">
      <c r="E973" s="228"/>
      <c r="F973" s="217"/>
      <c r="I973" s="155"/>
      <c r="K973" s="5"/>
      <c r="L973" s="5"/>
      <c r="M973" s="155"/>
    </row>
    <row r="974" spans="2:13" x14ac:dyDescent="0.25">
      <c r="E974" s="228"/>
      <c r="F974" s="217"/>
      <c r="G974" s="5"/>
      <c r="H974" s="5"/>
      <c r="I974" s="155"/>
      <c r="K974" s="5"/>
      <c r="L974" s="5"/>
      <c r="M974" s="155"/>
    </row>
    <row r="975" spans="2:13" x14ac:dyDescent="0.25">
      <c r="E975" s="217"/>
      <c r="F975" s="217"/>
      <c r="G975" s="155"/>
      <c r="H975" s="218"/>
      <c r="I975" s="155"/>
      <c r="J975" s="218"/>
      <c r="K975" s="5"/>
      <c r="L975" s="5"/>
      <c r="M975" s="155"/>
    </row>
    <row r="976" spans="2:13" x14ac:dyDescent="0.25">
      <c r="E976" s="217"/>
      <c r="F976" s="217"/>
      <c r="G976" s="5"/>
      <c r="H976" s="5"/>
      <c r="I976" s="155"/>
      <c r="J976" s="218"/>
      <c r="K976" s="5"/>
      <c r="L976" s="5"/>
      <c r="M976" s="155"/>
    </row>
    <row r="977" spans="1:13" x14ac:dyDescent="0.25">
      <c r="E977" s="217"/>
      <c r="F977" s="217"/>
      <c r="G977" s="155"/>
      <c r="H977" s="155"/>
      <c r="I977" s="218"/>
      <c r="J977" s="218"/>
      <c r="K977" s="5"/>
      <c r="L977" s="5"/>
      <c r="M977" s="155"/>
    </row>
    <row r="978" spans="1:13" x14ac:dyDescent="0.25">
      <c r="E978" s="217"/>
      <c r="F978" s="217"/>
      <c r="I978" s="155"/>
      <c r="J978" s="218"/>
      <c r="K978" s="5"/>
      <c r="L978" s="5"/>
      <c r="M978" s="155"/>
    </row>
    <row r="979" spans="1:13" x14ac:dyDescent="0.25">
      <c r="B979" s="231"/>
      <c r="E979" s="217"/>
      <c r="F979" s="217"/>
      <c r="I979" s="155"/>
      <c r="K979" s="155"/>
      <c r="L979" s="155"/>
      <c r="M979" s="155"/>
    </row>
    <row r="980" spans="1:13" x14ac:dyDescent="0.25">
      <c r="E980" s="217"/>
      <c r="F980" s="217"/>
    </row>
    <row r="981" spans="1:13" x14ac:dyDescent="0.25">
      <c r="E981" s="217"/>
      <c r="F981" s="217"/>
      <c r="G981" s="155"/>
      <c r="H981" s="218"/>
      <c r="M981" s="155"/>
    </row>
    <row r="982" spans="1:13" x14ac:dyDescent="0.25">
      <c r="E982" s="217"/>
      <c r="F982" s="217"/>
      <c r="G982" s="5"/>
      <c r="H982" s="5"/>
      <c r="I982" s="5"/>
      <c r="J982" s="5"/>
      <c r="K982" s="155"/>
      <c r="M982" s="155"/>
    </row>
    <row r="983" spans="1:13" x14ac:dyDescent="0.25">
      <c r="E983" s="217"/>
      <c r="F983" s="217"/>
      <c r="G983" s="155"/>
      <c r="H983" s="155"/>
      <c r="I983" s="155"/>
      <c r="K983" s="5"/>
      <c r="L983" s="5"/>
      <c r="M983" s="218"/>
    </row>
    <row r="984" spans="1:13" x14ac:dyDescent="0.25">
      <c r="E984" s="217"/>
      <c r="F984" s="217"/>
      <c r="I984" s="155"/>
      <c r="K984" s="5"/>
      <c r="L984" s="5"/>
      <c r="M984" s="155"/>
    </row>
    <row r="985" spans="1:13" x14ac:dyDescent="0.25">
      <c r="E985" s="228"/>
      <c r="F985" s="217"/>
      <c r="I985" s="155"/>
      <c r="K985" s="5"/>
      <c r="L985" s="5"/>
      <c r="M985" s="155"/>
    </row>
    <row r="986" spans="1:13" x14ac:dyDescent="0.25">
      <c r="E986" s="228"/>
      <c r="F986" s="217"/>
      <c r="G986" s="5"/>
      <c r="H986" s="5"/>
      <c r="I986" s="155"/>
      <c r="K986" s="5"/>
      <c r="L986" s="5"/>
      <c r="M986" s="155"/>
    </row>
    <row r="987" spans="1:13" x14ac:dyDescent="0.25">
      <c r="E987" s="217"/>
      <c r="F987" s="217"/>
      <c r="G987" s="155"/>
      <c r="H987" s="218"/>
      <c r="I987" s="155"/>
      <c r="J987" s="218"/>
      <c r="K987" s="5"/>
      <c r="L987" s="5"/>
      <c r="M987" s="155"/>
    </row>
    <row r="988" spans="1:13" x14ac:dyDescent="0.25">
      <c r="E988" s="217"/>
      <c r="F988" s="217"/>
      <c r="G988" s="5"/>
      <c r="H988" s="5"/>
      <c r="I988" s="155"/>
      <c r="J988" s="218"/>
      <c r="K988" s="5"/>
      <c r="L988" s="5"/>
      <c r="M988" s="155"/>
    </row>
    <row r="989" spans="1:13" x14ac:dyDescent="0.25">
      <c r="E989" s="217"/>
      <c r="F989" s="217"/>
      <c r="G989" s="155"/>
      <c r="H989" s="155"/>
      <c r="I989" s="218"/>
      <c r="J989" s="218"/>
      <c r="K989" s="5"/>
      <c r="L989" s="5"/>
      <c r="M989" s="155"/>
    </row>
    <row r="990" spans="1:13" x14ac:dyDescent="0.25">
      <c r="E990" s="217"/>
      <c r="F990" s="217"/>
      <c r="I990" s="155"/>
      <c r="J990" s="218"/>
      <c r="K990" s="5"/>
      <c r="L990" s="5"/>
      <c r="M990" s="155"/>
    </row>
    <row r="991" spans="1:13" x14ac:dyDescent="0.25">
      <c r="B991" s="231"/>
      <c r="E991" s="217"/>
      <c r="F991" s="217"/>
      <c r="I991" s="155"/>
      <c r="K991" s="155"/>
      <c r="L991" s="155"/>
      <c r="M991" s="155"/>
    </row>
    <row r="992" spans="1:13" x14ac:dyDescent="0.25">
      <c r="A992" s="5"/>
      <c r="B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2:13" x14ac:dyDescent="0.25">
      <c r="E993" s="217"/>
      <c r="F993" s="217"/>
    </row>
    <row r="994" spans="2:13" x14ac:dyDescent="0.25">
      <c r="E994" s="217"/>
      <c r="F994" s="217"/>
      <c r="G994" s="155"/>
      <c r="H994" s="218"/>
      <c r="M994" s="155"/>
    </row>
    <row r="995" spans="2:13" x14ac:dyDescent="0.25">
      <c r="E995" s="217"/>
      <c r="F995" s="217"/>
      <c r="G995" s="5"/>
      <c r="H995" s="5"/>
      <c r="I995" s="5"/>
      <c r="J995" s="5"/>
      <c r="K995" s="155"/>
      <c r="M995" s="155"/>
    </row>
    <row r="996" spans="2:13" x14ac:dyDescent="0.25">
      <c r="E996" s="217"/>
      <c r="F996" s="217"/>
      <c r="G996" s="155"/>
      <c r="H996" s="155"/>
      <c r="I996" s="155"/>
      <c r="K996" s="5"/>
      <c r="L996" s="5"/>
      <c r="M996" s="218"/>
    </row>
    <row r="997" spans="2:13" x14ac:dyDescent="0.25">
      <c r="E997" s="217"/>
      <c r="F997" s="217"/>
      <c r="I997" s="155"/>
      <c r="K997" s="5"/>
      <c r="L997" s="5"/>
      <c r="M997" s="155"/>
    </row>
    <row r="998" spans="2:13" x14ac:dyDescent="0.25">
      <c r="C998" s="5"/>
      <c r="E998" s="228"/>
      <c r="F998" s="217"/>
      <c r="I998" s="155"/>
      <c r="K998" s="5"/>
      <c r="L998" s="5"/>
      <c r="M998" s="155"/>
    </row>
    <row r="999" spans="2:13" x14ac:dyDescent="0.25">
      <c r="E999" s="228"/>
      <c r="F999" s="217"/>
      <c r="G999" s="5"/>
      <c r="H999" s="5"/>
      <c r="I999" s="155"/>
      <c r="K999" s="5"/>
      <c r="L999" s="5"/>
      <c r="M999" s="155"/>
    </row>
    <row r="1000" spans="2:13" x14ac:dyDescent="0.25">
      <c r="E1000" s="217"/>
      <c r="F1000" s="217"/>
      <c r="G1000" s="155"/>
      <c r="H1000" s="218"/>
      <c r="I1000" s="155"/>
      <c r="J1000" s="218"/>
      <c r="K1000" s="5"/>
      <c r="L1000" s="5"/>
      <c r="M1000" s="155"/>
    </row>
    <row r="1001" spans="2:13" x14ac:dyDescent="0.25">
      <c r="E1001" s="217"/>
      <c r="F1001" s="217"/>
      <c r="G1001" s="5"/>
      <c r="H1001" s="5"/>
      <c r="I1001" s="155"/>
      <c r="J1001" s="218"/>
      <c r="K1001" s="5"/>
      <c r="L1001" s="5"/>
      <c r="M1001" s="155"/>
    </row>
    <row r="1002" spans="2:13" x14ac:dyDescent="0.25">
      <c r="E1002" s="217"/>
      <c r="F1002" s="217"/>
      <c r="G1002" s="155"/>
      <c r="H1002" s="155"/>
      <c r="I1002" s="218"/>
      <c r="J1002" s="218"/>
      <c r="K1002" s="5"/>
      <c r="L1002" s="5"/>
      <c r="M1002" s="155"/>
    </row>
    <row r="1003" spans="2:13" x14ac:dyDescent="0.25">
      <c r="E1003" s="217"/>
      <c r="F1003" s="217"/>
      <c r="I1003" s="155"/>
      <c r="J1003" s="218"/>
      <c r="K1003" s="5"/>
      <c r="L1003" s="5"/>
      <c r="M1003" s="155"/>
    </row>
    <row r="1004" spans="2:13" x14ac:dyDescent="0.25">
      <c r="B1004" s="231"/>
      <c r="E1004" s="217"/>
      <c r="F1004" s="217"/>
      <c r="I1004" s="155"/>
      <c r="K1004" s="155"/>
      <c r="L1004" s="155"/>
      <c r="M1004" s="155"/>
    </row>
    <row r="1005" spans="2:13" x14ac:dyDescent="0.25">
      <c r="E1005" s="217"/>
      <c r="F1005" s="217"/>
    </row>
    <row r="1006" spans="2:13" x14ac:dyDescent="0.25">
      <c r="E1006" s="217"/>
      <c r="F1006" s="217"/>
      <c r="G1006" s="155"/>
      <c r="H1006" s="218"/>
      <c r="M1006" s="155"/>
    </row>
    <row r="1007" spans="2:13" x14ac:dyDescent="0.25">
      <c r="E1007" s="217"/>
      <c r="F1007" s="217"/>
      <c r="G1007" s="5"/>
      <c r="H1007" s="5"/>
      <c r="I1007" s="5"/>
      <c r="J1007" s="5"/>
      <c r="K1007" s="155"/>
      <c r="M1007" s="155"/>
    </row>
    <row r="1008" spans="2:13" x14ac:dyDescent="0.25">
      <c r="E1008" s="217"/>
      <c r="F1008" s="217"/>
      <c r="G1008" s="155"/>
      <c r="H1008" s="155"/>
      <c r="I1008" s="155"/>
      <c r="K1008" s="5"/>
      <c r="L1008" s="5"/>
      <c r="M1008" s="218"/>
    </row>
    <row r="1009" spans="2:13" x14ac:dyDescent="0.25">
      <c r="E1009" s="217"/>
      <c r="F1009" s="217"/>
      <c r="I1009" s="155"/>
      <c r="K1009" s="5"/>
      <c r="L1009" s="5"/>
      <c r="M1009" s="155"/>
    </row>
    <row r="1010" spans="2:13" x14ac:dyDescent="0.25">
      <c r="E1010" s="228"/>
      <c r="F1010" s="217"/>
      <c r="I1010" s="155"/>
      <c r="K1010" s="5"/>
      <c r="L1010" s="5"/>
      <c r="M1010" s="155"/>
    </row>
    <row r="1011" spans="2:13" x14ac:dyDescent="0.25">
      <c r="E1011" s="228"/>
      <c r="F1011" s="217"/>
      <c r="G1011" s="5"/>
      <c r="H1011" s="5"/>
      <c r="I1011" s="155"/>
      <c r="K1011" s="5"/>
      <c r="L1011" s="5"/>
      <c r="M1011" s="155"/>
    </row>
    <row r="1012" spans="2:13" x14ac:dyDescent="0.25">
      <c r="E1012" s="217"/>
      <c r="F1012" s="217"/>
      <c r="G1012" s="155"/>
      <c r="H1012" s="218"/>
      <c r="I1012" s="155"/>
      <c r="J1012" s="218"/>
      <c r="K1012" s="5"/>
      <c r="L1012" s="5"/>
      <c r="M1012" s="155"/>
    </row>
    <row r="1013" spans="2:13" x14ac:dyDescent="0.25">
      <c r="E1013" s="217"/>
      <c r="F1013" s="217"/>
      <c r="G1013" s="5"/>
      <c r="H1013" s="5"/>
      <c r="I1013" s="155"/>
      <c r="J1013" s="218"/>
      <c r="K1013" s="5"/>
      <c r="L1013" s="5"/>
      <c r="M1013" s="155"/>
    </row>
    <row r="1014" spans="2:13" x14ac:dyDescent="0.25">
      <c r="E1014" s="217"/>
      <c r="F1014" s="217"/>
      <c r="G1014" s="155"/>
      <c r="H1014" s="155"/>
      <c r="I1014" s="218"/>
      <c r="J1014" s="218"/>
      <c r="K1014" s="5"/>
      <c r="L1014" s="5"/>
      <c r="M1014" s="155"/>
    </row>
    <row r="1015" spans="2:13" x14ac:dyDescent="0.25">
      <c r="E1015" s="217"/>
      <c r="F1015" s="217"/>
      <c r="I1015" s="155"/>
      <c r="J1015" s="218"/>
      <c r="K1015" s="5"/>
      <c r="L1015" s="5"/>
      <c r="M1015" s="155"/>
    </row>
    <row r="1016" spans="2:13" x14ac:dyDescent="0.25">
      <c r="B1016" s="231"/>
      <c r="E1016" s="217"/>
      <c r="F1016" s="217"/>
      <c r="I1016" s="155"/>
      <c r="K1016" s="155"/>
      <c r="L1016" s="155"/>
      <c r="M1016" s="155"/>
    </row>
    <row r="1017" spans="2:13" x14ac:dyDescent="0.25">
      <c r="E1017" s="217"/>
      <c r="F1017" s="217"/>
    </row>
    <row r="1018" spans="2:13" x14ac:dyDescent="0.25">
      <c r="E1018" s="217"/>
      <c r="F1018" s="217"/>
      <c r="G1018" s="155"/>
      <c r="H1018" s="218"/>
      <c r="M1018" s="155"/>
    </row>
    <row r="1019" spans="2:13" x14ac:dyDescent="0.25">
      <c r="E1019" s="217"/>
      <c r="F1019" s="217"/>
      <c r="G1019" s="5"/>
      <c r="H1019" s="5"/>
      <c r="I1019" s="5"/>
      <c r="J1019" s="5"/>
      <c r="K1019" s="155"/>
      <c r="M1019" s="155"/>
    </row>
    <row r="1020" spans="2:13" x14ac:dyDescent="0.25">
      <c r="E1020" s="217"/>
      <c r="F1020" s="217"/>
      <c r="G1020" s="155"/>
      <c r="H1020" s="155"/>
      <c r="I1020" s="155"/>
      <c r="K1020" s="5"/>
      <c r="L1020" s="5"/>
      <c r="M1020" s="218"/>
    </row>
    <row r="1021" spans="2:13" x14ac:dyDescent="0.25">
      <c r="E1021" s="217"/>
      <c r="F1021" s="217"/>
      <c r="I1021" s="155"/>
      <c r="K1021" s="5"/>
      <c r="L1021" s="5"/>
      <c r="M1021" s="155"/>
    </row>
    <row r="1022" spans="2:13" x14ac:dyDescent="0.25">
      <c r="E1022" s="228"/>
      <c r="F1022" s="217"/>
      <c r="I1022" s="155"/>
      <c r="K1022" s="5"/>
      <c r="L1022" s="5"/>
      <c r="M1022" s="155"/>
    </row>
    <row r="1023" spans="2:13" x14ac:dyDescent="0.25">
      <c r="E1023" s="228"/>
      <c r="F1023" s="217"/>
      <c r="G1023" s="5"/>
      <c r="H1023" s="5"/>
      <c r="I1023" s="155"/>
      <c r="K1023" s="5"/>
      <c r="L1023" s="5"/>
      <c r="M1023" s="155"/>
    </row>
    <row r="1024" spans="2:13" x14ac:dyDescent="0.25">
      <c r="E1024" s="217"/>
      <c r="F1024" s="217"/>
      <c r="G1024" s="155"/>
      <c r="H1024" s="218"/>
      <c r="I1024" s="155"/>
      <c r="J1024" s="218"/>
      <c r="K1024" s="5"/>
      <c r="L1024" s="5"/>
      <c r="M1024" s="155"/>
    </row>
    <row r="1025" spans="1:13" x14ac:dyDescent="0.25">
      <c r="A1025" s="5"/>
      <c r="B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x14ac:dyDescent="0.25">
      <c r="E1026" s="217"/>
      <c r="F1026" s="217"/>
      <c r="G1026" s="5"/>
      <c r="H1026" s="5"/>
      <c r="I1026" s="155"/>
      <c r="J1026" s="218"/>
      <c r="K1026" s="5"/>
      <c r="L1026" s="5"/>
      <c r="M1026" s="155"/>
    </row>
    <row r="1027" spans="1:13" x14ac:dyDescent="0.25">
      <c r="E1027" s="217"/>
      <c r="F1027" s="217"/>
      <c r="G1027" s="155"/>
      <c r="H1027" s="155"/>
      <c r="I1027" s="218"/>
      <c r="J1027" s="218"/>
      <c r="K1027" s="5"/>
      <c r="L1027" s="5"/>
      <c r="M1027" s="155"/>
    </row>
    <row r="1028" spans="1:13" x14ac:dyDescent="0.25">
      <c r="E1028" s="217"/>
      <c r="F1028" s="217"/>
      <c r="I1028" s="155"/>
      <c r="J1028" s="218"/>
      <c r="K1028" s="5"/>
      <c r="L1028" s="5"/>
      <c r="M1028" s="155"/>
    </row>
    <row r="1029" spans="1:13" x14ac:dyDescent="0.25">
      <c r="B1029" s="231"/>
      <c r="E1029" s="217"/>
      <c r="F1029" s="217"/>
      <c r="I1029" s="155"/>
      <c r="K1029" s="155"/>
      <c r="L1029" s="155"/>
      <c r="M1029" s="155"/>
    </row>
    <row r="1030" spans="1:13" x14ac:dyDescent="0.25">
      <c r="E1030" s="217"/>
      <c r="F1030" s="217"/>
    </row>
    <row r="1031" spans="1:13" x14ac:dyDescent="0.25">
      <c r="E1031" s="217"/>
      <c r="F1031" s="217"/>
      <c r="G1031" s="155"/>
      <c r="H1031" s="218"/>
      <c r="M1031" s="155"/>
    </row>
    <row r="1032" spans="1:13" x14ac:dyDescent="0.25">
      <c r="E1032" s="217"/>
      <c r="F1032" s="217"/>
      <c r="G1032" s="5"/>
      <c r="H1032" s="5"/>
      <c r="I1032" s="5"/>
      <c r="J1032" s="5"/>
      <c r="K1032" s="155"/>
      <c r="M1032" s="155"/>
    </row>
    <row r="1033" spans="1:13" x14ac:dyDescent="0.25">
      <c r="C1033" s="5"/>
      <c r="E1033" s="217"/>
      <c r="F1033" s="217"/>
      <c r="G1033" s="155"/>
      <c r="H1033" s="155"/>
      <c r="I1033" s="155"/>
      <c r="K1033" s="5"/>
      <c r="L1033" s="5"/>
      <c r="M1033" s="218"/>
    </row>
    <row r="1034" spans="1:13" x14ac:dyDescent="0.25">
      <c r="E1034" s="217"/>
      <c r="F1034" s="217"/>
      <c r="I1034" s="155"/>
      <c r="K1034" s="5"/>
      <c r="L1034" s="5"/>
      <c r="M1034" s="155"/>
    </row>
    <row r="1035" spans="1:13" x14ac:dyDescent="0.25">
      <c r="E1035" s="228"/>
      <c r="F1035" s="217"/>
      <c r="I1035" s="155"/>
      <c r="K1035" s="5"/>
      <c r="L1035" s="5"/>
      <c r="M1035" s="155"/>
    </row>
    <row r="1036" spans="1:13" x14ac:dyDescent="0.25">
      <c r="E1036" s="228"/>
      <c r="F1036" s="217"/>
      <c r="G1036" s="5"/>
      <c r="H1036" s="5"/>
      <c r="I1036" s="155"/>
      <c r="K1036" s="5"/>
      <c r="L1036" s="5"/>
      <c r="M1036" s="155"/>
    </row>
    <row r="1037" spans="1:13" x14ac:dyDescent="0.25">
      <c r="E1037" s="217"/>
      <c r="F1037" s="217"/>
      <c r="G1037" s="155"/>
      <c r="H1037" s="218"/>
      <c r="I1037" s="155"/>
      <c r="J1037" s="218"/>
      <c r="K1037" s="5"/>
      <c r="L1037" s="5"/>
      <c r="M1037" s="155"/>
    </row>
    <row r="1038" spans="1:13" x14ac:dyDescent="0.25">
      <c r="E1038" s="217"/>
      <c r="F1038" s="217"/>
      <c r="G1038" s="5"/>
      <c r="H1038" s="5"/>
      <c r="I1038" s="155"/>
      <c r="J1038" s="218"/>
      <c r="K1038" s="5"/>
      <c r="L1038" s="5"/>
      <c r="M1038" s="155"/>
    </row>
    <row r="1039" spans="1:13" x14ac:dyDescent="0.25">
      <c r="E1039" s="217"/>
      <c r="F1039" s="217"/>
      <c r="G1039" s="155"/>
      <c r="H1039" s="155"/>
      <c r="I1039" s="218"/>
      <c r="J1039" s="218"/>
      <c r="K1039" s="5"/>
      <c r="L1039" s="5"/>
      <c r="M1039" s="155"/>
    </row>
    <row r="1040" spans="1:13" x14ac:dyDescent="0.25">
      <c r="E1040" s="217"/>
      <c r="F1040" s="217"/>
      <c r="I1040" s="155"/>
      <c r="J1040" s="218"/>
      <c r="K1040" s="5"/>
      <c r="L1040" s="5"/>
      <c r="M1040" s="155"/>
    </row>
    <row r="1041" spans="2:13" x14ac:dyDescent="0.25">
      <c r="B1041" s="231"/>
      <c r="E1041" s="217"/>
      <c r="F1041" s="217"/>
      <c r="I1041" s="155"/>
      <c r="K1041" s="155"/>
      <c r="L1041" s="155"/>
      <c r="M1041" s="155"/>
    </row>
    <row r="1042" spans="2:13" x14ac:dyDescent="0.25">
      <c r="E1042" s="217"/>
      <c r="F1042" s="217"/>
    </row>
    <row r="1043" spans="2:13" x14ac:dyDescent="0.25">
      <c r="E1043" s="217"/>
      <c r="F1043" s="217"/>
      <c r="G1043" s="155"/>
      <c r="H1043" s="218"/>
      <c r="M1043" s="155"/>
    </row>
    <row r="1044" spans="2:13" x14ac:dyDescent="0.25">
      <c r="E1044" s="217"/>
      <c r="F1044" s="217"/>
      <c r="G1044" s="5"/>
      <c r="H1044" s="5"/>
      <c r="I1044" s="5"/>
      <c r="J1044" s="5"/>
      <c r="K1044" s="155"/>
      <c r="M1044" s="155"/>
    </row>
    <row r="1045" spans="2:13" x14ac:dyDescent="0.25">
      <c r="E1045" s="217"/>
      <c r="F1045" s="217"/>
      <c r="G1045" s="155"/>
      <c r="H1045" s="155"/>
      <c r="I1045" s="155"/>
      <c r="K1045" s="5"/>
      <c r="L1045" s="5"/>
      <c r="M1045" s="218"/>
    </row>
    <row r="1046" spans="2:13" x14ac:dyDescent="0.25">
      <c r="E1046" s="217"/>
      <c r="F1046" s="217"/>
      <c r="I1046" s="155"/>
      <c r="K1046" s="5"/>
      <c r="L1046" s="5"/>
      <c r="M1046" s="155"/>
    </row>
    <row r="1047" spans="2:13" x14ac:dyDescent="0.25">
      <c r="E1047" s="228"/>
      <c r="F1047" s="217"/>
      <c r="I1047" s="155"/>
      <c r="K1047" s="5"/>
      <c r="L1047" s="5"/>
      <c r="M1047" s="155"/>
    </row>
    <row r="1048" spans="2:13" x14ac:dyDescent="0.25">
      <c r="E1048" s="228"/>
      <c r="F1048" s="217"/>
      <c r="G1048" s="5"/>
      <c r="H1048" s="5"/>
      <c r="I1048" s="155"/>
      <c r="K1048" s="5"/>
      <c r="L1048" s="5"/>
      <c r="M1048" s="155"/>
    </row>
    <row r="1049" spans="2:13" x14ac:dyDescent="0.25">
      <c r="E1049" s="217"/>
      <c r="F1049" s="217"/>
      <c r="G1049" s="155"/>
      <c r="H1049" s="218"/>
      <c r="I1049" s="155"/>
      <c r="J1049" s="218"/>
      <c r="K1049" s="5"/>
      <c r="L1049" s="5"/>
      <c r="M1049" s="155"/>
    </row>
    <row r="1050" spans="2:13" x14ac:dyDescent="0.25">
      <c r="E1050" s="217"/>
      <c r="F1050" s="217"/>
      <c r="G1050" s="5"/>
      <c r="H1050" s="5"/>
      <c r="I1050" s="155"/>
      <c r="J1050" s="218"/>
      <c r="K1050" s="5"/>
      <c r="L1050" s="5"/>
      <c r="M1050" s="155"/>
    </row>
    <row r="1051" spans="2:13" x14ac:dyDescent="0.25">
      <c r="E1051" s="217"/>
      <c r="F1051" s="217"/>
      <c r="G1051" s="155"/>
      <c r="H1051" s="155"/>
      <c r="I1051" s="218"/>
      <c r="J1051" s="218"/>
      <c r="K1051" s="5"/>
      <c r="L1051" s="5"/>
      <c r="M1051" s="155"/>
    </row>
    <row r="1052" spans="2:13" x14ac:dyDescent="0.25">
      <c r="E1052" s="217"/>
      <c r="F1052" s="217"/>
      <c r="I1052" s="155"/>
      <c r="J1052" s="218"/>
      <c r="K1052" s="5"/>
      <c r="L1052" s="5"/>
      <c r="M1052" s="155"/>
    </row>
    <row r="1053" spans="2:13" x14ac:dyDescent="0.25">
      <c r="B1053" s="231"/>
      <c r="E1053" s="217"/>
      <c r="F1053" s="217"/>
      <c r="I1053" s="155"/>
      <c r="K1053" s="155"/>
      <c r="L1053" s="155"/>
      <c r="M1053" s="155"/>
    </row>
    <row r="1054" spans="2:13" x14ac:dyDescent="0.25">
      <c r="E1054" s="217"/>
      <c r="F1054" s="217"/>
    </row>
    <row r="1055" spans="2:13" x14ac:dyDescent="0.25">
      <c r="E1055" s="217"/>
      <c r="F1055" s="217"/>
      <c r="G1055" s="155"/>
      <c r="H1055" s="218"/>
      <c r="M1055" s="155"/>
    </row>
    <row r="1056" spans="2:13" x14ac:dyDescent="0.25">
      <c r="E1056" s="217"/>
      <c r="F1056" s="217"/>
      <c r="G1056" s="5"/>
      <c r="H1056" s="5"/>
      <c r="I1056" s="5"/>
      <c r="J1056" s="5"/>
      <c r="K1056" s="155"/>
      <c r="M1056" s="155"/>
    </row>
    <row r="1057" spans="1:13" x14ac:dyDescent="0.25">
      <c r="E1057" s="217"/>
      <c r="F1057" s="217"/>
      <c r="G1057" s="155"/>
      <c r="H1057" s="155"/>
      <c r="I1057" s="155"/>
      <c r="K1057" s="5"/>
      <c r="L1057" s="5"/>
      <c r="M1057" s="218"/>
    </row>
    <row r="1058" spans="1:13" x14ac:dyDescent="0.25">
      <c r="A1058" s="5"/>
      <c r="B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x14ac:dyDescent="0.25">
      <c r="E1059" s="217"/>
      <c r="F1059" s="217"/>
      <c r="I1059" s="155"/>
      <c r="K1059" s="5"/>
      <c r="L1059" s="5"/>
      <c r="M1059" s="155"/>
    </row>
    <row r="1060" spans="1:13" x14ac:dyDescent="0.25">
      <c r="E1060" s="228"/>
      <c r="F1060" s="217"/>
      <c r="I1060" s="155"/>
      <c r="K1060" s="5"/>
      <c r="L1060" s="5"/>
      <c r="M1060" s="155"/>
    </row>
    <row r="1061" spans="1:13" x14ac:dyDescent="0.25">
      <c r="E1061" s="228"/>
      <c r="F1061" s="217"/>
      <c r="G1061" s="5"/>
      <c r="H1061" s="5"/>
      <c r="I1061" s="155"/>
      <c r="K1061" s="5"/>
      <c r="L1061" s="5"/>
      <c r="M1061" s="155"/>
    </row>
    <row r="1062" spans="1:13" x14ac:dyDescent="0.25">
      <c r="E1062" s="217"/>
      <c r="F1062" s="217"/>
      <c r="G1062" s="155"/>
      <c r="H1062" s="218"/>
      <c r="I1062" s="155"/>
      <c r="J1062" s="218"/>
      <c r="K1062" s="5"/>
      <c r="L1062" s="5"/>
      <c r="M1062" s="155"/>
    </row>
    <row r="1063" spans="1:13" x14ac:dyDescent="0.25">
      <c r="E1063" s="217"/>
      <c r="F1063" s="217"/>
      <c r="G1063" s="5"/>
      <c r="H1063" s="5"/>
      <c r="I1063" s="155"/>
      <c r="J1063" s="218"/>
      <c r="K1063" s="5"/>
      <c r="L1063" s="5"/>
      <c r="M1063" s="155"/>
    </row>
    <row r="1064" spans="1:13" x14ac:dyDescent="0.25">
      <c r="E1064" s="217"/>
      <c r="F1064" s="217"/>
      <c r="G1064" s="155"/>
      <c r="H1064" s="155"/>
      <c r="I1064" s="218"/>
      <c r="J1064" s="218"/>
      <c r="K1064" s="5"/>
      <c r="L1064" s="5"/>
      <c r="M1064" s="155"/>
    </row>
    <row r="1065" spans="1:13" x14ac:dyDescent="0.25">
      <c r="E1065" s="217"/>
      <c r="F1065" s="217"/>
      <c r="I1065" s="155"/>
      <c r="J1065" s="218"/>
      <c r="K1065" s="5"/>
      <c r="L1065" s="5"/>
      <c r="M1065" s="155"/>
    </row>
    <row r="1066" spans="1:13" x14ac:dyDescent="0.25">
      <c r="B1066" s="231"/>
      <c r="E1066" s="217"/>
      <c r="F1066" s="217"/>
      <c r="I1066" s="155"/>
      <c r="K1066" s="155"/>
      <c r="L1066" s="155"/>
      <c r="M1066" s="155"/>
    </row>
    <row r="1067" spans="1:13" x14ac:dyDescent="0.25">
      <c r="E1067" s="217"/>
      <c r="F1067" s="217"/>
    </row>
    <row r="1068" spans="1:13" x14ac:dyDescent="0.25">
      <c r="E1068" s="217"/>
      <c r="F1068" s="217"/>
      <c r="G1068" s="155"/>
      <c r="H1068" s="218"/>
      <c r="M1068" s="155"/>
    </row>
    <row r="1069" spans="1:13" x14ac:dyDescent="0.25">
      <c r="E1069" s="217"/>
      <c r="F1069" s="217"/>
      <c r="G1069" s="5"/>
      <c r="H1069" s="5"/>
      <c r="I1069" s="5"/>
      <c r="J1069" s="5"/>
      <c r="K1069" s="155"/>
      <c r="M1069" s="155"/>
    </row>
    <row r="1070" spans="1:13" x14ac:dyDescent="0.25">
      <c r="E1070" s="217"/>
      <c r="F1070" s="217"/>
      <c r="G1070" s="155"/>
      <c r="H1070" s="155"/>
      <c r="I1070" s="155"/>
      <c r="K1070" s="5"/>
      <c r="L1070" s="5"/>
      <c r="M1070" s="218"/>
    </row>
    <row r="1071" spans="1:13" x14ac:dyDescent="0.25">
      <c r="E1071" s="217"/>
      <c r="F1071" s="217"/>
      <c r="I1071" s="155"/>
      <c r="K1071" s="5"/>
      <c r="L1071" s="5"/>
      <c r="M1071" s="155"/>
    </row>
    <row r="1072" spans="1:13" x14ac:dyDescent="0.25">
      <c r="E1072" s="228"/>
      <c r="F1072" s="217"/>
      <c r="I1072" s="155"/>
      <c r="K1072" s="5"/>
      <c r="L1072" s="5"/>
      <c r="M1072" s="155"/>
    </row>
    <row r="1073" spans="2:13" x14ac:dyDescent="0.25">
      <c r="E1073" s="228"/>
      <c r="F1073" s="217"/>
      <c r="G1073" s="5"/>
      <c r="H1073" s="5"/>
      <c r="I1073" s="155"/>
      <c r="K1073" s="5"/>
      <c r="L1073" s="5"/>
      <c r="M1073" s="155"/>
    </row>
    <row r="1074" spans="2:13" x14ac:dyDescent="0.25">
      <c r="E1074" s="217"/>
      <c r="F1074" s="217"/>
      <c r="G1074" s="155"/>
      <c r="H1074" s="218"/>
      <c r="I1074" s="155"/>
      <c r="J1074" s="218"/>
      <c r="K1074" s="5"/>
      <c r="L1074" s="5"/>
      <c r="M1074" s="155"/>
    </row>
    <row r="1075" spans="2:13" x14ac:dyDescent="0.25">
      <c r="E1075" s="217"/>
      <c r="F1075" s="217"/>
      <c r="G1075" s="5"/>
      <c r="H1075" s="5"/>
      <c r="I1075" s="155"/>
      <c r="J1075" s="218"/>
      <c r="K1075" s="5"/>
      <c r="L1075" s="5"/>
      <c r="M1075" s="155"/>
    </row>
    <row r="1076" spans="2:13" x14ac:dyDescent="0.25">
      <c r="E1076" s="217"/>
      <c r="F1076" s="217"/>
      <c r="G1076" s="155"/>
      <c r="H1076" s="155"/>
      <c r="I1076" s="218"/>
      <c r="J1076" s="218"/>
      <c r="K1076" s="5"/>
      <c r="L1076" s="5"/>
      <c r="M1076" s="155"/>
    </row>
    <row r="1077" spans="2:13" x14ac:dyDescent="0.25">
      <c r="E1077" s="217"/>
      <c r="F1077" s="217"/>
      <c r="I1077" s="155"/>
      <c r="J1077" s="218"/>
      <c r="K1077" s="5"/>
      <c r="L1077" s="5"/>
      <c r="M1077" s="155"/>
    </row>
    <row r="1078" spans="2:13" x14ac:dyDescent="0.25">
      <c r="B1078" s="231"/>
      <c r="E1078" s="217"/>
      <c r="F1078" s="217"/>
      <c r="I1078" s="155"/>
      <c r="K1078" s="155"/>
      <c r="L1078" s="155"/>
      <c r="M1078" s="155"/>
    </row>
    <row r="1079" spans="2:13" x14ac:dyDescent="0.25">
      <c r="E1079" s="217"/>
      <c r="F1079" s="217"/>
    </row>
    <row r="1080" spans="2:13" x14ac:dyDescent="0.25">
      <c r="E1080" s="217"/>
      <c r="F1080" s="217"/>
      <c r="G1080" s="155"/>
      <c r="H1080" s="218"/>
      <c r="M1080" s="155"/>
    </row>
    <row r="1081" spans="2:13" x14ac:dyDescent="0.25">
      <c r="E1081" s="217"/>
      <c r="F1081" s="217"/>
      <c r="G1081" s="5"/>
      <c r="H1081" s="5"/>
      <c r="I1081" s="5"/>
      <c r="J1081" s="5"/>
      <c r="K1081" s="155"/>
      <c r="M1081" s="155"/>
    </row>
    <row r="1082" spans="2:13" x14ac:dyDescent="0.25">
      <c r="E1082" s="217"/>
      <c r="F1082" s="217"/>
      <c r="G1082" s="155"/>
      <c r="H1082" s="155"/>
      <c r="I1082" s="155"/>
      <c r="K1082" s="5"/>
      <c r="L1082" s="5"/>
      <c r="M1082" s="218"/>
    </row>
    <row r="1083" spans="2:13" x14ac:dyDescent="0.25">
      <c r="E1083" s="217"/>
      <c r="F1083" s="217"/>
      <c r="I1083" s="155"/>
      <c r="K1083" s="5"/>
      <c r="L1083" s="5"/>
      <c r="M1083" s="155"/>
    </row>
    <row r="1084" spans="2:13" x14ac:dyDescent="0.25">
      <c r="E1084" s="228"/>
      <c r="F1084" s="217"/>
      <c r="I1084" s="155"/>
      <c r="K1084" s="5"/>
      <c r="L1084" s="5"/>
      <c r="M1084" s="155"/>
    </row>
    <row r="1085" spans="2:13" x14ac:dyDescent="0.25">
      <c r="E1085" s="228"/>
      <c r="F1085" s="217"/>
      <c r="G1085" s="5"/>
      <c r="H1085" s="5"/>
      <c r="I1085" s="155"/>
      <c r="K1085" s="5"/>
      <c r="L1085" s="5"/>
      <c r="M1085" s="155"/>
    </row>
    <row r="1086" spans="2:13" x14ac:dyDescent="0.25">
      <c r="E1086" s="217"/>
      <c r="F1086" s="217"/>
      <c r="G1086" s="155"/>
      <c r="H1086" s="218"/>
      <c r="I1086" s="155"/>
      <c r="J1086" s="218"/>
      <c r="K1086" s="5"/>
      <c r="L1086" s="5"/>
      <c r="M1086" s="155"/>
    </row>
    <row r="1087" spans="2:13" x14ac:dyDescent="0.25">
      <c r="E1087" s="217"/>
      <c r="F1087" s="217"/>
      <c r="G1087" s="5"/>
      <c r="H1087" s="5"/>
      <c r="I1087" s="155"/>
      <c r="J1087" s="218"/>
      <c r="K1087" s="5"/>
      <c r="L1087" s="5"/>
      <c r="M1087" s="155"/>
    </row>
    <row r="1088" spans="2:13" x14ac:dyDescent="0.25">
      <c r="E1088" s="217"/>
      <c r="F1088" s="217"/>
      <c r="G1088" s="155"/>
      <c r="H1088" s="155"/>
      <c r="I1088" s="218"/>
      <c r="J1088" s="218"/>
      <c r="K1088" s="5"/>
      <c r="L1088" s="5"/>
      <c r="M1088" s="155"/>
    </row>
    <row r="1089" spans="1:13" x14ac:dyDescent="0.25">
      <c r="E1089" s="217"/>
      <c r="F1089" s="217"/>
      <c r="I1089" s="155"/>
      <c r="J1089" s="218"/>
      <c r="K1089" s="5"/>
      <c r="L1089" s="5"/>
      <c r="M1089" s="155"/>
    </row>
    <row r="1090" spans="1:13" x14ac:dyDescent="0.25">
      <c r="B1090" s="231"/>
      <c r="E1090" s="217"/>
      <c r="F1090" s="217"/>
      <c r="I1090" s="155"/>
      <c r="K1090" s="155"/>
      <c r="L1090" s="155"/>
      <c r="M1090" s="155"/>
    </row>
    <row r="1091" spans="1:13" x14ac:dyDescent="0.25">
      <c r="A1091" s="5"/>
      <c r="B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x14ac:dyDescent="0.25">
      <c r="E1092" s="217"/>
      <c r="F1092" s="217"/>
    </row>
    <row r="1093" spans="1:13" x14ac:dyDescent="0.25">
      <c r="E1093" s="217"/>
      <c r="F1093" s="217"/>
      <c r="G1093" s="155"/>
      <c r="H1093" s="218"/>
      <c r="M1093" s="155"/>
    </row>
    <row r="1094" spans="1:13" x14ac:dyDescent="0.25">
      <c r="E1094" s="217"/>
      <c r="F1094" s="217"/>
      <c r="G1094" s="5"/>
      <c r="H1094" s="5"/>
      <c r="I1094" s="5"/>
      <c r="J1094" s="5"/>
      <c r="K1094" s="155"/>
      <c r="M1094" s="155"/>
    </row>
    <row r="1095" spans="1:13" x14ac:dyDescent="0.25">
      <c r="E1095" s="217"/>
      <c r="F1095" s="217"/>
      <c r="G1095" s="155"/>
      <c r="H1095" s="155"/>
      <c r="I1095" s="155"/>
      <c r="K1095" s="5"/>
      <c r="L1095" s="5"/>
      <c r="M1095" s="218"/>
    </row>
    <row r="1096" spans="1:13" x14ac:dyDescent="0.25">
      <c r="E1096" s="217"/>
      <c r="F1096" s="217"/>
      <c r="I1096" s="155"/>
      <c r="K1096" s="5"/>
      <c r="L1096" s="5"/>
      <c r="M1096" s="155"/>
    </row>
    <row r="1097" spans="1:13" x14ac:dyDescent="0.25">
      <c r="E1097" s="228"/>
      <c r="F1097" s="217"/>
      <c r="I1097" s="155"/>
      <c r="K1097" s="5"/>
      <c r="L1097" s="5"/>
      <c r="M1097" s="155"/>
    </row>
    <row r="1098" spans="1:13" x14ac:dyDescent="0.25">
      <c r="E1098" s="228"/>
      <c r="F1098" s="217"/>
      <c r="G1098" s="5"/>
      <c r="H1098" s="5"/>
      <c r="I1098" s="155"/>
      <c r="K1098" s="5"/>
      <c r="L1098" s="5"/>
      <c r="M1098" s="155"/>
    </row>
    <row r="1099" spans="1:13" x14ac:dyDescent="0.25">
      <c r="E1099" s="217"/>
      <c r="F1099" s="217"/>
      <c r="G1099" s="155"/>
      <c r="H1099" s="218"/>
      <c r="I1099" s="155"/>
      <c r="J1099" s="218"/>
      <c r="K1099" s="5"/>
      <c r="L1099" s="5"/>
      <c r="M1099" s="155"/>
    </row>
    <row r="1100" spans="1:13" x14ac:dyDescent="0.25">
      <c r="E1100" s="217"/>
      <c r="F1100" s="217"/>
      <c r="G1100" s="5"/>
      <c r="H1100" s="5"/>
      <c r="I1100" s="155"/>
      <c r="J1100" s="218"/>
      <c r="K1100" s="5"/>
      <c r="L1100" s="5"/>
      <c r="M1100" s="155"/>
    </row>
    <row r="1101" spans="1:13" x14ac:dyDescent="0.25">
      <c r="C1101" s="5"/>
      <c r="E1101" s="217"/>
      <c r="F1101" s="217"/>
      <c r="G1101" s="155"/>
      <c r="H1101" s="155"/>
      <c r="I1101" s="218"/>
      <c r="J1101" s="218"/>
      <c r="K1101" s="5"/>
      <c r="L1101" s="5"/>
      <c r="M1101" s="155"/>
    </row>
    <row r="1102" spans="1:13" x14ac:dyDescent="0.25">
      <c r="E1102" s="217"/>
      <c r="F1102" s="217"/>
      <c r="I1102" s="155"/>
      <c r="J1102" s="218"/>
      <c r="K1102" s="5"/>
      <c r="L1102" s="5"/>
      <c r="M1102" s="155"/>
    </row>
    <row r="1103" spans="1:13" x14ac:dyDescent="0.25">
      <c r="B1103" s="231"/>
      <c r="E1103" s="217"/>
      <c r="F1103" s="217"/>
      <c r="I1103" s="155"/>
      <c r="K1103" s="155"/>
      <c r="L1103" s="155"/>
      <c r="M1103" s="155"/>
    </row>
    <row r="1104" spans="1:13" x14ac:dyDescent="0.25">
      <c r="E1104" s="217"/>
      <c r="F1104" s="217"/>
    </row>
    <row r="1105" spans="2:13" x14ac:dyDescent="0.25">
      <c r="E1105" s="217"/>
      <c r="F1105" s="217"/>
      <c r="G1105" s="155"/>
      <c r="H1105" s="218"/>
      <c r="M1105" s="155"/>
    </row>
    <row r="1106" spans="2:13" x14ac:dyDescent="0.25">
      <c r="E1106" s="217"/>
      <c r="F1106" s="217"/>
      <c r="G1106" s="5"/>
      <c r="H1106" s="5"/>
      <c r="I1106" s="5"/>
      <c r="J1106" s="5"/>
      <c r="K1106" s="155"/>
      <c r="M1106" s="155"/>
    </row>
    <row r="1107" spans="2:13" x14ac:dyDescent="0.25">
      <c r="E1107" s="217"/>
      <c r="F1107" s="217"/>
      <c r="G1107" s="155"/>
      <c r="H1107" s="155"/>
      <c r="I1107" s="155"/>
      <c r="K1107" s="5"/>
      <c r="L1107" s="5"/>
      <c r="M1107" s="218"/>
    </row>
    <row r="1108" spans="2:13" x14ac:dyDescent="0.25">
      <c r="E1108" s="217"/>
      <c r="F1108" s="217"/>
      <c r="I1108" s="155"/>
      <c r="K1108" s="5"/>
      <c r="L1108" s="5"/>
      <c r="M1108" s="155"/>
    </row>
    <row r="1109" spans="2:13" x14ac:dyDescent="0.25">
      <c r="E1109" s="228"/>
      <c r="F1109" s="217"/>
      <c r="I1109" s="155"/>
      <c r="K1109" s="5"/>
      <c r="L1109" s="5"/>
      <c r="M1109" s="155"/>
    </row>
    <row r="1110" spans="2:13" x14ac:dyDescent="0.25">
      <c r="C1110" s="233"/>
      <c r="E1110" s="228"/>
      <c r="F1110" s="217"/>
      <c r="G1110" s="5"/>
      <c r="H1110" s="5"/>
      <c r="I1110" s="155"/>
      <c r="K1110" s="5"/>
      <c r="L1110" s="5"/>
      <c r="M1110" s="155"/>
    </row>
    <row r="1111" spans="2:13" x14ac:dyDescent="0.25">
      <c r="E1111" s="217"/>
      <c r="F1111" s="217"/>
      <c r="G1111" s="155"/>
      <c r="H1111" s="218"/>
      <c r="I1111" s="155"/>
      <c r="J1111" s="218"/>
      <c r="K1111" s="5"/>
      <c r="L1111" s="5"/>
      <c r="M1111" s="155"/>
    </row>
    <row r="1112" spans="2:13" x14ac:dyDescent="0.25">
      <c r="E1112" s="217"/>
      <c r="F1112" s="217"/>
      <c r="G1112" s="5"/>
      <c r="H1112" s="5"/>
      <c r="I1112" s="155"/>
      <c r="J1112" s="218"/>
      <c r="K1112" s="5"/>
      <c r="L1112" s="5"/>
      <c r="M1112" s="155"/>
    </row>
    <row r="1113" spans="2:13" x14ac:dyDescent="0.25">
      <c r="E1113" s="217"/>
      <c r="F1113" s="217"/>
      <c r="G1113" s="155"/>
      <c r="H1113" s="155"/>
      <c r="I1113" s="218"/>
      <c r="J1113" s="218"/>
      <c r="K1113" s="5"/>
      <c r="L1113" s="5"/>
      <c r="M1113" s="155"/>
    </row>
    <row r="1114" spans="2:13" x14ac:dyDescent="0.25">
      <c r="E1114" s="217"/>
      <c r="F1114" s="217"/>
      <c r="I1114" s="155"/>
      <c r="J1114" s="218"/>
      <c r="K1114" s="5"/>
      <c r="L1114" s="5"/>
      <c r="M1114" s="155"/>
    </row>
    <row r="1115" spans="2:13" x14ac:dyDescent="0.25">
      <c r="B1115" s="231"/>
      <c r="E1115" s="217"/>
      <c r="F1115" s="217"/>
      <c r="I1115" s="155"/>
      <c r="K1115" s="155"/>
      <c r="L1115" s="155"/>
      <c r="M1115" s="155"/>
    </row>
    <row r="1116" spans="2:13" x14ac:dyDescent="0.25">
      <c r="E1116" s="217"/>
      <c r="F1116" s="217"/>
    </row>
    <row r="1117" spans="2:13" x14ac:dyDescent="0.25">
      <c r="E1117" s="217"/>
      <c r="F1117" s="217"/>
      <c r="G1117" s="155"/>
      <c r="H1117" s="218"/>
      <c r="M1117" s="155"/>
    </row>
    <row r="1118" spans="2:13" x14ac:dyDescent="0.25">
      <c r="E1118" s="217"/>
      <c r="F1118" s="217"/>
      <c r="G1118" s="5"/>
      <c r="H1118" s="5"/>
      <c r="I1118" s="5"/>
      <c r="J1118" s="5"/>
      <c r="K1118" s="155"/>
      <c r="M1118" s="155"/>
    </row>
    <row r="1119" spans="2:13" x14ac:dyDescent="0.25">
      <c r="E1119" s="217"/>
      <c r="F1119" s="217"/>
      <c r="G1119" s="155"/>
      <c r="H1119" s="155"/>
      <c r="I1119" s="155"/>
      <c r="K1119" s="5"/>
      <c r="L1119" s="5"/>
      <c r="M1119" s="218"/>
    </row>
    <row r="1120" spans="2:13" x14ac:dyDescent="0.25">
      <c r="E1120" s="217"/>
      <c r="F1120" s="217"/>
      <c r="I1120" s="155"/>
      <c r="K1120" s="5"/>
      <c r="L1120" s="5"/>
      <c r="M1120" s="155"/>
    </row>
    <row r="1121" spans="1:13" x14ac:dyDescent="0.25">
      <c r="E1121" s="228"/>
      <c r="F1121" s="217"/>
      <c r="I1121" s="155"/>
      <c r="K1121" s="5"/>
      <c r="L1121" s="5"/>
      <c r="M1121" s="155"/>
    </row>
    <row r="1122" spans="1:13" x14ac:dyDescent="0.25">
      <c r="C1122" s="233"/>
      <c r="E1122" s="228"/>
      <c r="F1122" s="217"/>
      <c r="G1122" s="5"/>
      <c r="H1122" s="5"/>
      <c r="I1122" s="155"/>
      <c r="K1122" s="5"/>
      <c r="L1122" s="5"/>
      <c r="M1122" s="155"/>
    </row>
    <row r="1123" spans="1:13" x14ac:dyDescent="0.25">
      <c r="E1123" s="217"/>
      <c r="F1123" s="217"/>
      <c r="G1123" s="155"/>
      <c r="H1123" s="218"/>
      <c r="I1123" s="155"/>
      <c r="J1123" s="218"/>
      <c r="K1123" s="5"/>
      <c r="L1123" s="5"/>
      <c r="M1123" s="155"/>
    </row>
    <row r="1124" spans="1:13" x14ac:dyDescent="0.25">
      <c r="A1124" s="5"/>
      <c r="B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x14ac:dyDescent="0.25">
      <c r="E1125" s="217"/>
      <c r="F1125" s="217"/>
      <c r="G1125" s="5"/>
      <c r="H1125" s="5"/>
      <c r="I1125" s="155"/>
      <c r="J1125" s="218"/>
      <c r="K1125" s="5"/>
      <c r="L1125" s="5"/>
      <c r="M1125" s="155"/>
    </row>
    <row r="1126" spans="1:13" x14ac:dyDescent="0.25">
      <c r="E1126" s="217"/>
      <c r="F1126" s="217"/>
      <c r="G1126" s="155"/>
      <c r="H1126" s="155"/>
      <c r="I1126" s="218"/>
      <c r="J1126" s="218"/>
      <c r="K1126" s="5"/>
      <c r="L1126" s="5"/>
      <c r="M1126" s="155"/>
    </row>
    <row r="1127" spans="1:13" x14ac:dyDescent="0.25">
      <c r="E1127" s="217"/>
      <c r="F1127" s="217"/>
      <c r="I1127" s="155"/>
      <c r="J1127" s="218"/>
      <c r="K1127" s="5"/>
      <c r="L1127" s="5"/>
      <c r="M1127" s="155"/>
    </row>
    <row r="1128" spans="1:13" x14ac:dyDescent="0.25">
      <c r="B1128" s="231"/>
      <c r="E1128" s="217"/>
      <c r="F1128" s="217"/>
      <c r="I1128" s="155"/>
      <c r="K1128" s="155"/>
      <c r="L1128" s="155"/>
      <c r="M1128" s="155"/>
    </row>
    <row r="1129" spans="1:13" x14ac:dyDescent="0.25">
      <c r="E1129" s="217"/>
      <c r="F1129" s="217"/>
    </row>
    <row r="1130" spans="1:13" x14ac:dyDescent="0.25">
      <c r="E1130" s="217"/>
      <c r="F1130" s="217"/>
      <c r="G1130" s="155"/>
      <c r="H1130" s="218"/>
      <c r="M1130" s="155"/>
    </row>
    <row r="1131" spans="1:13" x14ac:dyDescent="0.25">
      <c r="E1131" s="217"/>
      <c r="F1131" s="217"/>
      <c r="G1131" s="5"/>
      <c r="H1131" s="5"/>
      <c r="I1131" s="5"/>
      <c r="J1131" s="5"/>
      <c r="K1131" s="155"/>
      <c r="M1131" s="155"/>
    </row>
    <row r="1132" spans="1:13" x14ac:dyDescent="0.25">
      <c r="E1132" s="217"/>
      <c r="F1132" s="217"/>
      <c r="G1132" s="155"/>
      <c r="H1132" s="155"/>
      <c r="I1132" s="155"/>
      <c r="K1132" s="5"/>
      <c r="L1132" s="5"/>
      <c r="M1132" s="218"/>
    </row>
    <row r="1133" spans="1:13" x14ac:dyDescent="0.25">
      <c r="E1133" s="217"/>
      <c r="F1133" s="217"/>
      <c r="I1133" s="155"/>
      <c r="K1133" s="5"/>
      <c r="L1133" s="5"/>
      <c r="M1133" s="155"/>
    </row>
    <row r="1134" spans="1:13" x14ac:dyDescent="0.25">
      <c r="C1134" s="5"/>
      <c r="E1134" s="228"/>
      <c r="F1134" s="217"/>
      <c r="I1134" s="155"/>
      <c r="K1134" s="5"/>
      <c r="L1134" s="5"/>
      <c r="M1134" s="155"/>
    </row>
    <row r="1135" spans="1:13" x14ac:dyDescent="0.25">
      <c r="C1135" s="233"/>
      <c r="E1135" s="228"/>
      <c r="F1135" s="217"/>
      <c r="G1135" s="5"/>
      <c r="H1135" s="5"/>
      <c r="I1135" s="155"/>
      <c r="K1135" s="5"/>
      <c r="L1135" s="5"/>
      <c r="M1135" s="155"/>
    </row>
    <row r="1136" spans="1:13" x14ac:dyDescent="0.25">
      <c r="E1136" s="217"/>
      <c r="F1136" s="217"/>
      <c r="G1136" s="155"/>
      <c r="H1136" s="218"/>
      <c r="I1136" s="155"/>
      <c r="J1136" s="218"/>
      <c r="K1136" s="5"/>
      <c r="L1136" s="5"/>
      <c r="M1136" s="155"/>
    </row>
    <row r="1137" spans="2:13" x14ac:dyDescent="0.25">
      <c r="E1137" s="217"/>
      <c r="F1137" s="217"/>
      <c r="G1137" s="5"/>
      <c r="H1137" s="5"/>
      <c r="I1137" s="155"/>
      <c r="J1137" s="218"/>
      <c r="K1137" s="5"/>
      <c r="L1137" s="5"/>
      <c r="M1137" s="155"/>
    </row>
    <row r="1138" spans="2:13" x14ac:dyDescent="0.25">
      <c r="E1138" s="217"/>
      <c r="F1138" s="217"/>
      <c r="G1138" s="155"/>
      <c r="H1138" s="155"/>
      <c r="I1138" s="218"/>
      <c r="J1138" s="218"/>
      <c r="K1138" s="5"/>
      <c r="L1138" s="5"/>
      <c r="M1138" s="155"/>
    </row>
    <row r="1139" spans="2:13" x14ac:dyDescent="0.25">
      <c r="E1139" s="217"/>
      <c r="F1139" s="217"/>
      <c r="I1139" s="155"/>
      <c r="J1139" s="218"/>
      <c r="K1139" s="5"/>
      <c r="L1139" s="5"/>
      <c r="M1139" s="155"/>
    </row>
    <row r="1140" spans="2:13" x14ac:dyDescent="0.25">
      <c r="B1140" s="231"/>
      <c r="E1140" s="217"/>
      <c r="F1140" s="217"/>
      <c r="I1140" s="155"/>
      <c r="K1140" s="155"/>
      <c r="L1140" s="155"/>
      <c r="M1140" s="155"/>
    </row>
    <row r="1141" spans="2:13" x14ac:dyDescent="0.25">
      <c r="E1141" s="217"/>
      <c r="F1141" s="217"/>
    </row>
    <row r="1142" spans="2:13" x14ac:dyDescent="0.25">
      <c r="E1142" s="217"/>
      <c r="F1142" s="217"/>
      <c r="G1142" s="155"/>
      <c r="H1142" s="218"/>
      <c r="M1142" s="155"/>
    </row>
    <row r="1143" spans="2:13" x14ac:dyDescent="0.25">
      <c r="E1143" s="217"/>
      <c r="F1143" s="217"/>
      <c r="G1143" s="5"/>
      <c r="H1143" s="5"/>
      <c r="I1143" s="5"/>
      <c r="J1143" s="5"/>
      <c r="K1143" s="155"/>
      <c r="M1143" s="155"/>
    </row>
    <row r="1144" spans="2:13" x14ac:dyDescent="0.25">
      <c r="E1144" s="217"/>
      <c r="F1144" s="217"/>
      <c r="G1144" s="155"/>
      <c r="H1144" s="155"/>
      <c r="I1144" s="155"/>
      <c r="K1144" s="5"/>
      <c r="L1144" s="5"/>
      <c r="M1144" s="218"/>
    </row>
    <row r="1145" spans="2:13" x14ac:dyDescent="0.25">
      <c r="E1145" s="217"/>
      <c r="F1145" s="217"/>
      <c r="I1145" s="155"/>
      <c r="K1145" s="5"/>
      <c r="L1145" s="5"/>
      <c r="M1145" s="155"/>
    </row>
    <row r="1146" spans="2:13" x14ac:dyDescent="0.25">
      <c r="E1146" s="228"/>
      <c r="F1146" s="217"/>
      <c r="I1146" s="155"/>
      <c r="K1146" s="5"/>
      <c r="L1146" s="5"/>
      <c r="M1146" s="155"/>
    </row>
    <row r="1147" spans="2:13" x14ac:dyDescent="0.25">
      <c r="C1147" s="233"/>
      <c r="E1147" s="228"/>
      <c r="F1147" s="217"/>
      <c r="G1147" s="5"/>
      <c r="H1147" s="5"/>
      <c r="I1147" s="155"/>
      <c r="K1147" s="5"/>
      <c r="L1147" s="5"/>
      <c r="M1147" s="155"/>
    </row>
    <row r="1148" spans="2:13" x14ac:dyDescent="0.25">
      <c r="E1148" s="217"/>
      <c r="F1148" s="217"/>
      <c r="G1148" s="155"/>
      <c r="H1148" s="218"/>
      <c r="I1148" s="155"/>
      <c r="J1148" s="218"/>
      <c r="K1148" s="5"/>
      <c r="L1148" s="5"/>
      <c r="M1148" s="155"/>
    </row>
    <row r="1149" spans="2:13" x14ac:dyDescent="0.25">
      <c r="E1149" s="217"/>
      <c r="F1149" s="217"/>
      <c r="G1149" s="5"/>
      <c r="H1149" s="5"/>
      <c r="I1149" s="155"/>
      <c r="J1149" s="218"/>
      <c r="K1149" s="5"/>
      <c r="L1149" s="5"/>
      <c r="M1149" s="155"/>
    </row>
    <row r="1150" spans="2:13" x14ac:dyDescent="0.25">
      <c r="E1150" s="217"/>
      <c r="F1150" s="217"/>
      <c r="G1150" s="155"/>
      <c r="H1150" s="155"/>
      <c r="I1150" s="218"/>
      <c r="J1150" s="218"/>
      <c r="K1150" s="5"/>
      <c r="L1150" s="5"/>
      <c r="M1150" s="155"/>
    </row>
    <row r="1151" spans="2:13" x14ac:dyDescent="0.25">
      <c r="E1151" s="217"/>
      <c r="F1151" s="217"/>
      <c r="I1151" s="155"/>
      <c r="J1151" s="218"/>
      <c r="K1151" s="5"/>
      <c r="L1151" s="5"/>
      <c r="M1151" s="155"/>
    </row>
    <row r="1152" spans="2:13" x14ac:dyDescent="0.25">
      <c r="B1152" s="231"/>
      <c r="E1152" s="217"/>
      <c r="F1152" s="217"/>
      <c r="I1152" s="155"/>
      <c r="K1152" s="155"/>
      <c r="L1152" s="155"/>
      <c r="M1152" s="155"/>
    </row>
    <row r="1153" spans="1:13" x14ac:dyDescent="0.25">
      <c r="E1153" s="217"/>
      <c r="F1153" s="217"/>
    </row>
    <row r="1154" spans="1:13" x14ac:dyDescent="0.25">
      <c r="E1154" s="217"/>
      <c r="F1154" s="217"/>
      <c r="G1154" s="155"/>
      <c r="H1154" s="218"/>
      <c r="M1154" s="155"/>
    </row>
    <row r="1155" spans="1:13" x14ac:dyDescent="0.25">
      <c r="E1155" s="217"/>
      <c r="F1155" s="217"/>
      <c r="G1155" s="5"/>
      <c r="H1155" s="5"/>
      <c r="I1155" s="5"/>
      <c r="J1155" s="5"/>
      <c r="K1155" s="155"/>
      <c r="M1155" s="155"/>
    </row>
    <row r="1156" spans="1:13" x14ac:dyDescent="0.25">
      <c r="E1156" s="217"/>
      <c r="F1156" s="217"/>
      <c r="G1156" s="155"/>
      <c r="H1156" s="155"/>
      <c r="I1156" s="155"/>
      <c r="K1156" s="5"/>
      <c r="L1156" s="5"/>
      <c r="M1156" s="218"/>
    </row>
    <row r="1157" spans="1:13" x14ac:dyDescent="0.25">
      <c r="E1157" s="217"/>
      <c r="F1157" s="217"/>
      <c r="I1157" s="155"/>
      <c r="K1157" s="5"/>
      <c r="L1157" s="5"/>
      <c r="M1157" s="155"/>
    </row>
    <row r="1158" spans="1:13" x14ac:dyDescent="0.25">
      <c r="E1158" s="228"/>
      <c r="F1158" s="217"/>
      <c r="I1158" s="155"/>
      <c r="K1158" s="5"/>
      <c r="L1158" s="5"/>
      <c r="M1158" s="155"/>
    </row>
    <row r="1159" spans="1:13" x14ac:dyDescent="0.25">
      <c r="A1159" s="5"/>
      <c r="B1159" s="5"/>
      <c r="C1159" s="233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x14ac:dyDescent="0.25">
      <c r="E1160" s="228"/>
      <c r="F1160" s="217"/>
      <c r="G1160" s="5"/>
      <c r="H1160" s="5"/>
      <c r="I1160" s="155"/>
      <c r="K1160" s="5"/>
      <c r="L1160" s="5"/>
      <c r="M1160" s="155"/>
    </row>
    <row r="1161" spans="1:13" x14ac:dyDescent="0.25">
      <c r="E1161" s="217"/>
      <c r="F1161" s="217"/>
      <c r="G1161" s="155"/>
      <c r="H1161" s="218"/>
      <c r="I1161" s="155"/>
      <c r="J1161" s="218"/>
      <c r="K1161" s="5"/>
      <c r="L1161" s="5"/>
      <c r="M1161" s="155"/>
    </row>
    <row r="1162" spans="1:13" x14ac:dyDescent="0.25">
      <c r="E1162" s="217"/>
      <c r="F1162" s="217"/>
      <c r="G1162" s="5"/>
      <c r="H1162" s="5"/>
      <c r="I1162" s="155"/>
      <c r="J1162" s="218"/>
      <c r="K1162" s="5"/>
      <c r="L1162" s="5"/>
      <c r="M1162" s="155"/>
    </row>
    <row r="1163" spans="1:13" x14ac:dyDescent="0.25">
      <c r="E1163" s="217"/>
      <c r="F1163" s="217"/>
      <c r="G1163" s="155"/>
      <c r="H1163" s="155"/>
      <c r="I1163" s="218"/>
      <c r="J1163" s="218"/>
      <c r="K1163" s="5"/>
      <c r="L1163" s="5"/>
      <c r="M1163" s="155"/>
    </row>
    <row r="1164" spans="1:13" x14ac:dyDescent="0.25">
      <c r="E1164" s="217"/>
      <c r="F1164" s="217"/>
      <c r="I1164" s="155"/>
      <c r="J1164" s="218"/>
      <c r="K1164" s="5"/>
      <c r="L1164" s="5"/>
      <c r="M1164" s="155"/>
    </row>
    <row r="1165" spans="1:13" x14ac:dyDescent="0.25">
      <c r="B1165" s="231"/>
      <c r="E1165" s="217"/>
      <c r="F1165" s="217"/>
      <c r="I1165" s="155"/>
      <c r="K1165" s="155"/>
      <c r="L1165" s="155"/>
      <c r="M1165" s="155"/>
    </row>
    <row r="1166" spans="1:13" x14ac:dyDescent="0.25">
      <c r="E1166" s="217"/>
      <c r="F1166" s="217"/>
    </row>
    <row r="1167" spans="1:13" x14ac:dyDescent="0.25">
      <c r="C1167" s="5"/>
      <c r="E1167" s="217"/>
      <c r="F1167" s="217"/>
      <c r="G1167" s="155"/>
      <c r="H1167" s="218"/>
      <c r="M1167" s="155"/>
    </row>
    <row r="1168" spans="1:13" x14ac:dyDescent="0.25">
      <c r="E1168" s="217"/>
      <c r="F1168" s="217"/>
      <c r="G1168" s="5"/>
      <c r="H1168" s="5"/>
      <c r="I1168" s="5"/>
      <c r="J1168" s="5"/>
      <c r="K1168" s="155"/>
      <c r="M1168" s="155"/>
    </row>
    <row r="1169" spans="2:13" x14ac:dyDescent="0.25">
      <c r="E1169" s="217"/>
      <c r="F1169" s="217"/>
      <c r="G1169" s="155"/>
      <c r="H1169" s="155"/>
      <c r="I1169" s="155"/>
      <c r="K1169" s="5"/>
      <c r="L1169" s="5"/>
      <c r="M1169" s="218"/>
    </row>
    <row r="1170" spans="2:13" x14ac:dyDescent="0.25">
      <c r="E1170" s="217"/>
      <c r="F1170" s="217"/>
      <c r="I1170" s="155"/>
      <c r="K1170" s="5"/>
      <c r="L1170" s="5"/>
      <c r="M1170" s="155"/>
    </row>
    <row r="1171" spans="2:13" x14ac:dyDescent="0.25">
      <c r="E1171" s="228"/>
      <c r="F1171" s="217"/>
      <c r="I1171" s="155"/>
      <c r="K1171" s="5"/>
      <c r="L1171" s="5"/>
      <c r="M1171" s="155"/>
    </row>
    <row r="1172" spans="2:13" x14ac:dyDescent="0.25">
      <c r="C1172" s="233"/>
      <c r="E1172" s="228"/>
      <c r="F1172" s="217"/>
      <c r="G1172" s="5"/>
      <c r="H1172" s="5"/>
      <c r="I1172" s="155"/>
      <c r="K1172" s="5"/>
      <c r="L1172" s="5"/>
      <c r="M1172" s="155"/>
    </row>
    <row r="1173" spans="2:13" x14ac:dyDescent="0.25">
      <c r="E1173" s="217"/>
      <c r="F1173" s="217"/>
      <c r="G1173" s="155"/>
      <c r="H1173" s="218"/>
      <c r="I1173" s="155"/>
      <c r="J1173" s="218"/>
      <c r="K1173" s="5"/>
      <c r="L1173" s="5"/>
      <c r="M1173" s="155"/>
    </row>
    <row r="1174" spans="2:13" x14ac:dyDescent="0.25">
      <c r="E1174" s="217"/>
      <c r="F1174" s="217"/>
      <c r="G1174" s="5"/>
      <c r="H1174" s="5"/>
      <c r="I1174" s="155"/>
      <c r="J1174" s="218"/>
      <c r="K1174" s="5"/>
      <c r="L1174" s="5"/>
      <c r="M1174" s="155"/>
    </row>
    <row r="1175" spans="2:13" x14ac:dyDescent="0.25">
      <c r="E1175" s="217"/>
      <c r="F1175" s="217"/>
      <c r="G1175" s="155"/>
      <c r="H1175" s="155"/>
      <c r="I1175" s="218"/>
      <c r="J1175" s="218"/>
      <c r="K1175" s="5"/>
      <c r="L1175" s="5"/>
      <c r="M1175" s="155"/>
    </row>
    <row r="1176" spans="2:13" x14ac:dyDescent="0.25">
      <c r="E1176" s="217"/>
      <c r="F1176" s="217"/>
      <c r="I1176" s="155"/>
      <c r="J1176" s="218"/>
      <c r="K1176" s="5"/>
      <c r="L1176" s="5"/>
      <c r="M1176" s="155"/>
    </row>
    <row r="1177" spans="2:13" x14ac:dyDescent="0.25">
      <c r="B1177" s="231"/>
      <c r="E1177" s="217"/>
      <c r="F1177" s="217"/>
      <c r="I1177" s="155"/>
      <c r="K1177" s="155"/>
      <c r="L1177" s="155"/>
      <c r="M1177" s="155"/>
    </row>
    <row r="1178" spans="2:13" x14ac:dyDescent="0.25">
      <c r="E1178" s="217"/>
      <c r="F1178" s="217"/>
    </row>
    <row r="1179" spans="2:13" x14ac:dyDescent="0.25">
      <c r="E1179" s="217"/>
      <c r="F1179" s="217"/>
      <c r="G1179" s="155"/>
      <c r="H1179" s="218"/>
      <c r="M1179" s="155"/>
    </row>
    <row r="1180" spans="2:13" x14ac:dyDescent="0.25">
      <c r="E1180" s="217"/>
      <c r="F1180" s="217"/>
      <c r="G1180" s="5"/>
      <c r="H1180" s="5"/>
      <c r="I1180" s="5"/>
      <c r="J1180" s="5"/>
      <c r="K1180" s="155"/>
      <c r="M1180" s="155"/>
    </row>
    <row r="1181" spans="2:13" x14ac:dyDescent="0.25">
      <c r="E1181" s="217"/>
      <c r="F1181" s="217"/>
      <c r="G1181" s="155"/>
      <c r="H1181" s="155"/>
      <c r="I1181" s="155"/>
      <c r="K1181" s="5"/>
      <c r="L1181" s="5"/>
      <c r="M1181" s="218"/>
    </row>
    <row r="1182" spans="2:13" x14ac:dyDescent="0.25">
      <c r="E1182" s="217"/>
      <c r="F1182" s="217"/>
      <c r="I1182" s="155"/>
      <c r="K1182" s="5"/>
      <c r="L1182" s="5"/>
      <c r="M1182" s="155"/>
    </row>
    <row r="1183" spans="2:13" x14ac:dyDescent="0.25">
      <c r="E1183" s="228"/>
      <c r="F1183" s="217"/>
      <c r="I1183" s="155"/>
      <c r="K1183" s="5"/>
      <c r="L1183" s="5"/>
      <c r="M1183" s="155"/>
    </row>
    <row r="1184" spans="2:13" x14ac:dyDescent="0.25">
      <c r="C1184" s="233"/>
      <c r="E1184" s="228"/>
      <c r="F1184" s="217"/>
      <c r="G1184" s="5"/>
      <c r="H1184" s="5"/>
      <c r="I1184" s="155"/>
      <c r="K1184" s="5"/>
      <c r="L1184" s="5"/>
      <c r="M1184" s="155"/>
    </row>
    <row r="1185" spans="1:13" x14ac:dyDescent="0.25">
      <c r="E1185" s="217"/>
      <c r="F1185" s="217"/>
      <c r="G1185" s="155"/>
      <c r="H1185" s="218"/>
      <c r="I1185" s="155"/>
      <c r="J1185" s="218"/>
      <c r="K1185" s="5"/>
      <c r="L1185" s="5"/>
      <c r="M1185" s="155"/>
    </row>
    <row r="1186" spans="1:13" x14ac:dyDescent="0.25">
      <c r="E1186" s="217"/>
      <c r="F1186" s="217"/>
      <c r="G1186" s="5"/>
      <c r="H1186" s="5"/>
      <c r="I1186" s="155"/>
      <c r="J1186" s="218"/>
      <c r="K1186" s="5"/>
      <c r="L1186" s="5"/>
      <c r="M1186" s="155"/>
    </row>
    <row r="1187" spans="1:13" x14ac:dyDescent="0.25">
      <c r="E1187" s="217"/>
      <c r="F1187" s="217"/>
      <c r="G1187" s="155"/>
      <c r="H1187" s="155"/>
      <c r="I1187" s="218"/>
      <c r="J1187" s="218"/>
      <c r="K1187" s="5"/>
      <c r="L1187" s="5"/>
      <c r="M1187" s="155"/>
    </row>
    <row r="1188" spans="1:13" x14ac:dyDescent="0.25">
      <c r="E1188" s="217"/>
      <c r="F1188" s="217"/>
      <c r="I1188" s="155"/>
      <c r="J1188" s="218"/>
      <c r="K1188" s="5"/>
      <c r="L1188" s="5"/>
      <c r="M1188" s="155"/>
    </row>
    <row r="1189" spans="1:13" x14ac:dyDescent="0.25">
      <c r="B1189" s="231"/>
      <c r="E1189" s="217"/>
      <c r="F1189" s="217"/>
      <c r="I1189" s="155"/>
      <c r="K1189" s="155"/>
      <c r="L1189" s="155"/>
      <c r="M1189" s="155"/>
    </row>
    <row r="1190" spans="1:13" x14ac:dyDescent="0.25">
      <c r="E1190" s="217"/>
      <c r="F1190" s="217"/>
    </row>
    <row r="1191" spans="1:13" x14ac:dyDescent="0.25">
      <c r="E1191" s="217"/>
      <c r="F1191" s="217"/>
      <c r="G1191" s="155"/>
      <c r="H1191" s="218"/>
      <c r="M1191" s="155"/>
    </row>
    <row r="1192" spans="1:13" x14ac:dyDescent="0.25">
      <c r="E1192" s="217"/>
      <c r="F1192" s="217"/>
      <c r="G1192" s="5"/>
      <c r="H1192" s="5"/>
      <c r="I1192" s="5"/>
      <c r="J1192" s="5"/>
      <c r="K1192" s="155"/>
      <c r="M1192" s="155"/>
    </row>
    <row r="1193" spans="1:13" x14ac:dyDescent="0.25">
      <c r="E1193" s="217"/>
      <c r="F1193" s="217"/>
      <c r="G1193" s="155"/>
      <c r="H1193" s="155"/>
      <c r="I1193" s="155"/>
      <c r="K1193" s="5"/>
      <c r="L1193" s="5"/>
      <c r="M1193" s="218"/>
    </row>
    <row r="1194" spans="1:13" x14ac:dyDescent="0.25">
      <c r="A1194" s="5"/>
      <c r="B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x14ac:dyDescent="0.25">
      <c r="E1195" s="217"/>
      <c r="F1195" s="217"/>
      <c r="I1195" s="155"/>
      <c r="K1195" s="5"/>
      <c r="L1195" s="5"/>
      <c r="M1195" s="155"/>
    </row>
    <row r="1196" spans="1:13" x14ac:dyDescent="0.25">
      <c r="C1196" s="233"/>
      <c r="E1196" s="228"/>
      <c r="F1196" s="217"/>
      <c r="I1196" s="155"/>
      <c r="K1196" s="5"/>
      <c r="L1196" s="5"/>
      <c r="M1196" s="155"/>
    </row>
    <row r="1197" spans="1:13" x14ac:dyDescent="0.25">
      <c r="E1197" s="228"/>
      <c r="F1197" s="217"/>
      <c r="G1197" s="5"/>
      <c r="H1197" s="5"/>
      <c r="I1197" s="155"/>
      <c r="K1197" s="5"/>
      <c r="L1197" s="5"/>
      <c r="M1197" s="155"/>
    </row>
    <row r="1198" spans="1:13" x14ac:dyDescent="0.25">
      <c r="E1198" s="217"/>
      <c r="F1198" s="217"/>
      <c r="G1198" s="155"/>
      <c r="H1198" s="218"/>
      <c r="I1198" s="155"/>
      <c r="J1198" s="218"/>
      <c r="K1198" s="5"/>
      <c r="L1198" s="5"/>
      <c r="M1198" s="155"/>
    </row>
    <row r="1199" spans="1:13" x14ac:dyDescent="0.25">
      <c r="E1199" s="217"/>
      <c r="F1199" s="217"/>
      <c r="G1199" s="5"/>
      <c r="H1199" s="5"/>
      <c r="I1199" s="155"/>
      <c r="J1199" s="218"/>
      <c r="K1199" s="5"/>
      <c r="L1199" s="5"/>
      <c r="M1199" s="155"/>
    </row>
    <row r="1200" spans="1:13" x14ac:dyDescent="0.25">
      <c r="C1200" s="5"/>
      <c r="E1200" s="217"/>
      <c r="F1200" s="217"/>
      <c r="G1200" s="155"/>
      <c r="H1200" s="155"/>
      <c r="I1200" s="218"/>
      <c r="J1200" s="218"/>
      <c r="K1200" s="5"/>
      <c r="L1200" s="5"/>
      <c r="M1200" s="155"/>
    </row>
    <row r="1201" spans="2:13" x14ac:dyDescent="0.25">
      <c r="E1201" s="217"/>
      <c r="F1201" s="217"/>
      <c r="I1201" s="155"/>
      <c r="J1201" s="218"/>
      <c r="K1201" s="5"/>
      <c r="L1201" s="5"/>
      <c r="M1201" s="155"/>
    </row>
    <row r="1202" spans="2:13" x14ac:dyDescent="0.25">
      <c r="B1202" s="231"/>
      <c r="E1202" s="217"/>
      <c r="F1202" s="217"/>
      <c r="I1202" s="155"/>
      <c r="K1202" s="155"/>
      <c r="L1202" s="155"/>
      <c r="M1202" s="155"/>
    </row>
    <row r="1203" spans="2:13" x14ac:dyDescent="0.25">
      <c r="E1203" s="217"/>
      <c r="F1203" s="217"/>
    </row>
    <row r="1204" spans="2:13" x14ac:dyDescent="0.25">
      <c r="E1204" s="217"/>
      <c r="F1204" s="217"/>
      <c r="G1204" s="155"/>
      <c r="H1204" s="218"/>
      <c r="M1204" s="155"/>
    </row>
    <row r="1205" spans="2:13" x14ac:dyDescent="0.25">
      <c r="E1205" s="217"/>
      <c r="F1205" s="217"/>
      <c r="G1205" s="5"/>
      <c r="H1205" s="5"/>
      <c r="I1205" s="5"/>
      <c r="J1205" s="5"/>
      <c r="K1205" s="155"/>
      <c r="M1205" s="155"/>
    </row>
    <row r="1206" spans="2:13" x14ac:dyDescent="0.25">
      <c r="E1206" s="217"/>
      <c r="F1206" s="217"/>
      <c r="G1206" s="155"/>
      <c r="H1206" s="155"/>
      <c r="I1206" s="155"/>
      <c r="K1206" s="5"/>
      <c r="L1206" s="5"/>
      <c r="M1206" s="218"/>
    </row>
    <row r="1207" spans="2:13" x14ac:dyDescent="0.25">
      <c r="E1207" s="217"/>
      <c r="F1207" s="217"/>
      <c r="I1207" s="155"/>
      <c r="K1207" s="5"/>
      <c r="L1207" s="5"/>
      <c r="M1207" s="155"/>
    </row>
    <row r="1208" spans="2:13" x14ac:dyDescent="0.25">
      <c r="E1208" s="228"/>
      <c r="F1208" s="217"/>
      <c r="I1208" s="155"/>
      <c r="K1208" s="5"/>
      <c r="L1208" s="5"/>
      <c r="M1208" s="155"/>
    </row>
    <row r="1209" spans="2:13" x14ac:dyDescent="0.25">
      <c r="C1209" s="233"/>
      <c r="E1209" s="228"/>
      <c r="F1209" s="217"/>
      <c r="G1209" s="5"/>
      <c r="H1209" s="5"/>
      <c r="I1209" s="155"/>
      <c r="K1209" s="5"/>
      <c r="L1209" s="5"/>
      <c r="M1209" s="155"/>
    </row>
    <row r="1210" spans="2:13" x14ac:dyDescent="0.25">
      <c r="E1210" s="217"/>
      <c r="F1210" s="217"/>
      <c r="G1210" s="155"/>
      <c r="H1210" s="218"/>
      <c r="I1210" s="155"/>
      <c r="J1210" s="218"/>
      <c r="K1210" s="5"/>
      <c r="L1210" s="5"/>
      <c r="M1210" s="155"/>
    </row>
    <row r="1211" spans="2:13" x14ac:dyDescent="0.25">
      <c r="E1211" s="217"/>
      <c r="F1211" s="217"/>
      <c r="G1211" s="5"/>
      <c r="H1211" s="5"/>
      <c r="I1211" s="155"/>
      <c r="J1211" s="218"/>
      <c r="K1211" s="5"/>
      <c r="L1211" s="5"/>
      <c r="M1211" s="155"/>
    </row>
    <row r="1212" spans="2:13" x14ac:dyDescent="0.25">
      <c r="E1212" s="217"/>
      <c r="F1212" s="217"/>
      <c r="G1212" s="155"/>
      <c r="H1212" s="155"/>
      <c r="I1212" s="218"/>
      <c r="J1212" s="218"/>
      <c r="K1212" s="5"/>
      <c r="L1212" s="5"/>
      <c r="M1212" s="155"/>
    </row>
    <row r="1213" spans="2:13" x14ac:dyDescent="0.25">
      <c r="E1213" s="217"/>
      <c r="F1213" s="217"/>
      <c r="I1213" s="155"/>
      <c r="J1213" s="218"/>
      <c r="K1213" s="5"/>
      <c r="L1213" s="5"/>
      <c r="M1213" s="155"/>
    </row>
    <row r="1214" spans="2:13" x14ac:dyDescent="0.25">
      <c r="B1214" s="231"/>
      <c r="E1214" s="217"/>
      <c r="F1214" s="217"/>
      <c r="I1214" s="155"/>
      <c r="K1214" s="155"/>
      <c r="L1214" s="155"/>
      <c r="M1214" s="155"/>
    </row>
    <row r="1215" spans="2:13" x14ac:dyDescent="0.25">
      <c r="E1215" s="217"/>
      <c r="F1215" s="217"/>
    </row>
    <row r="1216" spans="2:13" x14ac:dyDescent="0.25">
      <c r="E1216" s="217"/>
      <c r="F1216" s="217"/>
      <c r="G1216" s="155"/>
      <c r="H1216" s="218"/>
      <c r="M1216" s="155"/>
    </row>
    <row r="1217" spans="1:13" x14ac:dyDescent="0.25">
      <c r="E1217" s="217"/>
      <c r="F1217" s="217"/>
      <c r="G1217" s="5"/>
      <c r="H1217" s="5"/>
      <c r="I1217" s="5"/>
      <c r="J1217" s="5"/>
      <c r="K1217" s="155"/>
      <c r="M1217" s="155"/>
    </row>
    <row r="1218" spans="1:13" x14ac:dyDescent="0.25">
      <c r="E1218" s="217"/>
      <c r="F1218" s="217"/>
      <c r="G1218" s="155"/>
      <c r="H1218" s="155"/>
      <c r="I1218" s="155"/>
      <c r="K1218" s="5"/>
      <c r="L1218" s="5"/>
      <c r="M1218" s="218"/>
    </row>
    <row r="1219" spans="1:13" x14ac:dyDescent="0.25">
      <c r="E1219" s="217"/>
      <c r="F1219" s="217"/>
      <c r="I1219" s="155"/>
      <c r="K1219" s="5"/>
      <c r="L1219" s="5"/>
      <c r="M1219" s="155"/>
    </row>
    <row r="1220" spans="1:13" x14ac:dyDescent="0.25">
      <c r="E1220" s="228"/>
      <c r="F1220" s="217"/>
      <c r="I1220" s="155"/>
      <c r="K1220" s="5"/>
      <c r="L1220" s="5"/>
      <c r="M1220" s="155"/>
    </row>
    <row r="1221" spans="1:13" x14ac:dyDescent="0.25">
      <c r="C1221" s="233"/>
      <c r="E1221" s="228"/>
      <c r="F1221" s="217"/>
      <c r="G1221" s="5"/>
      <c r="H1221" s="5"/>
      <c r="I1221" s="155"/>
      <c r="K1221" s="5"/>
      <c r="L1221" s="5"/>
      <c r="M1221" s="155"/>
    </row>
    <row r="1222" spans="1:13" x14ac:dyDescent="0.25">
      <c r="E1222" s="217"/>
      <c r="F1222" s="217"/>
      <c r="G1222" s="155"/>
      <c r="H1222" s="218"/>
      <c r="I1222" s="155"/>
      <c r="J1222" s="218"/>
      <c r="K1222" s="5"/>
      <c r="L1222" s="5"/>
      <c r="M1222" s="155"/>
    </row>
    <row r="1223" spans="1:13" x14ac:dyDescent="0.25">
      <c r="E1223" s="217"/>
      <c r="F1223" s="217"/>
      <c r="G1223" s="5"/>
      <c r="H1223" s="5"/>
      <c r="I1223" s="155"/>
      <c r="J1223" s="218"/>
      <c r="K1223" s="5"/>
      <c r="L1223" s="5"/>
      <c r="M1223" s="155"/>
    </row>
    <row r="1224" spans="1:13" x14ac:dyDescent="0.25">
      <c r="E1224" s="217"/>
      <c r="F1224" s="217"/>
      <c r="G1224" s="155"/>
      <c r="H1224" s="155"/>
      <c r="I1224" s="218"/>
      <c r="J1224" s="218"/>
      <c r="K1224" s="5"/>
      <c r="L1224" s="5"/>
      <c r="M1224" s="155"/>
    </row>
    <row r="1225" spans="1:13" x14ac:dyDescent="0.25">
      <c r="E1225" s="217"/>
      <c r="F1225" s="217"/>
      <c r="I1225" s="155"/>
      <c r="J1225" s="218"/>
      <c r="K1225" s="5"/>
      <c r="L1225" s="5"/>
      <c r="M1225" s="155"/>
    </row>
    <row r="1226" spans="1:13" x14ac:dyDescent="0.25">
      <c r="B1226" s="231"/>
      <c r="E1226" s="217"/>
      <c r="F1226" s="217"/>
      <c r="I1226" s="155"/>
      <c r="K1226" s="155"/>
      <c r="L1226" s="155"/>
      <c r="M1226" s="155"/>
    </row>
    <row r="1227" spans="1:13" x14ac:dyDescent="0.25">
      <c r="E1227" s="217"/>
      <c r="F1227" s="217"/>
    </row>
    <row r="1228" spans="1:13" x14ac:dyDescent="0.25">
      <c r="E1228" s="217"/>
      <c r="F1228" s="217"/>
      <c r="G1228" s="155"/>
      <c r="H1228" s="218"/>
      <c r="M1228" s="155"/>
    </row>
    <row r="1229" spans="1:13" x14ac:dyDescent="0.25">
      <c r="A1229" s="5"/>
      <c r="B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x14ac:dyDescent="0.25">
      <c r="E1230" s="217"/>
      <c r="F1230" s="217"/>
      <c r="G1230" s="5"/>
      <c r="H1230" s="5"/>
      <c r="I1230" s="5"/>
      <c r="J1230" s="5"/>
      <c r="K1230" s="155"/>
      <c r="M1230" s="155"/>
    </row>
    <row r="1231" spans="1:13" x14ac:dyDescent="0.25">
      <c r="E1231" s="217"/>
      <c r="F1231" s="217"/>
      <c r="G1231" s="155"/>
      <c r="H1231" s="155"/>
      <c r="I1231" s="155"/>
      <c r="K1231" s="5"/>
      <c r="L1231" s="5"/>
      <c r="M1231" s="218"/>
    </row>
    <row r="1232" spans="1:13" x14ac:dyDescent="0.25">
      <c r="E1232" s="217"/>
      <c r="F1232" s="217"/>
      <c r="I1232" s="155"/>
      <c r="K1232" s="5"/>
      <c r="L1232" s="5"/>
      <c r="M1232" s="155"/>
    </row>
    <row r="1233" spans="1:13" x14ac:dyDescent="0.25">
      <c r="C1233" s="5"/>
      <c r="E1233" s="217"/>
      <c r="F1233" s="217"/>
      <c r="G1233" s="155"/>
      <c r="H1233" s="218"/>
      <c r="I1233" s="155"/>
      <c r="J1233" s="218"/>
      <c r="K1233" s="5"/>
      <c r="L1233" s="5"/>
      <c r="M1233" s="155"/>
    </row>
    <row r="1234" spans="1:13" x14ac:dyDescent="0.25">
      <c r="C1234" s="233"/>
      <c r="E1234" s="217"/>
      <c r="F1234" s="217"/>
      <c r="G1234" s="5"/>
      <c r="H1234" s="5"/>
      <c r="I1234" s="155"/>
      <c r="J1234" s="218"/>
      <c r="K1234" s="5"/>
      <c r="L1234" s="5"/>
      <c r="M1234" s="155"/>
    </row>
    <row r="1235" spans="1:13" x14ac:dyDescent="0.25">
      <c r="E1235" s="217"/>
      <c r="F1235" s="217"/>
      <c r="G1235" s="155"/>
      <c r="H1235" s="155"/>
      <c r="I1235" s="218"/>
      <c r="J1235" s="218"/>
      <c r="K1235" s="5"/>
      <c r="L1235" s="5"/>
      <c r="M1235" s="155"/>
    </row>
    <row r="1236" spans="1:13" x14ac:dyDescent="0.25">
      <c r="E1236" s="217"/>
      <c r="F1236" s="217"/>
      <c r="I1236" s="155"/>
      <c r="J1236" s="218"/>
      <c r="K1236" s="5"/>
      <c r="L1236" s="5"/>
      <c r="M1236" s="155"/>
    </row>
    <row r="1237" spans="1:13" x14ac:dyDescent="0.25">
      <c r="B1237" s="231"/>
      <c r="E1237" s="217"/>
      <c r="F1237" s="217"/>
      <c r="I1237" s="155"/>
      <c r="K1237" s="155"/>
      <c r="L1237" s="155"/>
      <c r="M1237" s="155"/>
    </row>
    <row r="1238" spans="1:13" x14ac:dyDescent="0.25">
      <c r="A1238" s="5"/>
      <c r="B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x14ac:dyDescent="0.25">
      <c r="E1239" s="217"/>
      <c r="F1239" s="217"/>
    </row>
    <row r="1240" spans="1:13" x14ac:dyDescent="0.25">
      <c r="E1240" s="217"/>
      <c r="F1240" s="217"/>
      <c r="G1240" s="155"/>
      <c r="H1240" s="218"/>
      <c r="M1240" s="155"/>
    </row>
    <row r="1241" spans="1:13" x14ac:dyDescent="0.25">
      <c r="E1241" s="217"/>
      <c r="F1241" s="217"/>
      <c r="G1241" s="5"/>
      <c r="H1241" s="5"/>
      <c r="I1241" s="5"/>
      <c r="J1241" s="5"/>
      <c r="K1241" s="155"/>
      <c r="M1241" s="155"/>
    </row>
    <row r="1242" spans="1:13" x14ac:dyDescent="0.25">
      <c r="E1242" s="217"/>
      <c r="F1242" s="217"/>
      <c r="G1242" s="155"/>
      <c r="H1242" s="155"/>
      <c r="I1242" s="155"/>
      <c r="K1242" s="5"/>
      <c r="L1242" s="5"/>
      <c r="M1242" s="218"/>
    </row>
    <row r="1243" spans="1:13" x14ac:dyDescent="0.25">
      <c r="E1243" s="217"/>
      <c r="F1243" s="217"/>
      <c r="I1243" s="155"/>
      <c r="K1243" s="5"/>
      <c r="L1243" s="5"/>
      <c r="M1243" s="155"/>
    </row>
    <row r="1244" spans="1:13" x14ac:dyDescent="0.25">
      <c r="E1244" s="228"/>
      <c r="F1244" s="217"/>
      <c r="I1244" s="155"/>
      <c r="K1244" s="5"/>
      <c r="L1244" s="5"/>
      <c r="M1244" s="155"/>
    </row>
    <row r="1245" spans="1:13" x14ac:dyDescent="0.25">
      <c r="E1245" s="228"/>
      <c r="F1245" s="217"/>
      <c r="G1245" s="5"/>
      <c r="H1245" s="5"/>
      <c r="I1245" s="155"/>
      <c r="K1245" s="5"/>
      <c r="L1245" s="5"/>
      <c r="M1245" s="155"/>
    </row>
    <row r="1246" spans="1:13" x14ac:dyDescent="0.25">
      <c r="C1246" s="233"/>
      <c r="E1246" s="217"/>
      <c r="F1246" s="217"/>
      <c r="G1246" s="155"/>
      <c r="H1246" s="218"/>
      <c r="I1246" s="155"/>
      <c r="J1246" s="218"/>
      <c r="K1246" s="5"/>
      <c r="L1246" s="5"/>
      <c r="M1246" s="155"/>
    </row>
    <row r="1247" spans="1:13" x14ac:dyDescent="0.25">
      <c r="E1247" s="217"/>
      <c r="F1247" s="217"/>
      <c r="G1247" s="5"/>
      <c r="H1247" s="5"/>
      <c r="I1247" s="155"/>
      <c r="J1247" s="218"/>
      <c r="K1247" s="5"/>
      <c r="L1247" s="5"/>
      <c r="M1247" s="155"/>
    </row>
    <row r="1248" spans="1:13" x14ac:dyDescent="0.25">
      <c r="E1248" s="217"/>
      <c r="F1248" s="217"/>
      <c r="G1248" s="155"/>
      <c r="H1248" s="155"/>
      <c r="I1248" s="218"/>
      <c r="J1248" s="218"/>
      <c r="K1248" s="5"/>
      <c r="L1248" s="5"/>
      <c r="M1248" s="155"/>
    </row>
    <row r="1249" spans="2:13" x14ac:dyDescent="0.25">
      <c r="E1249" s="217"/>
      <c r="F1249" s="217"/>
      <c r="I1249" s="155"/>
      <c r="J1249" s="218"/>
      <c r="K1249" s="5"/>
      <c r="L1249" s="5"/>
      <c r="M1249" s="155"/>
    </row>
    <row r="1250" spans="2:13" x14ac:dyDescent="0.25">
      <c r="B1250" s="231"/>
      <c r="E1250" s="217"/>
      <c r="F1250" s="217"/>
      <c r="I1250" s="155"/>
      <c r="K1250" s="155"/>
      <c r="L1250" s="155"/>
      <c r="M1250" s="155"/>
    </row>
    <row r="1251" spans="2:13" x14ac:dyDescent="0.25">
      <c r="E1251" s="217"/>
      <c r="F1251" s="217"/>
    </row>
    <row r="1252" spans="2:13" x14ac:dyDescent="0.25">
      <c r="E1252" s="217"/>
      <c r="F1252" s="217"/>
      <c r="G1252" s="155"/>
      <c r="H1252" s="218"/>
      <c r="M1252" s="155"/>
    </row>
    <row r="1253" spans="2:13" x14ac:dyDescent="0.25">
      <c r="E1253" s="217"/>
      <c r="F1253" s="217"/>
      <c r="G1253" s="5"/>
      <c r="H1253" s="5"/>
      <c r="I1253" s="5"/>
      <c r="J1253" s="5"/>
      <c r="K1253" s="155"/>
      <c r="M1253" s="155"/>
    </row>
    <row r="1254" spans="2:13" x14ac:dyDescent="0.25">
      <c r="E1254" s="217"/>
      <c r="F1254" s="217"/>
      <c r="G1254" s="155"/>
      <c r="H1254" s="155"/>
      <c r="I1254" s="155"/>
      <c r="K1254" s="5"/>
      <c r="L1254" s="5"/>
      <c r="M1254" s="218"/>
    </row>
    <row r="1255" spans="2:13" x14ac:dyDescent="0.25">
      <c r="E1255" s="217"/>
      <c r="F1255" s="217"/>
      <c r="I1255" s="155"/>
      <c r="K1255" s="5"/>
      <c r="L1255" s="5"/>
      <c r="M1255" s="155"/>
    </row>
    <row r="1256" spans="2:13" x14ac:dyDescent="0.25">
      <c r="E1256" s="228"/>
      <c r="F1256" s="217"/>
      <c r="I1256" s="155"/>
      <c r="K1256" s="5"/>
      <c r="L1256" s="5"/>
      <c r="M1256" s="155"/>
    </row>
    <row r="1257" spans="2:13" x14ac:dyDescent="0.25">
      <c r="E1257" s="228"/>
      <c r="F1257" s="217"/>
      <c r="G1257" s="5"/>
      <c r="H1257" s="5"/>
      <c r="I1257" s="155"/>
      <c r="K1257" s="5"/>
      <c r="L1257" s="5"/>
      <c r="M1257" s="155"/>
    </row>
    <row r="1258" spans="2:13" x14ac:dyDescent="0.25">
      <c r="C1258" s="233"/>
      <c r="E1258" s="217"/>
      <c r="F1258" s="217"/>
      <c r="G1258" s="155"/>
      <c r="H1258" s="218"/>
      <c r="I1258" s="155"/>
      <c r="J1258" s="218"/>
      <c r="K1258" s="5"/>
      <c r="L1258" s="5"/>
      <c r="M1258" s="155"/>
    </row>
    <row r="1259" spans="2:13" x14ac:dyDescent="0.25">
      <c r="E1259" s="217"/>
      <c r="F1259" s="217"/>
      <c r="G1259" s="5"/>
      <c r="H1259" s="5"/>
      <c r="I1259" s="155"/>
      <c r="J1259" s="218"/>
      <c r="K1259" s="5"/>
      <c r="L1259" s="5"/>
      <c r="M1259" s="155"/>
    </row>
    <row r="1260" spans="2:13" x14ac:dyDescent="0.25">
      <c r="E1260" s="217"/>
      <c r="F1260" s="217"/>
      <c r="G1260" s="155"/>
      <c r="H1260" s="155"/>
      <c r="I1260" s="218"/>
      <c r="J1260" s="218"/>
      <c r="K1260" s="5"/>
      <c r="L1260" s="5"/>
      <c r="M1260" s="155"/>
    </row>
    <row r="1261" spans="2:13" x14ac:dyDescent="0.25">
      <c r="E1261" s="217"/>
      <c r="F1261" s="217"/>
      <c r="I1261" s="155"/>
      <c r="J1261" s="218"/>
      <c r="K1261" s="5"/>
      <c r="L1261" s="5"/>
      <c r="M1261" s="155"/>
    </row>
    <row r="1262" spans="2:13" x14ac:dyDescent="0.25">
      <c r="B1262" s="231"/>
      <c r="E1262" s="217"/>
      <c r="F1262" s="217"/>
      <c r="I1262" s="155"/>
      <c r="K1262" s="155"/>
      <c r="L1262" s="155"/>
      <c r="M1262" s="155"/>
    </row>
    <row r="1263" spans="2:13" x14ac:dyDescent="0.25">
      <c r="E1263" s="217"/>
      <c r="F1263" s="217"/>
    </row>
    <row r="1264" spans="2:13" x14ac:dyDescent="0.25">
      <c r="E1264" s="217"/>
      <c r="F1264" s="217"/>
      <c r="G1264" s="155"/>
      <c r="H1264" s="218"/>
      <c r="M1264" s="155"/>
    </row>
    <row r="1265" spans="1:13" x14ac:dyDescent="0.25">
      <c r="E1265" s="217"/>
      <c r="F1265" s="217"/>
      <c r="G1265" s="5"/>
      <c r="H1265" s="5"/>
      <c r="I1265" s="5"/>
      <c r="J1265" s="5"/>
      <c r="K1265" s="155"/>
      <c r="M1265" s="155"/>
    </row>
    <row r="1266" spans="1:13" x14ac:dyDescent="0.25">
      <c r="C1266" s="5"/>
      <c r="E1266" s="217"/>
      <c r="F1266" s="217"/>
      <c r="G1266" s="155"/>
      <c r="H1266" s="155"/>
      <c r="I1266" s="155"/>
      <c r="K1266" s="5"/>
      <c r="L1266" s="5"/>
      <c r="M1266" s="218"/>
    </row>
    <row r="1267" spans="1:13" x14ac:dyDescent="0.25">
      <c r="E1267" s="217"/>
      <c r="F1267" s="217"/>
      <c r="I1267" s="155"/>
      <c r="K1267" s="5"/>
      <c r="L1267" s="5"/>
      <c r="M1267" s="155"/>
    </row>
    <row r="1268" spans="1:13" x14ac:dyDescent="0.25">
      <c r="E1268" s="228"/>
      <c r="F1268" s="217"/>
      <c r="I1268" s="155"/>
      <c r="K1268" s="5"/>
      <c r="L1268" s="5"/>
      <c r="M1268" s="155"/>
    </row>
    <row r="1269" spans="1:13" x14ac:dyDescent="0.25">
      <c r="E1269" s="228"/>
      <c r="F1269" s="217"/>
      <c r="G1269" s="5"/>
      <c r="H1269" s="5"/>
      <c r="I1269" s="155"/>
      <c r="K1269" s="5"/>
      <c r="L1269" s="5"/>
      <c r="M1269" s="155"/>
    </row>
    <row r="1270" spans="1:13" x14ac:dyDescent="0.25">
      <c r="E1270" s="217"/>
      <c r="F1270" s="217"/>
      <c r="G1270" s="155"/>
      <c r="H1270" s="218"/>
      <c r="I1270" s="155"/>
      <c r="J1270" s="218"/>
      <c r="K1270" s="5"/>
      <c r="L1270" s="5"/>
      <c r="M1270" s="155"/>
    </row>
    <row r="1271" spans="1:13" x14ac:dyDescent="0.25">
      <c r="C1271" s="233"/>
      <c r="E1271" s="217"/>
      <c r="F1271" s="217"/>
      <c r="G1271" s="5"/>
      <c r="H1271" s="5"/>
      <c r="I1271" s="155"/>
      <c r="J1271" s="218"/>
      <c r="K1271" s="5"/>
      <c r="L1271" s="5"/>
      <c r="M1271" s="155"/>
    </row>
    <row r="1272" spans="1:13" x14ac:dyDescent="0.25">
      <c r="E1272" s="217"/>
      <c r="F1272" s="217"/>
      <c r="G1272" s="155"/>
      <c r="H1272" s="155"/>
      <c r="I1272" s="218"/>
      <c r="J1272" s="218"/>
      <c r="K1272" s="5"/>
      <c r="L1272" s="5"/>
      <c r="M1272" s="155"/>
    </row>
    <row r="1273" spans="1:13" x14ac:dyDescent="0.25">
      <c r="A1273" s="5"/>
      <c r="B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x14ac:dyDescent="0.25">
      <c r="E1274" s="217"/>
      <c r="F1274" s="217"/>
      <c r="I1274" s="155"/>
      <c r="J1274" s="218"/>
      <c r="K1274" s="5"/>
      <c r="L1274" s="5"/>
      <c r="M1274" s="155"/>
    </row>
    <row r="1275" spans="1:13" x14ac:dyDescent="0.25">
      <c r="B1275" s="231"/>
      <c r="E1275" s="217"/>
      <c r="F1275" s="217"/>
      <c r="I1275" s="155"/>
      <c r="K1275" s="155"/>
      <c r="L1275" s="155"/>
      <c r="M1275" s="155"/>
    </row>
    <row r="1276" spans="1:13" x14ac:dyDescent="0.25">
      <c r="E1276" s="217"/>
      <c r="F1276" s="217"/>
    </row>
    <row r="1277" spans="1:13" x14ac:dyDescent="0.25">
      <c r="E1277" s="217"/>
      <c r="F1277" s="217"/>
      <c r="G1277" s="155"/>
      <c r="H1277" s="218"/>
      <c r="M1277" s="155"/>
    </row>
    <row r="1278" spans="1:13" x14ac:dyDescent="0.25">
      <c r="E1278" s="217"/>
      <c r="F1278" s="217"/>
      <c r="G1278" s="5"/>
      <c r="H1278" s="5"/>
      <c r="I1278" s="5"/>
      <c r="J1278" s="5"/>
      <c r="K1278" s="155"/>
      <c r="M1278" s="155"/>
    </row>
    <row r="1279" spans="1:13" x14ac:dyDescent="0.25">
      <c r="E1279" s="217"/>
      <c r="F1279" s="217"/>
      <c r="G1279" s="155"/>
      <c r="H1279" s="155"/>
      <c r="I1279" s="155"/>
      <c r="K1279" s="5"/>
      <c r="L1279" s="5"/>
      <c r="M1279" s="218"/>
    </row>
    <row r="1280" spans="1:13" x14ac:dyDescent="0.25">
      <c r="E1280" s="217"/>
      <c r="F1280" s="217"/>
      <c r="I1280" s="155"/>
      <c r="K1280" s="5"/>
      <c r="L1280" s="5"/>
      <c r="M1280" s="155"/>
    </row>
    <row r="1281" spans="2:13" x14ac:dyDescent="0.25">
      <c r="E1281" s="228"/>
      <c r="F1281" s="217"/>
      <c r="I1281" s="155"/>
      <c r="K1281" s="5"/>
      <c r="L1281" s="5"/>
      <c r="M1281" s="155"/>
    </row>
    <row r="1282" spans="2:13" x14ac:dyDescent="0.25">
      <c r="E1282" s="228"/>
      <c r="F1282" s="217"/>
      <c r="G1282" s="5"/>
      <c r="H1282" s="5"/>
      <c r="I1282" s="155"/>
      <c r="K1282" s="5"/>
      <c r="L1282" s="5"/>
      <c r="M1282" s="155"/>
    </row>
    <row r="1283" spans="2:13" x14ac:dyDescent="0.25">
      <c r="C1283" s="233"/>
      <c r="E1283" s="217"/>
      <c r="F1283" s="217"/>
      <c r="G1283" s="155"/>
      <c r="H1283" s="218"/>
      <c r="I1283" s="155"/>
      <c r="J1283" s="218"/>
      <c r="K1283" s="5"/>
      <c r="L1283" s="5"/>
      <c r="M1283" s="155"/>
    </row>
    <row r="1284" spans="2:13" x14ac:dyDescent="0.25">
      <c r="E1284" s="217"/>
      <c r="F1284" s="217"/>
      <c r="G1284" s="5"/>
      <c r="H1284" s="5"/>
      <c r="I1284" s="155"/>
      <c r="J1284" s="218"/>
      <c r="K1284" s="5"/>
      <c r="L1284" s="5"/>
      <c r="M1284" s="155"/>
    </row>
    <row r="1285" spans="2:13" x14ac:dyDescent="0.25">
      <c r="E1285" s="217"/>
      <c r="F1285" s="217"/>
      <c r="G1285" s="155"/>
      <c r="H1285" s="155"/>
      <c r="I1285" s="218"/>
      <c r="J1285" s="218"/>
      <c r="K1285" s="5"/>
      <c r="L1285" s="5"/>
      <c r="M1285" s="155"/>
    </row>
    <row r="1286" spans="2:13" x14ac:dyDescent="0.25">
      <c r="E1286" s="217"/>
      <c r="F1286" s="217"/>
      <c r="I1286" s="155"/>
      <c r="J1286" s="218"/>
      <c r="K1286" s="5"/>
      <c r="L1286" s="5"/>
      <c r="M1286" s="155"/>
    </row>
    <row r="1287" spans="2:13" x14ac:dyDescent="0.25">
      <c r="B1287" s="231"/>
      <c r="E1287" s="217"/>
      <c r="F1287" s="217"/>
      <c r="I1287" s="155"/>
      <c r="K1287" s="155"/>
      <c r="L1287" s="155"/>
      <c r="M1287" s="155"/>
    </row>
    <row r="1288" spans="2:13" x14ac:dyDescent="0.25">
      <c r="E1288" s="217"/>
      <c r="F1288" s="217"/>
    </row>
    <row r="1289" spans="2:13" x14ac:dyDescent="0.25">
      <c r="E1289" s="217"/>
      <c r="F1289" s="217"/>
      <c r="G1289" s="155"/>
      <c r="H1289" s="218"/>
      <c r="M1289" s="155"/>
    </row>
    <row r="1290" spans="2:13" x14ac:dyDescent="0.25">
      <c r="E1290" s="217"/>
      <c r="F1290" s="217"/>
      <c r="G1290" s="5"/>
      <c r="H1290" s="5"/>
      <c r="I1290" s="5"/>
      <c r="J1290" s="5"/>
      <c r="K1290" s="155"/>
      <c r="M1290" s="155"/>
    </row>
    <row r="1291" spans="2:13" x14ac:dyDescent="0.25">
      <c r="E1291" s="217"/>
      <c r="F1291" s="217"/>
      <c r="G1291" s="155"/>
      <c r="H1291" s="155"/>
      <c r="I1291" s="155"/>
      <c r="K1291" s="5"/>
      <c r="L1291" s="5"/>
      <c r="M1291" s="218"/>
    </row>
    <row r="1292" spans="2:13" x14ac:dyDescent="0.25">
      <c r="E1292" s="217"/>
      <c r="F1292" s="217"/>
      <c r="I1292" s="155"/>
      <c r="K1292" s="5"/>
      <c r="L1292" s="5"/>
      <c r="M1292" s="155"/>
    </row>
    <row r="1293" spans="2:13" x14ac:dyDescent="0.25">
      <c r="E1293" s="228"/>
      <c r="F1293" s="217"/>
      <c r="I1293" s="155"/>
      <c r="K1293" s="5"/>
      <c r="L1293" s="5"/>
      <c r="M1293" s="155"/>
    </row>
    <row r="1294" spans="2:13" x14ac:dyDescent="0.25">
      <c r="E1294" s="228"/>
      <c r="F1294" s="217"/>
      <c r="G1294" s="5"/>
      <c r="H1294" s="5"/>
      <c r="I1294" s="155"/>
      <c r="K1294" s="5"/>
      <c r="L1294" s="5"/>
      <c r="M1294" s="155"/>
    </row>
    <row r="1295" spans="2:13" x14ac:dyDescent="0.25">
      <c r="C1295" s="233"/>
      <c r="E1295" s="217"/>
      <c r="F1295" s="217"/>
      <c r="G1295" s="155"/>
      <c r="H1295" s="218"/>
      <c r="I1295" s="155"/>
      <c r="J1295" s="218"/>
      <c r="K1295" s="5"/>
      <c r="L1295" s="5"/>
      <c r="M1295" s="155"/>
    </row>
    <row r="1296" spans="2:13" x14ac:dyDescent="0.25">
      <c r="E1296" s="217"/>
      <c r="F1296" s="217"/>
      <c r="G1296" s="5"/>
      <c r="H1296" s="5"/>
      <c r="I1296" s="155"/>
      <c r="J1296" s="218"/>
      <c r="K1296" s="5"/>
      <c r="L1296" s="5"/>
      <c r="M1296" s="155"/>
    </row>
    <row r="1297" spans="2:13" x14ac:dyDescent="0.25">
      <c r="E1297" s="217"/>
      <c r="F1297" s="217"/>
      <c r="G1297" s="155"/>
      <c r="H1297" s="155"/>
      <c r="I1297" s="218"/>
      <c r="J1297" s="218"/>
      <c r="K1297" s="5"/>
      <c r="L1297" s="5"/>
      <c r="M1297" s="155"/>
    </row>
    <row r="1298" spans="2:13" x14ac:dyDescent="0.25">
      <c r="E1298" s="217"/>
      <c r="F1298" s="217"/>
      <c r="I1298" s="155"/>
      <c r="J1298" s="218"/>
      <c r="K1298" s="5"/>
      <c r="L1298" s="5"/>
      <c r="M1298" s="155"/>
    </row>
    <row r="1299" spans="2:13" x14ac:dyDescent="0.25">
      <c r="B1299" s="231"/>
      <c r="E1299" s="217"/>
      <c r="F1299" s="217"/>
      <c r="I1299" s="155"/>
      <c r="K1299" s="155"/>
      <c r="L1299" s="155"/>
      <c r="M1299" s="155"/>
    </row>
    <row r="1300" spans="2:13" x14ac:dyDescent="0.25">
      <c r="E1300" s="217"/>
      <c r="F1300" s="217"/>
    </row>
    <row r="1301" spans="2:13" x14ac:dyDescent="0.25">
      <c r="C1301" s="5"/>
      <c r="E1301" s="217"/>
      <c r="F1301" s="217"/>
      <c r="G1301" s="155"/>
      <c r="H1301" s="218"/>
      <c r="M1301" s="155"/>
    </row>
    <row r="1302" spans="2:13" x14ac:dyDescent="0.25">
      <c r="E1302" s="217"/>
      <c r="F1302" s="217"/>
      <c r="G1302" s="5"/>
      <c r="H1302" s="5"/>
      <c r="I1302" s="5"/>
      <c r="J1302" s="5"/>
      <c r="K1302" s="155"/>
      <c r="M1302" s="155"/>
    </row>
    <row r="1303" spans="2:13" x14ac:dyDescent="0.25">
      <c r="E1303" s="217"/>
      <c r="F1303" s="217"/>
      <c r="G1303" s="155"/>
      <c r="H1303" s="155"/>
      <c r="I1303" s="155"/>
      <c r="K1303" s="5"/>
      <c r="L1303" s="5"/>
      <c r="M1303" s="218"/>
    </row>
    <row r="1304" spans="2:13" x14ac:dyDescent="0.25">
      <c r="E1304" s="217"/>
      <c r="F1304" s="217"/>
      <c r="I1304" s="155"/>
      <c r="K1304" s="5"/>
      <c r="L1304" s="5"/>
      <c r="M1304" s="155"/>
    </row>
    <row r="1305" spans="2:13" x14ac:dyDescent="0.25">
      <c r="E1305" s="217"/>
      <c r="F1305" s="217"/>
      <c r="G1305" s="155"/>
      <c r="H1305" s="155"/>
      <c r="I1305" s="155"/>
      <c r="K1305" s="5"/>
      <c r="L1305" s="5"/>
      <c r="M1305" s="218"/>
    </row>
    <row r="1306" spans="2:13" x14ac:dyDescent="0.25">
      <c r="E1306" s="217"/>
      <c r="F1306" s="217"/>
      <c r="I1306" s="155"/>
      <c r="K1306" s="5"/>
      <c r="L1306" s="5"/>
      <c r="M1306" s="155"/>
    </row>
    <row r="1307" spans="2:13" x14ac:dyDescent="0.25">
      <c r="E1307" s="228"/>
      <c r="F1307" s="217"/>
      <c r="I1307" s="155"/>
      <c r="K1307" s="5"/>
      <c r="L1307" s="5"/>
      <c r="M1307" s="155"/>
    </row>
    <row r="1308" spans="2:13" x14ac:dyDescent="0.25">
      <c r="C1308" s="233"/>
      <c r="E1308" s="228"/>
      <c r="F1308" s="217"/>
      <c r="G1308" s="5"/>
      <c r="H1308" s="5"/>
      <c r="I1308" s="155"/>
      <c r="K1308" s="5"/>
      <c r="L1308" s="5"/>
      <c r="M1308" s="155"/>
    </row>
    <row r="1309" spans="2:13" x14ac:dyDescent="0.25">
      <c r="E1309" s="217"/>
      <c r="F1309" s="217"/>
      <c r="G1309" s="155"/>
      <c r="H1309" s="218"/>
      <c r="I1309" s="155"/>
      <c r="J1309" s="218"/>
      <c r="K1309" s="5"/>
      <c r="L1309" s="5"/>
      <c r="M1309" s="155"/>
    </row>
    <row r="1310" spans="2:13" x14ac:dyDescent="0.25">
      <c r="E1310" s="217"/>
      <c r="F1310" s="217"/>
      <c r="G1310" s="5"/>
      <c r="H1310" s="5"/>
      <c r="I1310" s="155"/>
      <c r="J1310" s="218"/>
      <c r="K1310" s="5"/>
      <c r="L1310" s="5"/>
      <c r="M1310" s="155"/>
    </row>
    <row r="1311" spans="2:13" x14ac:dyDescent="0.25">
      <c r="E1311" s="217"/>
      <c r="F1311" s="217"/>
      <c r="G1311" s="155"/>
      <c r="H1311" s="155"/>
      <c r="I1311" s="218"/>
      <c r="J1311" s="218"/>
      <c r="K1311" s="5"/>
      <c r="L1311" s="5"/>
      <c r="M1311" s="155"/>
    </row>
    <row r="1312" spans="2:13" x14ac:dyDescent="0.25">
      <c r="E1312" s="217"/>
      <c r="F1312" s="217"/>
      <c r="I1312" s="155"/>
      <c r="J1312" s="218"/>
      <c r="K1312" s="5"/>
      <c r="L1312" s="5"/>
      <c r="M1312" s="155"/>
    </row>
    <row r="1313" spans="1:13" x14ac:dyDescent="0.25">
      <c r="B1313" s="231"/>
      <c r="E1313" s="217"/>
      <c r="F1313" s="217"/>
      <c r="I1313" s="155"/>
      <c r="K1313" s="155"/>
      <c r="L1313" s="155"/>
      <c r="M1313" s="155"/>
    </row>
    <row r="1314" spans="1:13" x14ac:dyDescent="0.25">
      <c r="A1314" s="5"/>
      <c r="B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x14ac:dyDescent="0.25">
      <c r="E1315" s="217"/>
      <c r="F1315" s="217"/>
    </row>
    <row r="1316" spans="1:13" x14ac:dyDescent="0.25">
      <c r="E1316" s="217"/>
      <c r="F1316" s="217"/>
      <c r="G1316" s="155"/>
      <c r="H1316" s="218"/>
      <c r="M1316" s="155"/>
    </row>
    <row r="1317" spans="1:13" x14ac:dyDescent="0.25">
      <c r="E1317" s="217"/>
      <c r="F1317" s="217"/>
      <c r="G1317" s="5"/>
      <c r="H1317" s="5"/>
      <c r="I1317" s="5"/>
      <c r="J1317" s="5"/>
      <c r="K1317" s="155"/>
      <c r="M1317" s="155"/>
    </row>
    <row r="1318" spans="1:13" x14ac:dyDescent="0.25">
      <c r="E1318" s="217"/>
      <c r="F1318" s="217"/>
      <c r="G1318" s="155"/>
      <c r="H1318" s="155"/>
      <c r="I1318" s="155"/>
      <c r="K1318" s="5"/>
      <c r="L1318" s="5"/>
      <c r="M1318" s="218"/>
    </row>
    <row r="1319" spans="1:13" x14ac:dyDescent="0.25">
      <c r="E1319" s="217"/>
      <c r="F1319" s="217"/>
      <c r="I1319" s="155"/>
      <c r="K1319" s="5"/>
      <c r="L1319" s="5"/>
      <c r="M1319" s="155"/>
    </row>
    <row r="1320" spans="1:13" x14ac:dyDescent="0.25">
      <c r="C1320" s="233"/>
      <c r="E1320" s="228"/>
      <c r="F1320" s="217"/>
      <c r="I1320" s="155"/>
      <c r="K1320" s="5"/>
      <c r="L1320" s="5"/>
      <c r="M1320" s="155"/>
    </row>
    <row r="1321" spans="1:13" x14ac:dyDescent="0.25">
      <c r="E1321" s="228"/>
      <c r="F1321" s="217"/>
      <c r="G1321" s="5"/>
      <c r="H1321" s="5"/>
      <c r="I1321" s="155"/>
      <c r="K1321" s="5"/>
      <c r="L1321" s="5"/>
      <c r="M1321" s="155"/>
    </row>
    <row r="1322" spans="1:13" x14ac:dyDescent="0.25">
      <c r="E1322" s="217"/>
      <c r="F1322" s="217"/>
      <c r="G1322" s="155"/>
      <c r="H1322" s="218"/>
      <c r="I1322" s="155"/>
      <c r="J1322" s="218"/>
      <c r="K1322" s="5"/>
      <c r="L1322" s="5"/>
      <c r="M1322" s="155"/>
    </row>
    <row r="1323" spans="1:13" x14ac:dyDescent="0.25">
      <c r="E1323" s="217"/>
      <c r="F1323" s="217"/>
      <c r="G1323" s="5"/>
      <c r="H1323" s="5"/>
      <c r="I1323" s="155"/>
      <c r="J1323" s="218"/>
      <c r="K1323" s="5"/>
      <c r="L1323" s="5"/>
      <c r="M1323" s="155"/>
    </row>
    <row r="1324" spans="1:13" x14ac:dyDescent="0.25">
      <c r="E1324" s="217"/>
      <c r="F1324" s="217"/>
      <c r="G1324" s="155"/>
      <c r="H1324" s="155"/>
      <c r="I1324" s="218"/>
      <c r="J1324" s="218"/>
      <c r="K1324" s="5"/>
      <c r="L1324" s="5"/>
      <c r="M1324" s="155"/>
    </row>
    <row r="1325" spans="1:13" x14ac:dyDescent="0.25">
      <c r="E1325" s="217"/>
      <c r="F1325" s="217"/>
      <c r="I1325" s="155"/>
      <c r="J1325" s="218"/>
      <c r="K1325" s="5"/>
      <c r="L1325" s="5"/>
      <c r="M1325" s="155"/>
    </row>
    <row r="1326" spans="1:13" x14ac:dyDescent="0.25">
      <c r="B1326" s="231"/>
      <c r="E1326" s="217"/>
      <c r="F1326" s="217"/>
      <c r="I1326" s="155"/>
      <c r="K1326" s="155"/>
      <c r="L1326" s="155"/>
      <c r="M1326" s="155"/>
    </row>
    <row r="1327" spans="1:13" x14ac:dyDescent="0.25">
      <c r="E1327" s="217"/>
      <c r="F1327" s="217"/>
    </row>
    <row r="1328" spans="1:13" x14ac:dyDescent="0.25">
      <c r="E1328" s="217"/>
      <c r="F1328" s="217"/>
      <c r="G1328" s="155"/>
      <c r="H1328" s="218"/>
      <c r="M1328" s="155"/>
    </row>
    <row r="1329" spans="2:13" x14ac:dyDescent="0.25">
      <c r="E1329" s="217"/>
      <c r="F1329" s="217"/>
      <c r="G1329" s="5"/>
      <c r="H1329" s="5"/>
      <c r="I1329" s="5"/>
      <c r="J1329" s="5"/>
      <c r="K1329" s="155"/>
      <c r="M1329" s="155"/>
    </row>
    <row r="1330" spans="2:13" x14ac:dyDescent="0.25">
      <c r="E1330" s="217"/>
      <c r="F1330" s="217"/>
      <c r="G1330" s="155"/>
      <c r="H1330" s="155"/>
      <c r="I1330" s="155"/>
      <c r="K1330" s="5"/>
      <c r="L1330" s="5"/>
      <c r="M1330" s="218"/>
    </row>
    <row r="1331" spans="2:13" x14ac:dyDescent="0.25">
      <c r="E1331" s="217"/>
      <c r="F1331" s="217"/>
      <c r="I1331" s="155"/>
      <c r="K1331" s="5"/>
      <c r="L1331" s="5"/>
      <c r="M1331" s="155"/>
    </row>
    <row r="1332" spans="2:13" x14ac:dyDescent="0.25">
      <c r="C1332" s="233"/>
      <c r="E1332" s="228"/>
      <c r="F1332" s="217"/>
      <c r="I1332" s="155"/>
      <c r="K1332" s="5"/>
      <c r="L1332" s="5"/>
      <c r="M1332" s="155"/>
    </row>
    <row r="1333" spans="2:13" x14ac:dyDescent="0.25">
      <c r="E1333" s="228"/>
      <c r="F1333" s="217"/>
      <c r="G1333" s="5"/>
      <c r="H1333" s="5"/>
      <c r="I1333" s="155"/>
      <c r="K1333" s="5"/>
      <c r="L1333" s="5"/>
      <c r="M1333" s="155"/>
    </row>
    <row r="1334" spans="2:13" x14ac:dyDescent="0.25">
      <c r="E1334" s="217"/>
      <c r="F1334" s="217"/>
      <c r="G1334" s="155"/>
      <c r="H1334" s="218"/>
      <c r="I1334" s="155"/>
      <c r="J1334" s="218"/>
      <c r="K1334" s="5"/>
      <c r="L1334" s="5"/>
      <c r="M1334" s="155"/>
    </row>
    <row r="1335" spans="2:13" x14ac:dyDescent="0.25">
      <c r="E1335" s="217"/>
      <c r="F1335" s="217"/>
      <c r="G1335" s="5"/>
      <c r="H1335" s="5"/>
      <c r="I1335" s="155"/>
      <c r="J1335" s="218"/>
      <c r="K1335" s="5"/>
      <c r="L1335" s="5"/>
      <c r="M1335" s="155"/>
    </row>
    <row r="1336" spans="2:13" x14ac:dyDescent="0.25">
      <c r="C1336" s="5"/>
      <c r="E1336" s="217"/>
      <c r="F1336" s="217"/>
      <c r="G1336" s="155"/>
      <c r="H1336" s="155"/>
      <c r="I1336" s="218"/>
      <c r="J1336" s="218"/>
      <c r="K1336" s="5"/>
      <c r="L1336" s="5"/>
      <c r="M1336" s="155"/>
    </row>
    <row r="1337" spans="2:13" x14ac:dyDescent="0.25">
      <c r="E1337" s="217"/>
      <c r="F1337" s="217"/>
      <c r="I1337" s="155"/>
      <c r="J1337" s="218"/>
      <c r="K1337" s="5"/>
      <c r="L1337" s="5"/>
      <c r="M1337" s="155"/>
    </row>
    <row r="1338" spans="2:13" x14ac:dyDescent="0.25">
      <c r="B1338" s="231"/>
      <c r="E1338" s="217"/>
      <c r="F1338" s="217"/>
      <c r="I1338" s="155"/>
      <c r="K1338" s="155"/>
      <c r="L1338" s="155"/>
      <c r="M1338" s="155"/>
    </row>
    <row r="1339" spans="2:13" x14ac:dyDescent="0.25">
      <c r="E1339" s="217"/>
      <c r="F1339" s="217"/>
    </row>
    <row r="1340" spans="2:13" x14ac:dyDescent="0.25">
      <c r="E1340" s="217"/>
      <c r="F1340" s="217"/>
      <c r="G1340" s="155"/>
      <c r="H1340" s="218"/>
      <c r="M1340" s="155"/>
    </row>
    <row r="1341" spans="2:13" x14ac:dyDescent="0.25">
      <c r="E1341" s="217"/>
      <c r="F1341" s="217"/>
      <c r="G1341" s="5"/>
      <c r="H1341" s="5"/>
      <c r="I1341" s="5"/>
      <c r="J1341" s="5"/>
      <c r="K1341" s="155"/>
      <c r="M1341" s="155"/>
    </row>
    <row r="1342" spans="2:13" x14ac:dyDescent="0.25">
      <c r="E1342" s="217"/>
      <c r="F1342" s="217"/>
      <c r="G1342" s="155"/>
      <c r="H1342" s="155"/>
      <c r="I1342" s="155"/>
      <c r="K1342" s="5"/>
      <c r="L1342" s="5"/>
      <c r="M1342" s="218"/>
    </row>
    <row r="1343" spans="2:13" x14ac:dyDescent="0.25">
      <c r="E1343" s="217"/>
      <c r="F1343" s="217"/>
      <c r="I1343" s="155"/>
      <c r="K1343" s="5"/>
      <c r="L1343" s="5"/>
      <c r="M1343" s="155"/>
    </row>
    <row r="1344" spans="2:13" x14ac:dyDescent="0.25">
      <c r="E1344" s="228"/>
      <c r="F1344" s="217"/>
      <c r="I1344" s="155"/>
      <c r="K1344" s="5"/>
      <c r="L1344" s="5"/>
      <c r="M1344" s="155"/>
    </row>
    <row r="1345" spans="1:13" x14ac:dyDescent="0.25">
      <c r="C1345" s="233"/>
      <c r="E1345" s="228"/>
      <c r="F1345" s="217"/>
      <c r="G1345" s="5"/>
      <c r="H1345" s="5"/>
      <c r="I1345" s="155"/>
      <c r="K1345" s="5"/>
      <c r="L1345" s="5"/>
      <c r="M1345" s="155"/>
    </row>
    <row r="1346" spans="1:13" x14ac:dyDescent="0.25">
      <c r="E1346" s="217"/>
      <c r="F1346" s="217"/>
      <c r="G1346" s="155"/>
      <c r="H1346" s="218"/>
      <c r="I1346" s="155"/>
      <c r="J1346" s="218"/>
      <c r="K1346" s="5"/>
      <c r="L1346" s="5"/>
      <c r="M1346" s="155"/>
    </row>
    <row r="1347" spans="1:13" x14ac:dyDescent="0.25">
      <c r="E1347" s="217"/>
      <c r="F1347" s="217"/>
      <c r="G1347" s="5"/>
      <c r="H1347" s="5"/>
      <c r="I1347" s="155"/>
      <c r="J1347" s="218"/>
      <c r="K1347" s="5"/>
      <c r="L1347" s="5"/>
      <c r="M1347" s="155"/>
    </row>
    <row r="1348" spans="1:13" x14ac:dyDescent="0.25">
      <c r="E1348" s="217"/>
      <c r="F1348" s="217"/>
      <c r="G1348" s="155"/>
      <c r="H1348" s="155"/>
      <c r="I1348" s="218"/>
      <c r="J1348" s="218"/>
      <c r="K1348" s="5"/>
      <c r="L1348" s="5"/>
      <c r="M1348" s="155"/>
    </row>
    <row r="1349" spans="1:13" x14ac:dyDescent="0.25">
      <c r="A1349" s="5"/>
      <c r="B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x14ac:dyDescent="0.25">
      <c r="E1350" s="217"/>
      <c r="F1350" s="217"/>
      <c r="I1350" s="155"/>
      <c r="J1350" s="218"/>
      <c r="K1350" s="5"/>
      <c r="L1350" s="5"/>
      <c r="M1350" s="155"/>
    </row>
    <row r="1351" spans="1:13" x14ac:dyDescent="0.25">
      <c r="B1351" s="231"/>
      <c r="E1351" s="217"/>
      <c r="F1351" s="217"/>
      <c r="I1351" s="155"/>
      <c r="K1351" s="155"/>
      <c r="L1351" s="155"/>
      <c r="M1351" s="155"/>
    </row>
    <row r="1352" spans="1:13" x14ac:dyDescent="0.25">
      <c r="E1352" s="217"/>
      <c r="F1352" s="217"/>
    </row>
    <row r="1353" spans="1:13" x14ac:dyDescent="0.25">
      <c r="E1353" s="217"/>
      <c r="F1353" s="217"/>
      <c r="G1353" s="155"/>
      <c r="H1353" s="218"/>
      <c r="M1353" s="155"/>
    </row>
    <row r="1354" spans="1:13" x14ac:dyDescent="0.25">
      <c r="E1354" s="217"/>
      <c r="F1354" s="217"/>
      <c r="G1354" s="5"/>
      <c r="H1354" s="5"/>
      <c r="I1354" s="5"/>
      <c r="J1354" s="5"/>
      <c r="K1354" s="155"/>
      <c r="M1354" s="155"/>
    </row>
    <row r="1355" spans="1:13" x14ac:dyDescent="0.25">
      <c r="E1355" s="217"/>
      <c r="F1355" s="217"/>
      <c r="G1355" s="155"/>
      <c r="H1355" s="155"/>
      <c r="I1355" s="155"/>
      <c r="K1355" s="5"/>
      <c r="L1355" s="5"/>
      <c r="M1355" s="218"/>
    </row>
    <row r="1356" spans="1:13" x14ac:dyDescent="0.25">
      <c r="E1356" s="217"/>
      <c r="F1356" s="217"/>
      <c r="I1356" s="155"/>
      <c r="K1356" s="5"/>
      <c r="L1356" s="5"/>
      <c r="M1356" s="155"/>
    </row>
    <row r="1357" spans="1:13" x14ac:dyDescent="0.25">
      <c r="C1357" s="233"/>
      <c r="E1357" s="228"/>
      <c r="F1357" s="217"/>
      <c r="I1357" s="155"/>
      <c r="K1357" s="5"/>
      <c r="L1357" s="5"/>
      <c r="M1357" s="155"/>
    </row>
    <row r="1358" spans="1:13" x14ac:dyDescent="0.25">
      <c r="E1358" s="228"/>
      <c r="F1358" s="217"/>
      <c r="G1358" s="5"/>
      <c r="H1358" s="5"/>
      <c r="I1358" s="155"/>
      <c r="K1358" s="5"/>
      <c r="L1358" s="5"/>
      <c r="M1358" s="155"/>
    </row>
    <row r="1359" spans="1:13" x14ac:dyDescent="0.25">
      <c r="E1359" s="217"/>
      <c r="F1359" s="217"/>
      <c r="G1359" s="155"/>
      <c r="H1359" s="218"/>
      <c r="I1359" s="155"/>
      <c r="J1359" s="218"/>
      <c r="K1359" s="5"/>
      <c r="L1359" s="5"/>
      <c r="M1359" s="155"/>
    </row>
    <row r="1360" spans="1:13" x14ac:dyDescent="0.25">
      <c r="E1360" s="217"/>
      <c r="F1360" s="217"/>
      <c r="G1360" s="5"/>
      <c r="H1360" s="5"/>
      <c r="I1360" s="155"/>
      <c r="J1360" s="218"/>
      <c r="K1360" s="5"/>
      <c r="L1360" s="5"/>
      <c r="M1360" s="155"/>
    </row>
    <row r="1361" spans="2:13" x14ac:dyDescent="0.25">
      <c r="E1361" s="217"/>
      <c r="F1361" s="217"/>
      <c r="G1361" s="155"/>
      <c r="H1361" s="155"/>
      <c r="I1361" s="218"/>
      <c r="J1361" s="218"/>
      <c r="K1361" s="5"/>
      <c r="L1361" s="5"/>
      <c r="M1361" s="155"/>
    </row>
    <row r="1362" spans="2:13" x14ac:dyDescent="0.25">
      <c r="E1362" s="217"/>
      <c r="F1362" s="217"/>
      <c r="I1362" s="155"/>
      <c r="J1362" s="218"/>
      <c r="K1362" s="5"/>
      <c r="L1362" s="5"/>
      <c r="M1362" s="155"/>
    </row>
    <row r="1363" spans="2:13" x14ac:dyDescent="0.25">
      <c r="B1363" s="231"/>
      <c r="E1363" s="217"/>
      <c r="F1363" s="217"/>
      <c r="I1363" s="155"/>
      <c r="K1363" s="155"/>
      <c r="L1363" s="155"/>
      <c r="M1363" s="155"/>
    </row>
    <row r="1364" spans="2:13" x14ac:dyDescent="0.25">
      <c r="E1364" s="217"/>
      <c r="F1364" s="217"/>
    </row>
    <row r="1365" spans="2:13" x14ac:dyDescent="0.25">
      <c r="E1365" s="217"/>
      <c r="F1365" s="217"/>
      <c r="G1365" s="155"/>
      <c r="H1365" s="218"/>
      <c r="M1365" s="155"/>
    </row>
    <row r="1366" spans="2:13" x14ac:dyDescent="0.25">
      <c r="E1366" s="217"/>
      <c r="F1366" s="217"/>
      <c r="G1366" s="5"/>
      <c r="H1366" s="5"/>
      <c r="I1366" s="5"/>
      <c r="J1366" s="5"/>
      <c r="K1366" s="155"/>
      <c r="M1366" s="155"/>
    </row>
    <row r="1367" spans="2:13" x14ac:dyDescent="0.25">
      <c r="E1367" s="217"/>
      <c r="F1367" s="217"/>
      <c r="G1367" s="155"/>
      <c r="H1367" s="155"/>
      <c r="I1367" s="155"/>
      <c r="K1367" s="5"/>
      <c r="L1367" s="5"/>
      <c r="M1367" s="218"/>
    </row>
    <row r="1368" spans="2:13" x14ac:dyDescent="0.25">
      <c r="E1368" s="217"/>
      <c r="F1368" s="217"/>
      <c r="I1368" s="155"/>
      <c r="K1368" s="5"/>
      <c r="L1368" s="5"/>
      <c r="M1368" s="155"/>
    </row>
    <row r="1369" spans="2:13" x14ac:dyDescent="0.25">
      <c r="C1369" s="233"/>
      <c r="E1369" s="228"/>
      <c r="F1369" s="217"/>
      <c r="I1369" s="155"/>
      <c r="K1369" s="5"/>
      <c r="L1369" s="5"/>
      <c r="M1369" s="155"/>
    </row>
    <row r="1370" spans="2:13" x14ac:dyDescent="0.25">
      <c r="E1370" s="228"/>
      <c r="F1370" s="217"/>
      <c r="G1370" s="5"/>
      <c r="H1370" s="5"/>
      <c r="I1370" s="155"/>
      <c r="K1370" s="5"/>
      <c r="L1370" s="5"/>
      <c r="M1370" s="155"/>
    </row>
    <row r="1371" spans="2:13" x14ac:dyDescent="0.25">
      <c r="C1371" s="5"/>
      <c r="E1371" s="217"/>
      <c r="F1371" s="217"/>
      <c r="G1371" s="155"/>
      <c r="H1371" s="218"/>
      <c r="I1371" s="155"/>
      <c r="J1371" s="218"/>
      <c r="K1371" s="5"/>
      <c r="L1371" s="5"/>
      <c r="M1371" s="155"/>
    </row>
    <row r="1372" spans="2:13" x14ac:dyDescent="0.25">
      <c r="E1372" s="217"/>
      <c r="F1372" s="217"/>
      <c r="G1372" s="5"/>
      <c r="H1372" s="5"/>
      <c r="I1372" s="155"/>
      <c r="J1372" s="218"/>
      <c r="K1372" s="5"/>
      <c r="L1372" s="5"/>
      <c r="M1372" s="155"/>
    </row>
    <row r="1373" spans="2:13" x14ac:dyDescent="0.25">
      <c r="E1373" s="217"/>
      <c r="F1373" s="217"/>
      <c r="G1373" s="155"/>
      <c r="H1373" s="155"/>
      <c r="I1373" s="218"/>
      <c r="J1373" s="218"/>
      <c r="K1373" s="5"/>
      <c r="L1373" s="5"/>
      <c r="M1373" s="155"/>
    </row>
    <row r="1374" spans="2:13" x14ac:dyDescent="0.25">
      <c r="E1374" s="217"/>
      <c r="F1374" s="217"/>
      <c r="I1374" s="155"/>
      <c r="J1374" s="218"/>
      <c r="K1374" s="5"/>
      <c r="L1374" s="5"/>
      <c r="M1374" s="155"/>
    </row>
    <row r="1375" spans="2:13" x14ac:dyDescent="0.25">
      <c r="B1375" s="231"/>
      <c r="E1375" s="217"/>
      <c r="F1375" s="217"/>
      <c r="I1375" s="155"/>
      <c r="K1375" s="155"/>
      <c r="L1375" s="155"/>
      <c r="M1375" s="155"/>
    </row>
    <row r="1376" spans="2:13" x14ac:dyDescent="0.25">
      <c r="E1376" s="217"/>
      <c r="F1376" s="217"/>
    </row>
    <row r="1377" spans="1:13" x14ac:dyDescent="0.25">
      <c r="E1377" s="217"/>
      <c r="F1377" s="217"/>
      <c r="G1377" s="155"/>
      <c r="H1377" s="218"/>
      <c r="M1377" s="155"/>
    </row>
    <row r="1378" spans="1:13" x14ac:dyDescent="0.25">
      <c r="E1378" s="217"/>
      <c r="F1378" s="217"/>
      <c r="G1378" s="5"/>
      <c r="H1378" s="5"/>
      <c r="I1378" s="5"/>
      <c r="J1378" s="5"/>
      <c r="K1378" s="155"/>
      <c r="M1378" s="155"/>
    </row>
    <row r="1379" spans="1:13" x14ac:dyDescent="0.25">
      <c r="E1379" s="217"/>
      <c r="F1379" s="217"/>
      <c r="G1379" s="155"/>
      <c r="H1379" s="155"/>
      <c r="I1379" s="155"/>
      <c r="K1379" s="5"/>
      <c r="L1379" s="5"/>
      <c r="M1379" s="218"/>
    </row>
    <row r="1380" spans="1:13" x14ac:dyDescent="0.25">
      <c r="C1380" s="5"/>
      <c r="E1380" s="217"/>
      <c r="F1380" s="217"/>
      <c r="I1380" s="155"/>
      <c r="K1380" s="5"/>
      <c r="L1380" s="5"/>
      <c r="M1380" s="155"/>
    </row>
    <row r="1381" spans="1:13" x14ac:dyDescent="0.25">
      <c r="C1381" s="233"/>
      <c r="E1381" s="228"/>
      <c r="F1381" s="217"/>
      <c r="I1381" s="155"/>
      <c r="K1381" s="5"/>
      <c r="L1381" s="5"/>
      <c r="M1381" s="155"/>
    </row>
    <row r="1382" spans="1:13" x14ac:dyDescent="0.25">
      <c r="E1382" s="228"/>
      <c r="F1382" s="217"/>
      <c r="G1382" s="5"/>
      <c r="H1382" s="5"/>
      <c r="I1382" s="155"/>
      <c r="K1382" s="5"/>
      <c r="L1382" s="5"/>
      <c r="M1382" s="155"/>
    </row>
    <row r="1383" spans="1:13" x14ac:dyDescent="0.25">
      <c r="E1383" s="217"/>
      <c r="F1383" s="217"/>
      <c r="G1383" s="155"/>
      <c r="H1383" s="218"/>
      <c r="I1383" s="155"/>
      <c r="J1383" s="218"/>
      <c r="K1383" s="5"/>
      <c r="L1383" s="5"/>
      <c r="M1383" s="155"/>
    </row>
    <row r="1384" spans="1:13" x14ac:dyDescent="0.25">
      <c r="A1384" s="5"/>
      <c r="B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x14ac:dyDescent="0.25">
      <c r="E1385" s="217"/>
      <c r="F1385" s="217"/>
      <c r="G1385" s="5"/>
      <c r="H1385" s="5"/>
      <c r="I1385" s="155"/>
      <c r="J1385" s="218"/>
      <c r="K1385" s="5"/>
      <c r="L1385" s="5"/>
      <c r="M1385" s="155"/>
    </row>
    <row r="1386" spans="1:13" x14ac:dyDescent="0.25">
      <c r="E1386" s="217"/>
      <c r="F1386" s="217"/>
      <c r="G1386" s="155"/>
      <c r="H1386" s="155"/>
      <c r="I1386" s="218"/>
      <c r="J1386" s="218"/>
      <c r="K1386" s="5"/>
      <c r="L1386" s="5"/>
      <c r="M1386" s="155"/>
    </row>
    <row r="1387" spans="1:13" x14ac:dyDescent="0.25">
      <c r="E1387" s="217"/>
      <c r="F1387" s="217"/>
      <c r="I1387" s="155"/>
      <c r="J1387" s="218"/>
      <c r="K1387" s="5"/>
      <c r="L1387" s="5"/>
      <c r="M1387" s="155"/>
    </row>
    <row r="1388" spans="1:13" x14ac:dyDescent="0.25">
      <c r="B1388" s="231"/>
      <c r="E1388" s="217"/>
      <c r="F1388" s="217"/>
      <c r="I1388" s="155"/>
      <c r="K1388" s="155"/>
      <c r="L1388" s="155"/>
      <c r="M1388" s="155"/>
    </row>
    <row r="1389" spans="1:13" x14ac:dyDescent="0.25">
      <c r="E1389" s="217"/>
      <c r="F1389" s="217"/>
    </row>
    <row r="1390" spans="1:13" x14ac:dyDescent="0.25">
      <c r="E1390" s="217"/>
      <c r="F1390" s="217"/>
      <c r="G1390" s="155"/>
      <c r="H1390" s="218"/>
      <c r="M1390" s="155"/>
    </row>
    <row r="1391" spans="1:13" x14ac:dyDescent="0.25">
      <c r="E1391" s="217"/>
      <c r="F1391" s="217"/>
      <c r="G1391" s="5"/>
      <c r="H1391" s="5"/>
      <c r="I1391" s="5"/>
      <c r="J1391" s="5"/>
      <c r="K1391" s="155"/>
      <c r="M1391" s="155"/>
    </row>
    <row r="1392" spans="1:13" x14ac:dyDescent="0.25">
      <c r="E1392" s="217"/>
      <c r="F1392" s="217"/>
      <c r="G1392" s="155"/>
      <c r="H1392" s="155"/>
      <c r="I1392" s="155"/>
      <c r="K1392" s="5"/>
      <c r="L1392" s="5"/>
      <c r="M1392" s="218"/>
    </row>
    <row r="1393" spans="1:13" x14ac:dyDescent="0.25">
      <c r="C1393" s="233"/>
      <c r="E1393" s="217"/>
      <c r="F1393" s="217"/>
      <c r="I1393" s="155"/>
      <c r="K1393" s="5"/>
      <c r="L1393" s="5"/>
      <c r="M1393" s="155"/>
    </row>
    <row r="1394" spans="1:13" x14ac:dyDescent="0.25">
      <c r="E1394" s="228"/>
      <c r="F1394" s="217"/>
      <c r="I1394" s="155"/>
      <c r="K1394" s="5"/>
      <c r="L1394" s="5"/>
      <c r="M1394" s="155"/>
    </row>
    <row r="1395" spans="1:13" x14ac:dyDescent="0.25">
      <c r="E1395" s="217"/>
      <c r="F1395" s="217"/>
      <c r="G1395" s="155"/>
      <c r="H1395" s="218"/>
      <c r="M1395" s="155"/>
    </row>
    <row r="1396" spans="1:13" x14ac:dyDescent="0.25">
      <c r="E1396" s="217"/>
      <c r="F1396" s="217"/>
      <c r="G1396" s="5"/>
      <c r="H1396" s="5"/>
      <c r="I1396" s="5"/>
      <c r="J1396" s="5"/>
      <c r="K1396" s="155"/>
      <c r="M1396" s="155"/>
    </row>
    <row r="1397" spans="1:13" x14ac:dyDescent="0.25">
      <c r="E1397" s="217"/>
      <c r="F1397" s="217"/>
      <c r="G1397" s="155"/>
      <c r="H1397" s="155"/>
      <c r="I1397" s="155"/>
      <c r="K1397" s="5"/>
      <c r="L1397" s="5"/>
      <c r="M1397" s="218"/>
    </row>
    <row r="1398" spans="1:13" x14ac:dyDescent="0.25">
      <c r="E1398" s="217"/>
      <c r="F1398" s="217"/>
      <c r="I1398" s="155"/>
      <c r="K1398" s="5"/>
      <c r="L1398" s="5"/>
      <c r="M1398" s="155"/>
    </row>
    <row r="1399" spans="1:13" x14ac:dyDescent="0.25">
      <c r="E1399" s="228"/>
      <c r="F1399" s="217"/>
      <c r="I1399" s="155"/>
      <c r="K1399" s="5"/>
      <c r="L1399" s="5"/>
      <c r="M1399" s="155"/>
    </row>
    <row r="1400" spans="1:13" x14ac:dyDescent="0.25">
      <c r="A1400" s="5"/>
      <c r="B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x14ac:dyDescent="0.25">
      <c r="E1401" s="228"/>
      <c r="F1401" s="217"/>
      <c r="G1401" s="5"/>
      <c r="H1401" s="5"/>
      <c r="I1401" s="155"/>
      <c r="K1401" s="5"/>
      <c r="L1401" s="5"/>
      <c r="M1401" s="155"/>
    </row>
    <row r="1402" spans="1:13" x14ac:dyDescent="0.25">
      <c r="E1402" s="217"/>
      <c r="F1402" s="217"/>
      <c r="G1402" s="155"/>
      <c r="H1402" s="218"/>
      <c r="I1402" s="155"/>
      <c r="J1402" s="218"/>
      <c r="K1402" s="5"/>
      <c r="L1402" s="5"/>
      <c r="M1402" s="155"/>
    </row>
    <row r="1403" spans="1:13" x14ac:dyDescent="0.25">
      <c r="E1403" s="217"/>
      <c r="F1403" s="217"/>
      <c r="G1403" s="5"/>
      <c r="H1403" s="5"/>
      <c r="I1403" s="155"/>
      <c r="J1403" s="218"/>
      <c r="K1403" s="5"/>
      <c r="L1403" s="5"/>
      <c r="M1403" s="155"/>
    </row>
    <row r="1404" spans="1:13" x14ac:dyDescent="0.25">
      <c r="E1404" s="217"/>
      <c r="F1404" s="217"/>
      <c r="G1404" s="155"/>
      <c r="H1404" s="155"/>
      <c r="I1404" s="218"/>
      <c r="J1404" s="218"/>
      <c r="K1404" s="5"/>
      <c r="L1404" s="5"/>
      <c r="M1404" s="155"/>
    </row>
    <row r="1405" spans="1:13" x14ac:dyDescent="0.25">
      <c r="C1405" s="233"/>
      <c r="E1405" s="217"/>
      <c r="F1405" s="217"/>
      <c r="I1405" s="155"/>
      <c r="J1405" s="218"/>
      <c r="K1405" s="5"/>
      <c r="L1405" s="5"/>
      <c r="M1405" s="155"/>
    </row>
    <row r="1406" spans="1:13" x14ac:dyDescent="0.25">
      <c r="B1406" s="231"/>
      <c r="E1406" s="217"/>
      <c r="F1406" s="217"/>
      <c r="I1406" s="155"/>
      <c r="K1406" s="155"/>
      <c r="L1406" s="155"/>
      <c r="M1406" s="155"/>
    </row>
    <row r="1407" spans="1:13" x14ac:dyDescent="0.25">
      <c r="E1407" s="217"/>
      <c r="F1407" s="217"/>
    </row>
    <row r="1408" spans="1:13" x14ac:dyDescent="0.25">
      <c r="E1408" s="217"/>
      <c r="F1408" s="217"/>
      <c r="G1408" s="155"/>
      <c r="H1408" s="218"/>
      <c r="M1408" s="155"/>
    </row>
    <row r="1409" spans="2:13" x14ac:dyDescent="0.25">
      <c r="E1409" s="217"/>
      <c r="F1409" s="217"/>
      <c r="G1409" s="5"/>
      <c r="H1409" s="5"/>
      <c r="I1409" s="5"/>
      <c r="J1409" s="5"/>
      <c r="K1409" s="155"/>
      <c r="M1409" s="155"/>
    </row>
    <row r="1410" spans="2:13" x14ac:dyDescent="0.25">
      <c r="E1410" s="217"/>
      <c r="F1410" s="217"/>
      <c r="G1410" s="155"/>
      <c r="H1410" s="155"/>
      <c r="I1410" s="155"/>
      <c r="K1410" s="5"/>
      <c r="L1410" s="5"/>
      <c r="M1410" s="218"/>
    </row>
    <row r="1411" spans="2:13" x14ac:dyDescent="0.25">
      <c r="E1411" s="217"/>
      <c r="F1411" s="217"/>
      <c r="I1411" s="155"/>
      <c r="K1411" s="5"/>
      <c r="L1411" s="5"/>
      <c r="M1411" s="155"/>
    </row>
    <row r="1412" spans="2:13" x14ac:dyDescent="0.25">
      <c r="E1412" s="228"/>
      <c r="F1412" s="217"/>
      <c r="I1412" s="155"/>
      <c r="K1412" s="5"/>
      <c r="L1412" s="5"/>
      <c r="M1412" s="155"/>
    </row>
    <row r="1413" spans="2:13" x14ac:dyDescent="0.25">
      <c r="E1413" s="228"/>
      <c r="F1413" s="217"/>
      <c r="G1413" s="5"/>
      <c r="H1413" s="5"/>
      <c r="I1413" s="155"/>
      <c r="K1413" s="5"/>
      <c r="L1413" s="5"/>
      <c r="M1413" s="155"/>
    </row>
    <row r="1414" spans="2:13" x14ac:dyDescent="0.25">
      <c r="E1414" s="217"/>
      <c r="F1414" s="217"/>
      <c r="G1414" s="155"/>
      <c r="H1414" s="218"/>
      <c r="I1414" s="155"/>
      <c r="J1414" s="218"/>
      <c r="K1414" s="5"/>
      <c r="L1414" s="5"/>
      <c r="M1414" s="155"/>
    </row>
    <row r="1415" spans="2:13" x14ac:dyDescent="0.25">
      <c r="C1415" s="5"/>
      <c r="E1415" s="217"/>
      <c r="F1415" s="217"/>
      <c r="G1415" s="5"/>
      <c r="H1415" s="5"/>
      <c r="I1415" s="155"/>
      <c r="J1415" s="218"/>
      <c r="K1415" s="5"/>
      <c r="L1415" s="5"/>
      <c r="M1415" s="155"/>
    </row>
    <row r="1416" spans="2:13" x14ac:dyDescent="0.25">
      <c r="E1416" s="217"/>
      <c r="F1416" s="217"/>
      <c r="G1416" s="155"/>
      <c r="H1416" s="155"/>
      <c r="I1416" s="218"/>
      <c r="J1416" s="218"/>
      <c r="K1416" s="5"/>
      <c r="L1416" s="5"/>
      <c r="M1416" s="155"/>
    </row>
    <row r="1417" spans="2:13" x14ac:dyDescent="0.25">
      <c r="E1417" s="217"/>
      <c r="F1417" s="217"/>
      <c r="I1417" s="155"/>
      <c r="J1417" s="218"/>
      <c r="K1417" s="5"/>
      <c r="L1417" s="5"/>
      <c r="M1417" s="155"/>
    </row>
    <row r="1418" spans="2:13" x14ac:dyDescent="0.25">
      <c r="B1418" s="231"/>
      <c r="C1418" s="233"/>
      <c r="E1418" s="217"/>
      <c r="F1418" s="217"/>
      <c r="I1418" s="155"/>
      <c r="K1418" s="155"/>
      <c r="L1418" s="155"/>
      <c r="M1418" s="155"/>
    </row>
    <row r="1419" spans="2:13" x14ac:dyDescent="0.25">
      <c r="E1419" s="217"/>
      <c r="F1419" s="217"/>
    </row>
    <row r="1420" spans="2:13" x14ac:dyDescent="0.25">
      <c r="E1420" s="217"/>
      <c r="F1420" s="217"/>
      <c r="G1420" s="155"/>
      <c r="H1420" s="218"/>
      <c r="M1420" s="155"/>
    </row>
    <row r="1421" spans="2:13" x14ac:dyDescent="0.25">
      <c r="E1421" s="217"/>
      <c r="F1421" s="217"/>
      <c r="G1421" s="5"/>
      <c r="H1421" s="5"/>
      <c r="I1421" s="5"/>
      <c r="J1421" s="5"/>
      <c r="K1421" s="155"/>
      <c r="M1421" s="155"/>
    </row>
    <row r="1422" spans="2:13" x14ac:dyDescent="0.25">
      <c r="E1422" s="217"/>
      <c r="F1422" s="217"/>
      <c r="G1422" s="155"/>
      <c r="H1422" s="155"/>
      <c r="I1422" s="155"/>
      <c r="K1422" s="5"/>
      <c r="L1422" s="5"/>
      <c r="M1422" s="218"/>
    </row>
    <row r="1423" spans="2:13" x14ac:dyDescent="0.25">
      <c r="E1423" s="217"/>
      <c r="F1423" s="217"/>
      <c r="I1423" s="155"/>
      <c r="K1423" s="5"/>
      <c r="L1423" s="5"/>
      <c r="M1423" s="155"/>
    </row>
    <row r="1424" spans="2:13" x14ac:dyDescent="0.25">
      <c r="E1424" s="228"/>
      <c r="F1424" s="217"/>
      <c r="I1424" s="155"/>
      <c r="K1424" s="5"/>
      <c r="L1424" s="5"/>
      <c r="M1424" s="155"/>
    </row>
    <row r="1425" spans="1:13" x14ac:dyDescent="0.25">
      <c r="E1425" s="228"/>
      <c r="F1425" s="217"/>
      <c r="G1425" s="5"/>
      <c r="H1425" s="5"/>
      <c r="I1425" s="155"/>
      <c r="K1425" s="5"/>
      <c r="L1425" s="5"/>
      <c r="M1425" s="155"/>
    </row>
    <row r="1426" spans="1:13" x14ac:dyDescent="0.25">
      <c r="E1426" s="217"/>
      <c r="F1426" s="217"/>
      <c r="G1426" s="155"/>
      <c r="H1426" s="218"/>
      <c r="I1426" s="155"/>
      <c r="J1426" s="218"/>
      <c r="K1426" s="5"/>
      <c r="L1426" s="5"/>
      <c r="M1426" s="155"/>
    </row>
    <row r="1427" spans="1:13" x14ac:dyDescent="0.25">
      <c r="E1427" s="217"/>
      <c r="F1427" s="217"/>
      <c r="G1427" s="5"/>
      <c r="H1427" s="5"/>
      <c r="I1427" s="155"/>
      <c r="J1427" s="218"/>
      <c r="K1427" s="5"/>
      <c r="L1427" s="5"/>
      <c r="M1427" s="155"/>
    </row>
    <row r="1428" spans="1:13" x14ac:dyDescent="0.25">
      <c r="E1428" s="217"/>
      <c r="F1428" s="217"/>
      <c r="G1428" s="155"/>
      <c r="H1428" s="155"/>
      <c r="I1428" s="218"/>
      <c r="J1428" s="218"/>
      <c r="K1428" s="5"/>
      <c r="L1428" s="5"/>
      <c r="M1428" s="155"/>
    </row>
    <row r="1429" spans="1:13" x14ac:dyDescent="0.25">
      <c r="E1429" s="217"/>
      <c r="F1429" s="217"/>
      <c r="I1429" s="155"/>
      <c r="J1429" s="218"/>
      <c r="K1429" s="5"/>
      <c r="L1429" s="5"/>
      <c r="M1429" s="155"/>
    </row>
    <row r="1430" spans="1:13" x14ac:dyDescent="0.25">
      <c r="B1430" s="231"/>
      <c r="C1430" s="233"/>
      <c r="E1430" s="217"/>
      <c r="F1430" s="217"/>
      <c r="I1430" s="155"/>
      <c r="K1430" s="155"/>
      <c r="L1430" s="155"/>
      <c r="M1430" s="155"/>
    </row>
    <row r="1431" spans="1:13" x14ac:dyDescent="0.25">
      <c r="E1431" s="217"/>
      <c r="F1431" s="217"/>
    </row>
    <row r="1432" spans="1:13" x14ac:dyDescent="0.25">
      <c r="E1432" s="217"/>
      <c r="F1432" s="217"/>
      <c r="G1432" s="155"/>
      <c r="H1432" s="218"/>
      <c r="M1432" s="155"/>
    </row>
    <row r="1433" spans="1:13" x14ac:dyDescent="0.25">
      <c r="E1433" s="217"/>
      <c r="F1433" s="217"/>
      <c r="G1433" s="5"/>
      <c r="H1433" s="5"/>
      <c r="I1433" s="5"/>
      <c r="J1433" s="5"/>
      <c r="K1433" s="155"/>
      <c r="M1433" s="155"/>
    </row>
    <row r="1434" spans="1:13" x14ac:dyDescent="0.25">
      <c r="E1434" s="217"/>
      <c r="F1434" s="217"/>
      <c r="G1434" s="155"/>
      <c r="H1434" s="155"/>
      <c r="I1434" s="155"/>
      <c r="K1434" s="5"/>
      <c r="L1434" s="5"/>
      <c r="M1434" s="218"/>
    </row>
    <row r="1435" spans="1:13" x14ac:dyDescent="0.25">
      <c r="A1435" s="5"/>
      <c r="B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x14ac:dyDescent="0.25">
      <c r="E1436" s="217"/>
      <c r="F1436" s="217"/>
      <c r="I1436" s="155"/>
      <c r="K1436" s="5"/>
      <c r="L1436" s="5"/>
      <c r="M1436" s="155"/>
    </row>
    <row r="1437" spans="1:13" x14ac:dyDescent="0.25">
      <c r="E1437" s="228"/>
      <c r="F1437" s="217"/>
      <c r="I1437" s="155"/>
      <c r="K1437" s="5"/>
      <c r="L1437" s="5"/>
      <c r="M1437" s="155"/>
    </row>
    <row r="1438" spans="1:13" x14ac:dyDescent="0.25">
      <c r="E1438" s="228"/>
      <c r="F1438" s="217"/>
      <c r="G1438" s="5"/>
      <c r="H1438" s="5"/>
      <c r="I1438" s="155"/>
      <c r="K1438" s="5"/>
      <c r="L1438" s="5"/>
      <c r="M1438" s="155"/>
    </row>
    <row r="1439" spans="1:13" x14ac:dyDescent="0.25">
      <c r="E1439" s="217"/>
      <c r="F1439" s="217"/>
      <c r="G1439" s="155"/>
      <c r="H1439" s="218"/>
      <c r="I1439" s="155"/>
      <c r="J1439" s="218"/>
      <c r="K1439" s="5"/>
      <c r="L1439" s="5"/>
      <c r="M1439" s="155"/>
    </row>
    <row r="1440" spans="1:13" x14ac:dyDescent="0.25">
      <c r="E1440" s="217"/>
      <c r="F1440" s="217"/>
      <c r="G1440" s="5"/>
      <c r="H1440" s="5"/>
      <c r="I1440" s="155"/>
      <c r="J1440" s="218"/>
      <c r="K1440" s="5"/>
      <c r="L1440" s="5"/>
      <c r="M1440" s="155"/>
    </row>
    <row r="1441" spans="2:13" x14ac:dyDescent="0.25">
      <c r="E1441" s="217"/>
      <c r="F1441" s="217"/>
      <c r="G1441" s="155"/>
      <c r="H1441" s="155"/>
      <c r="I1441" s="218"/>
      <c r="J1441" s="218"/>
      <c r="K1441" s="5"/>
      <c r="L1441" s="5"/>
      <c r="M1441" s="155"/>
    </row>
    <row r="1442" spans="2:13" x14ac:dyDescent="0.25">
      <c r="C1442" s="233"/>
      <c r="E1442" s="217"/>
      <c r="F1442" s="217"/>
      <c r="I1442" s="155"/>
      <c r="J1442" s="218"/>
      <c r="K1442" s="5"/>
      <c r="L1442" s="5"/>
      <c r="M1442" s="155"/>
    </row>
    <row r="1443" spans="2:13" x14ac:dyDescent="0.25">
      <c r="B1443" s="231"/>
      <c r="E1443" s="217"/>
      <c r="F1443" s="217"/>
      <c r="I1443" s="155"/>
      <c r="K1443" s="155"/>
      <c r="L1443" s="155"/>
      <c r="M1443" s="155"/>
    </row>
    <row r="1444" spans="2:13" x14ac:dyDescent="0.25">
      <c r="E1444" s="217"/>
      <c r="F1444" s="217"/>
    </row>
    <row r="1445" spans="2:13" x14ac:dyDescent="0.25">
      <c r="E1445" s="217"/>
      <c r="F1445" s="217"/>
      <c r="G1445" s="155"/>
      <c r="H1445" s="218"/>
      <c r="M1445" s="155"/>
    </row>
    <row r="1446" spans="2:13" x14ac:dyDescent="0.25">
      <c r="E1446" s="217"/>
      <c r="F1446" s="217"/>
      <c r="G1446" s="5"/>
      <c r="H1446" s="5"/>
      <c r="I1446" s="5"/>
      <c r="J1446" s="5"/>
      <c r="K1446" s="155"/>
      <c r="M1446" s="155"/>
    </row>
    <row r="1447" spans="2:13" x14ac:dyDescent="0.25">
      <c r="E1447" s="217"/>
      <c r="F1447" s="217"/>
      <c r="G1447" s="155"/>
      <c r="H1447" s="155"/>
      <c r="I1447" s="155"/>
      <c r="K1447" s="5"/>
      <c r="L1447" s="5"/>
      <c r="M1447" s="218"/>
    </row>
    <row r="1448" spans="2:13" x14ac:dyDescent="0.25">
      <c r="E1448" s="217"/>
      <c r="F1448" s="217"/>
      <c r="I1448" s="155"/>
      <c r="K1448" s="5"/>
      <c r="L1448" s="5"/>
      <c r="M1448" s="155"/>
    </row>
    <row r="1449" spans="2:13" x14ac:dyDescent="0.25">
      <c r="E1449" s="228"/>
      <c r="F1449" s="217"/>
      <c r="I1449" s="155"/>
      <c r="K1449" s="5"/>
      <c r="L1449" s="5"/>
      <c r="M1449" s="155"/>
    </row>
    <row r="1450" spans="2:13" x14ac:dyDescent="0.25">
      <c r="E1450" s="228"/>
      <c r="F1450" s="217"/>
      <c r="G1450" s="5"/>
      <c r="H1450" s="5"/>
      <c r="I1450" s="155"/>
      <c r="K1450" s="5"/>
      <c r="L1450" s="5"/>
      <c r="M1450" s="155"/>
    </row>
    <row r="1451" spans="2:13" x14ac:dyDescent="0.25">
      <c r="E1451" s="217"/>
      <c r="F1451" s="217"/>
      <c r="G1451" s="155"/>
      <c r="H1451" s="218"/>
      <c r="I1451" s="155"/>
      <c r="J1451" s="218"/>
      <c r="K1451" s="5"/>
      <c r="L1451" s="5"/>
      <c r="M1451" s="155"/>
    </row>
    <row r="1452" spans="2:13" x14ac:dyDescent="0.25">
      <c r="E1452" s="217"/>
      <c r="F1452" s="217"/>
      <c r="G1452" s="5"/>
      <c r="H1452" s="5"/>
      <c r="I1452" s="155"/>
      <c r="J1452" s="218"/>
      <c r="K1452" s="5"/>
      <c r="L1452" s="5"/>
      <c r="M1452" s="155"/>
    </row>
    <row r="1453" spans="2:13" x14ac:dyDescent="0.25">
      <c r="E1453" s="217"/>
      <c r="F1453" s="217"/>
      <c r="G1453" s="155"/>
      <c r="H1453" s="155"/>
      <c r="I1453" s="218"/>
      <c r="J1453" s="218"/>
      <c r="K1453" s="5"/>
      <c r="L1453" s="5"/>
      <c r="M1453" s="155"/>
    </row>
    <row r="1454" spans="2:13" x14ac:dyDescent="0.25">
      <c r="E1454" s="217"/>
      <c r="F1454" s="217"/>
      <c r="I1454" s="155"/>
      <c r="J1454" s="218"/>
      <c r="K1454" s="5"/>
      <c r="L1454" s="5"/>
      <c r="M1454" s="155"/>
    </row>
    <row r="1455" spans="2:13" x14ac:dyDescent="0.25">
      <c r="B1455" s="231"/>
      <c r="E1455" s="217"/>
      <c r="F1455" s="217"/>
      <c r="I1455" s="155"/>
      <c r="K1455" s="155"/>
      <c r="L1455" s="155"/>
      <c r="M1455" s="155"/>
    </row>
    <row r="1456" spans="2:13" x14ac:dyDescent="0.25">
      <c r="C1456" s="5"/>
      <c r="E1456" s="217"/>
      <c r="F1456" s="228"/>
      <c r="G1456" s="155"/>
      <c r="H1456" s="226"/>
      <c r="J1456" s="226"/>
      <c r="L1456" s="226"/>
      <c r="M1456" s="226"/>
    </row>
    <row r="1457" spans="1:13" x14ac:dyDescent="0.25">
      <c r="C1457" s="233"/>
      <c r="E1457" s="217"/>
      <c r="F1457" s="217"/>
      <c r="G1457" s="155"/>
      <c r="H1457" s="226"/>
      <c r="J1457" s="226"/>
      <c r="L1457" s="226"/>
      <c r="M1457" s="226"/>
    </row>
    <row r="1458" spans="1:13" x14ac:dyDescent="0.25">
      <c r="E1458" s="217"/>
      <c r="F1458" s="228"/>
      <c r="G1458" s="155"/>
      <c r="H1458" s="226"/>
      <c r="J1458" s="226"/>
      <c r="L1458" s="226"/>
      <c r="M1458" s="226"/>
    </row>
    <row r="1459" spans="1:13" x14ac:dyDescent="0.25">
      <c r="E1459" s="217"/>
      <c r="F1459" s="217"/>
      <c r="G1459" s="155"/>
      <c r="H1459" s="226"/>
      <c r="J1459" s="226"/>
      <c r="L1459" s="226"/>
      <c r="M1459" s="226"/>
    </row>
    <row r="1460" spans="1:13" x14ac:dyDescent="0.25">
      <c r="H1460" s="226"/>
      <c r="J1460" s="226"/>
      <c r="L1460" s="226"/>
      <c r="M1460" s="226"/>
    </row>
    <row r="1461" spans="1:13" x14ac:dyDescent="0.25">
      <c r="E1461" s="217"/>
      <c r="F1461" s="217"/>
      <c r="G1461" s="155"/>
      <c r="H1461" s="226"/>
      <c r="J1461" s="226"/>
      <c r="L1461" s="226"/>
      <c r="M1461" s="226"/>
    </row>
    <row r="1462" spans="1:13" x14ac:dyDescent="0.25">
      <c r="E1462" s="217"/>
      <c r="F1462" s="217"/>
      <c r="G1462" s="155"/>
      <c r="H1462" s="226"/>
      <c r="M1462" s="226"/>
    </row>
    <row r="1463" spans="1:13" x14ac:dyDescent="0.25">
      <c r="E1463" s="217"/>
      <c r="F1463" s="217"/>
      <c r="G1463" s="155"/>
      <c r="H1463" s="226"/>
      <c r="J1463" s="226"/>
      <c r="L1463" s="226"/>
      <c r="M1463" s="226"/>
    </row>
    <row r="1464" spans="1:13" x14ac:dyDescent="0.25">
      <c r="E1464" s="217"/>
      <c r="F1464" s="217"/>
      <c r="G1464" s="155"/>
      <c r="H1464" s="226"/>
      <c r="J1464" s="226"/>
      <c r="L1464" s="226"/>
      <c r="M1464" s="226"/>
    </row>
    <row r="1465" spans="1:13" x14ac:dyDescent="0.25">
      <c r="E1465" s="217"/>
      <c r="F1465" s="217"/>
      <c r="G1465" s="155"/>
      <c r="H1465" s="226"/>
      <c r="J1465" s="226"/>
      <c r="L1465" s="226"/>
      <c r="M1465" s="226"/>
    </row>
    <row r="1469" spans="1:13" x14ac:dyDescent="0.25">
      <c r="C1469" s="233"/>
    </row>
    <row r="1470" spans="1:13" x14ac:dyDescent="0.25">
      <c r="A1470" s="5"/>
      <c r="B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x14ac:dyDescent="0.25">
      <c r="E1471" s="217"/>
      <c r="F1471" s="217"/>
    </row>
    <row r="1472" spans="1:13" x14ac:dyDescent="0.25">
      <c r="B1472" s="231"/>
      <c r="E1472" s="217"/>
      <c r="F1472" s="217"/>
      <c r="I1472" s="155"/>
      <c r="K1472" s="155"/>
      <c r="L1472" s="155"/>
      <c r="M1472" s="155"/>
    </row>
    <row r="1473" spans="2:13" x14ac:dyDescent="0.25">
      <c r="E1473" s="217"/>
      <c r="F1473" s="217"/>
    </row>
    <row r="1474" spans="2:13" x14ac:dyDescent="0.25">
      <c r="E1474" s="217"/>
      <c r="F1474" s="217"/>
    </row>
    <row r="1475" spans="2:13" x14ac:dyDescent="0.25">
      <c r="E1475" s="217"/>
      <c r="F1475" s="217"/>
      <c r="G1475" s="155"/>
      <c r="H1475" s="218"/>
      <c r="M1475" s="155"/>
    </row>
    <row r="1476" spans="2:13" x14ac:dyDescent="0.25">
      <c r="E1476" s="217"/>
      <c r="F1476" s="217"/>
      <c r="G1476" s="5"/>
      <c r="H1476" s="5"/>
      <c r="I1476" s="5"/>
      <c r="J1476" s="5"/>
      <c r="K1476" s="155"/>
      <c r="M1476" s="155"/>
    </row>
    <row r="1477" spans="2:13" x14ac:dyDescent="0.25">
      <c r="E1477" s="217"/>
      <c r="F1477" s="217"/>
      <c r="G1477" s="5"/>
      <c r="H1477" s="5"/>
      <c r="I1477" s="155"/>
      <c r="K1477" s="5"/>
      <c r="L1477" s="5"/>
      <c r="M1477" s="218"/>
    </row>
    <row r="1478" spans="2:13" x14ac:dyDescent="0.25">
      <c r="E1478" s="217"/>
      <c r="F1478" s="217"/>
      <c r="G1478" s="155"/>
      <c r="H1478" s="155"/>
      <c r="I1478" s="155"/>
      <c r="K1478" s="5"/>
      <c r="L1478" s="5"/>
      <c r="M1478" s="155"/>
    </row>
    <row r="1479" spans="2:13" x14ac:dyDescent="0.25">
      <c r="E1479" s="228"/>
      <c r="F1479" s="217"/>
      <c r="I1479" s="155"/>
      <c r="K1479" s="5"/>
      <c r="L1479" s="5"/>
      <c r="M1479" s="155"/>
    </row>
    <row r="1480" spans="2:13" x14ac:dyDescent="0.25">
      <c r="E1480" s="228"/>
      <c r="F1480" s="217"/>
      <c r="I1480" s="155"/>
      <c r="K1480" s="5"/>
      <c r="L1480" s="5"/>
      <c r="M1480" s="155"/>
    </row>
    <row r="1481" spans="2:13" x14ac:dyDescent="0.25">
      <c r="C1481" s="233"/>
      <c r="E1481" s="217"/>
      <c r="F1481" s="217"/>
      <c r="G1481" s="5"/>
      <c r="H1481" s="5"/>
      <c r="I1481" s="155"/>
      <c r="J1481" s="218"/>
      <c r="K1481" s="5"/>
      <c r="L1481" s="5"/>
      <c r="M1481" s="155"/>
    </row>
    <row r="1482" spans="2:13" x14ac:dyDescent="0.25">
      <c r="E1482" s="217"/>
      <c r="F1482" s="217"/>
      <c r="G1482" s="5"/>
      <c r="H1482" s="5"/>
      <c r="I1482" s="218"/>
      <c r="J1482" s="218"/>
      <c r="K1482" s="5"/>
      <c r="L1482" s="5"/>
      <c r="M1482" s="155"/>
    </row>
    <row r="1483" spans="2:13" x14ac:dyDescent="0.25">
      <c r="E1483" s="217"/>
      <c r="F1483" s="217"/>
      <c r="G1483" s="155"/>
      <c r="H1483" s="155"/>
      <c r="I1483" s="155"/>
      <c r="J1483" s="218"/>
      <c r="K1483" s="5"/>
      <c r="L1483" s="5"/>
      <c r="M1483" s="155"/>
    </row>
    <row r="1484" spans="2:13" x14ac:dyDescent="0.25">
      <c r="B1484" s="231"/>
      <c r="E1484" s="217"/>
      <c r="F1484" s="217"/>
      <c r="I1484" s="155"/>
      <c r="K1484" s="155"/>
      <c r="L1484" s="155"/>
      <c r="M1484" s="155"/>
    </row>
    <row r="1485" spans="2:13" x14ac:dyDescent="0.25">
      <c r="E1485" s="217"/>
      <c r="F1485" s="217"/>
    </row>
    <row r="1486" spans="2:13" x14ac:dyDescent="0.25">
      <c r="E1486" s="217"/>
      <c r="F1486" s="217"/>
    </row>
    <row r="1487" spans="2:13" x14ac:dyDescent="0.25">
      <c r="E1487" s="217"/>
      <c r="F1487" s="217"/>
      <c r="G1487" s="155"/>
      <c r="H1487" s="218"/>
      <c r="M1487" s="155"/>
    </row>
    <row r="1488" spans="2:13" x14ac:dyDescent="0.25">
      <c r="E1488" s="217"/>
      <c r="F1488" s="217"/>
      <c r="G1488" s="5"/>
      <c r="H1488" s="5"/>
      <c r="I1488" s="5"/>
      <c r="J1488" s="5"/>
      <c r="K1488" s="155"/>
      <c r="M1488" s="155"/>
    </row>
    <row r="1489" spans="2:13" x14ac:dyDescent="0.25">
      <c r="E1489" s="217"/>
      <c r="F1489" s="217"/>
      <c r="G1489" s="5"/>
      <c r="H1489" s="5"/>
      <c r="I1489" s="155"/>
      <c r="K1489" s="5"/>
      <c r="L1489" s="5"/>
      <c r="M1489" s="218"/>
    </row>
    <row r="1490" spans="2:13" x14ac:dyDescent="0.25">
      <c r="E1490" s="217"/>
      <c r="F1490" s="217"/>
      <c r="G1490" s="155"/>
      <c r="H1490" s="155"/>
      <c r="I1490" s="155"/>
      <c r="K1490" s="5"/>
      <c r="L1490" s="5"/>
      <c r="M1490" s="155"/>
    </row>
    <row r="1491" spans="2:13" x14ac:dyDescent="0.25">
      <c r="C1491" s="5"/>
      <c r="E1491" s="228"/>
      <c r="F1491" s="217"/>
      <c r="I1491" s="155"/>
      <c r="K1491" s="5"/>
      <c r="L1491" s="5"/>
      <c r="M1491" s="155"/>
    </row>
    <row r="1492" spans="2:13" x14ac:dyDescent="0.25">
      <c r="E1492" s="228"/>
      <c r="F1492" s="217"/>
      <c r="I1492" s="155"/>
      <c r="K1492" s="5"/>
      <c r="L1492" s="5"/>
      <c r="M1492" s="155"/>
    </row>
    <row r="1493" spans="2:13" x14ac:dyDescent="0.25">
      <c r="E1493" s="217"/>
      <c r="F1493" s="217"/>
      <c r="G1493" s="5"/>
      <c r="H1493" s="5"/>
      <c r="I1493" s="155"/>
      <c r="J1493" s="218"/>
      <c r="K1493" s="5"/>
      <c r="L1493" s="5"/>
      <c r="M1493" s="155"/>
    </row>
    <row r="1494" spans="2:13" x14ac:dyDescent="0.25">
      <c r="C1494" s="233"/>
      <c r="E1494" s="217"/>
      <c r="F1494" s="217"/>
      <c r="G1494" s="5"/>
      <c r="H1494" s="5"/>
      <c r="I1494" s="218"/>
      <c r="J1494" s="218"/>
      <c r="K1494" s="5"/>
      <c r="L1494" s="5"/>
      <c r="M1494" s="155"/>
    </row>
    <row r="1495" spans="2:13" x14ac:dyDescent="0.25">
      <c r="E1495" s="217"/>
      <c r="F1495" s="217"/>
      <c r="G1495" s="155"/>
      <c r="H1495" s="155"/>
      <c r="I1495" s="155"/>
      <c r="J1495" s="218"/>
      <c r="K1495" s="5"/>
      <c r="L1495" s="5"/>
      <c r="M1495" s="155"/>
    </row>
    <row r="1496" spans="2:13" x14ac:dyDescent="0.25">
      <c r="B1496" s="231"/>
      <c r="E1496" s="217"/>
      <c r="F1496" s="217"/>
      <c r="I1496" s="155"/>
      <c r="K1496" s="155"/>
      <c r="L1496" s="155"/>
      <c r="M1496" s="155"/>
    </row>
    <row r="1497" spans="2:13" x14ac:dyDescent="0.25">
      <c r="E1497" s="217"/>
      <c r="F1497" s="217"/>
    </row>
    <row r="1498" spans="2:13" x14ac:dyDescent="0.25">
      <c r="E1498" s="217"/>
      <c r="F1498" s="217"/>
      <c r="G1498" s="155"/>
      <c r="H1498" s="218"/>
      <c r="M1498" s="155"/>
    </row>
    <row r="1499" spans="2:13" x14ac:dyDescent="0.25">
      <c r="E1499" s="217"/>
      <c r="F1499" s="217"/>
      <c r="G1499" s="155"/>
      <c r="H1499" s="218"/>
      <c r="M1499" s="155"/>
    </row>
    <row r="1500" spans="2:13" x14ac:dyDescent="0.25">
      <c r="E1500" s="217"/>
      <c r="F1500" s="217"/>
      <c r="G1500" s="5"/>
      <c r="H1500" s="5"/>
      <c r="I1500" s="5"/>
      <c r="J1500" s="5"/>
      <c r="K1500" s="155"/>
      <c r="M1500" s="155"/>
    </row>
    <row r="1501" spans="2:13" x14ac:dyDescent="0.25">
      <c r="E1501" s="217"/>
      <c r="F1501" s="217"/>
      <c r="G1501" s="5"/>
      <c r="H1501" s="5"/>
      <c r="I1501" s="155"/>
      <c r="K1501" s="5"/>
      <c r="L1501" s="5"/>
      <c r="M1501" s="218"/>
    </row>
    <row r="1502" spans="2:13" x14ac:dyDescent="0.25">
      <c r="E1502" s="217"/>
      <c r="F1502" s="217"/>
      <c r="G1502" s="155"/>
      <c r="H1502" s="155"/>
      <c r="I1502" s="155"/>
      <c r="K1502" s="5"/>
      <c r="L1502" s="5"/>
      <c r="M1502" s="155"/>
    </row>
    <row r="1503" spans="2:13" x14ac:dyDescent="0.25">
      <c r="E1503" s="228"/>
      <c r="F1503" s="217"/>
      <c r="I1503" s="155"/>
      <c r="K1503" s="5"/>
      <c r="L1503" s="5"/>
      <c r="M1503" s="155"/>
    </row>
    <row r="1504" spans="2:13" x14ac:dyDescent="0.25">
      <c r="E1504" s="228"/>
      <c r="F1504" s="217"/>
      <c r="I1504" s="155"/>
      <c r="K1504" s="5"/>
      <c r="L1504" s="5"/>
      <c r="M1504" s="155"/>
    </row>
    <row r="1505" spans="1:13" x14ac:dyDescent="0.25">
      <c r="A1505" s="5"/>
      <c r="B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x14ac:dyDescent="0.25">
      <c r="C1506" s="233"/>
      <c r="E1506" s="217"/>
      <c r="F1506" s="217"/>
      <c r="G1506" s="5"/>
      <c r="H1506" s="5"/>
      <c r="I1506" s="155"/>
      <c r="J1506" s="218"/>
      <c r="K1506" s="5"/>
      <c r="L1506" s="5"/>
      <c r="M1506" s="155"/>
    </row>
    <row r="1507" spans="1:13" x14ac:dyDescent="0.25">
      <c r="E1507" s="217"/>
      <c r="F1507" s="217"/>
      <c r="G1507" s="5"/>
      <c r="H1507" s="5"/>
      <c r="I1507" s="218"/>
      <c r="J1507" s="218"/>
      <c r="K1507" s="5"/>
      <c r="L1507" s="5"/>
      <c r="M1507" s="155"/>
    </row>
    <row r="1508" spans="1:13" x14ac:dyDescent="0.25">
      <c r="E1508" s="217"/>
      <c r="F1508" s="217"/>
      <c r="G1508" s="155"/>
      <c r="H1508" s="155"/>
      <c r="I1508" s="155"/>
      <c r="J1508" s="218"/>
      <c r="K1508" s="5"/>
      <c r="L1508" s="5"/>
      <c r="M1508" s="155"/>
    </row>
    <row r="1509" spans="1:13" x14ac:dyDescent="0.25">
      <c r="B1509" s="231"/>
      <c r="E1509" s="217"/>
      <c r="F1509" s="217"/>
      <c r="I1509" s="155"/>
      <c r="K1509" s="155"/>
      <c r="L1509" s="155"/>
      <c r="M1509" s="155"/>
    </row>
    <row r="1510" spans="1:13" x14ac:dyDescent="0.25">
      <c r="E1510" s="217"/>
      <c r="F1510" s="217"/>
    </row>
    <row r="1511" spans="1:13" x14ac:dyDescent="0.25">
      <c r="E1511" s="217"/>
      <c r="F1511" s="217"/>
      <c r="G1511" s="155"/>
      <c r="H1511" s="218"/>
      <c r="M1511" s="155"/>
    </row>
    <row r="1512" spans="1:13" x14ac:dyDescent="0.25">
      <c r="E1512" s="217"/>
      <c r="F1512" s="217"/>
      <c r="G1512" s="155"/>
      <c r="H1512" s="218"/>
      <c r="M1512" s="155"/>
    </row>
    <row r="1513" spans="1:13" x14ac:dyDescent="0.25">
      <c r="E1513" s="217"/>
      <c r="F1513" s="217"/>
      <c r="G1513" s="5"/>
      <c r="H1513" s="5"/>
      <c r="I1513" s="5"/>
      <c r="J1513" s="5"/>
      <c r="K1513" s="155"/>
      <c r="M1513" s="155"/>
    </row>
    <row r="1514" spans="1:13" x14ac:dyDescent="0.25">
      <c r="E1514" s="217"/>
      <c r="F1514" s="217"/>
      <c r="G1514" s="5"/>
      <c r="H1514" s="5"/>
      <c r="I1514" s="155"/>
      <c r="K1514" s="5"/>
      <c r="L1514" s="5"/>
      <c r="M1514" s="218"/>
    </row>
    <row r="1515" spans="1:13" x14ac:dyDescent="0.25">
      <c r="E1515" s="217"/>
      <c r="F1515" s="217"/>
      <c r="G1515" s="155"/>
      <c r="H1515" s="155"/>
      <c r="I1515" s="155"/>
      <c r="K1515" s="5"/>
      <c r="L1515" s="5"/>
      <c r="M1515" s="155"/>
    </row>
    <row r="1516" spans="1:13" x14ac:dyDescent="0.25">
      <c r="E1516" s="228"/>
      <c r="F1516" s="217"/>
      <c r="I1516" s="155"/>
      <c r="K1516" s="5"/>
      <c r="L1516" s="5"/>
      <c r="M1516" s="155"/>
    </row>
    <row r="1517" spans="1:13" x14ac:dyDescent="0.25">
      <c r="E1517" s="228"/>
      <c r="F1517" s="217"/>
      <c r="I1517" s="155"/>
      <c r="K1517" s="5"/>
      <c r="L1517" s="5"/>
      <c r="M1517" s="155"/>
    </row>
    <row r="1518" spans="1:13" x14ac:dyDescent="0.25">
      <c r="C1518" s="233"/>
      <c r="E1518" s="217"/>
      <c r="F1518" s="217"/>
      <c r="G1518" s="5"/>
      <c r="H1518" s="5"/>
      <c r="I1518" s="155"/>
      <c r="J1518" s="218"/>
      <c r="K1518" s="5"/>
      <c r="L1518" s="5"/>
      <c r="M1518" s="155"/>
    </row>
    <row r="1519" spans="1:13" x14ac:dyDescent="0.25">
      <c r="E1519" s="217"/>
      <c r="F1519" s="217"/>
      <c r="G1519" s="5"/>
      <c r="H1519" s="5"/>
      <c r="I1519" s="218"/>
      <c r="J1519" s="218"/>
      <c r="K1519" s="5"/>
      <c r="L1519" s="5"/>
      <c r="M1519" s="155"/>
    </row>
    <row r="1520" spans="1:13" x14ac:dyDescent="0.25">
      <c r="E1520" s="217"/>
      <c r="F1520" s="217"/>
      <c r="G1520" s="155"/>
      <c r="H1520" s="155"/>
      <c r="I1520" s="155"/>
      <c r="J1520" s="218"/>
      <c r="K1520" s="5"/>
      <c r="L1520" s="5"/>
      <c r="M1520" s="155"/>
    </row>
    <row r="1521" spans="2:13" x14ac:dyDescent="0.25">
      <c r="B1521" s="231"/>
      <c r="E1521" s="217"/>
      <c r="F1521" s="217"/>
      <c r="I1521" s="155"/>
      <c r="K1521" s="155"/>
      <c r="L1521" s="155"/>
      <c r="M1521" s="155"/>
    </row>
    <row r="1522" spans="2:13" x14ac:dyDescent="0.25">
      <c r="E1522" s="217"/>
      <c r="F1522" s="217"/>
    </row>
    <row r="1523" spans="2:13" x14ac:dyDescent="0.25">
      <c r="E1523" s="217"/>
      <c r="F1523" s="217"/>
      <c r="G1523" s="155"/>
      <c r="H1523" s="218"/>
      <c r="M1523" s="155"/>
    </row>
    <row r="1524" spans="2:13" x14ac:dyDescent="0.25">
      <c r="E1524" s="217"/>
      <c r="F1524" s="217"/>
      <c r="G1524" s="155"/>
      <c r="H1524" s="218"/>
      <c r="M1524" s="155"/>
    </row>
    <row r="1525" spans="2:13" x14ac:dyDescent="0.25">
      <c r="E1525" s="217"/>
      <c r="F1525" s="217"/>
      <c r="G1525" s="5"/>
      <c r="H1525" s="5"/>
      <c r="I1525" s="5"/>
      <c r="J1525" s="5"/>
      <c r="K1525" s="155"/>
      <c r="M1525" s="155"/>
    </row>
    <row r="1526" spans="2:13" x14ac:dyDescent="0.25">
      <c r="C1526" s="5"/>
      <c r="E1526" s="217"/>
      <c r="F1526" s="217"/>
      <c r="G1526" s="5"/>
      <c r="H1526" s="5"/>
      <c r="I1526" s="155"/>
      <c r="K1526" s="5"/>
      <c r="L1526" s="5"/>
      <c r="M1526" s="218"/>
    </row>
    <row r="1527" spans="2:13" x14ac:dyDescent="0.25">
      <c r="E1527" s="217"/>
      <c r="F1527" s="217"/>
      <c r="G1527" s="155"/>
      <c r="H1527" s="155"/>
      <c r="I1527" s="155"/>
      <c r="K1527" s="5"/>
      <c r="L1527" s="5"/>
      <c r="M1527" s="155"/>
    </row>
    <row r="1528" spans="2:13" x14ac:dyDescent="0.25">
      <c r="E1528" s="228"/>
      <c r="F1528" s="217"/>
      <c r="I1528" s="155"/>
      <c r="K1528" s="5"/>
      <c r="L1528" s="5"/>
      <c r="M1528" s="155"/>
    </row>
    <row r="1529" spans="2:13" x14ac:dyDescent="0.25">
      <c r="E1529" s="228"/>
      <c r="F1529" s="217"/>
      <c r="I1529" s="155"/>
      <c r="K1529" s="5"/>
      <c r="L1529" s="5"/>
      <c r="M1529" s="155"/>
    </row>
    <row r="1530" spans="2:13" x14ac:dyDescent="0.25">
      <c r="E1530" s="217"/>
      <c r="F1530" s="217"/>
      <c r="G1530" s="5"/>
      <c r="H1530" s="5"/>
      <c r="I1530" s="155"/>
      <c r="J1530" s="218"/>
      <c r="K1530" s="5"/>
      <c r="L1530" s="5"/>
      <c r="M1530" s="155"/>
    </row>
    <row r="1531" spans="2:13" x14ac:dyDescent="0.25">
      <c r="C1531" s="233"/>
      <c r="E1531" s="217"/>
      <c r="F1531" s="217"/>
      <c r="G1531" s="5"/>
      <c r="H1531" s="5"/>
      <c r="I1531" s="218"/>
      <c r="J1531" s="218"/>
      <c r="K1531" s="5"/>
      <c r="L1531" s="5"/>
      <c r="M1531" s="155"/>
    </row>
    <row r="1532" spans="2:13" x14ac:dyDescent="0.25">
      <c r="E1532" s="217"/>
      <c r="F1532" s="217"/>
      <c r="G1532" s="155"/>
      <c r="H1532" s="155"/>
      <c r="I1532" s="155"/>
      <c r="J1532" s="218"/>
      <c r="K1532" s="5"/>
      <c r="L1532" s="5"/>
      <c r="M1532" s="155"/>
    </row>
    <row r="1533" spans="2:13" x14ac:dyDescent="0.25">
      <c r="B1533" s="231"/>
      <c r="E1533" s="217"/>
      <c r="F1533" s="217"/>
      <c r="I1533" s="155"/>
      <c r="K1533" s="155"/>
      <c r="L1533" s="155"/>
      <c r="M1533" s="155"/>
    </row>
    <row r="1534" spans="2:13" x14ac:dyDescent="0.25">
      <c r="E1534" s="217"/>
      <c r="F1534" s="217"/>
    </row>
    <row r="1535" spans="2:13" x14ac:dyDescent="0.25">
      <c r="E1535" s="217"/>
      <c r="F1535" s="217"/>
      <c r="G1535" s="155"/>
      <c r="H1535" s="218"/>
      <c r="M1535" s="155"/>
    </row>
    <row r="1536" spans="2:13" x14ac:dyDescent="0.25">
      <c r="E1536" s="217"/>
      <c r="F1536" s="217"/>
      <c r="G1536" s="155"/>
      <c r="H1536" s="218"/>
      <c r="M1536" s="155"/>
    </row>
    <row r="1537" spans="1:13" x14ac:dyDescent="0.25">
      <c r="E1537" s="217"/>
      <c r="F1537" s="217"/>
      <c r="G1537" s="5"/>
      <c r="H1537" s="5"/>
      <c r="I1537" s="5"/>
      <c r="J1537" s="5"/>
      <c r="K1537" s="155"/>
      <c r="M1537" s="155"/>
    </row>
    <row r="1538" spans="1:13" x14ac:dyDescent="0.25">
      <c r="E1538" s="217"/>
      <c r="F1538" s="217"/>
      <c r="G1538" s="5"/>
      <c r="H1538" s="5"/>
      <c r="I1538" s="155"/>
      <c r="K1538" s="5"/>
      <c r="L1538" s="5"/>
      <c r="M1538" s="218"/>
    </row>
    <row r="1539" spans="1:13" x14ac:dyDescent="0.25">
      <c r="E1539" s="217"/>
      <c r="F1539" s="217"/>
      <c r="G1539" s="155"/>
      <c r="H1539" s="155"/>
      <c r="I1539" s="155"/>
      <c r="K1539" s="5"/>
      <c r="L1539" s="5"/>
      <c r="M1539" s="155"/>
    </row>
    <row r="1540" spans="1:13" x14ac:dyDescent="0.25">
      <c r="A1540" s="5"/>
      <c r="B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1:13" x14ac:dyDescent="0.25">
      <c r="E1541" s="228"/>
      <c r="F1541" s="217"/>
      <c r="I1541" s="155"/>
      <c r="K1541" s="5"/>
      <c r="L1541" s="5"/>
      <c r="M1541" s="155"/>
    </row>
    <row r="1542" spans="1:13" x14ac:dyDescent="0.25">
      <c r="C1542" s="5"/>
      <c r="E1542" s="228"/>
      <c r="F1542" s="217"/>
      <c r="I1542" s="155"/>
      <c r="K1542" s="5"/>
      <c r="L1542" s="5"/>
      <c r="M1542" s="155"/>
    </row>
    <row r="1543" spans="1:13" x14ac:dyDescent="0.25">
      <c r="E1543" s="217"/>
      <c r="F1543" s="217"/>
      <c r="G1543" s="5"/>
      <c r="H1543" s="5"/>
      <c r="I1543" s="155"/>
      <c r="J1543" s="218"/>
      <c r="K1543" s="5"/>
      <c r="L1543" s="5"/>
      <c r="M1543" s="155"/>
    </row>
    <row r="1544" spans="1:13" x14ac:dyDescent="0.25">
      <c r="E1544" s="217"/>
      <c r="F1544" s="217"/>
      <c r="G1544" s="5"/>
      <c r="H1544" s="5"/>
      <c r="I1544" s="218"/>
      <c r="J1544" s="218"/>
      <c r="K1544" s="5"/>
      <c r="L1544" s="5"/>
      <c r="M1544" s="155"/>
    </row>
    <row r="1545" spans="1:13" x14ac:dyDescent="0.25">
      <c r="E1545" s="217"/>
      <c r="F1545" s="217"/>
      <c r="G1545" s="155"/>
      <c r="H1545" s="155"/>
      <c r="I1545" s="155"/>
      <c r="J1545" s="218"/>
      <c r="K1545" s="5"/>
      <c r="L1545" s="5"/>
      <c r="M1545" s="155"/>
    </row>
    <row r="1546" spans="1:13" x14ac:dyDescent="0.25">
      <c r="B1546" s="231"/>
      <c r="E1546" s="217"/>
      <c r="F1546" s="217"/>
      <c r="I1546" s="155"/>
      <c r="K1546" s="155"/>
      <c r="L1546" s="155"/>
      <c r="M1546" s="155"/>
    </row>
    <row r="1547" spans="1:13" x14ac:dyDescent="0.25">
      <c r="E1547" s="217"/>
      <c r="F1547" s="217"/>
    </row>
    <row r="1548" spans="1:13" x14ac:dyDescent="0.25">
      <c r="E1548" s="217"/>
      <c r="F1548" s="217"/>
    </row>
    <row r="1549" spans="1:13" x14ac:dyDescent="0.25">
      <c r="C1549" s="233"/>
      <c r="E1549" s="217"/>
      <c r="F1549" s="217"/>
      <c r="G1549" s="155"/>
      <c r="H1549" s="218"/>
      <c r="M1549" s="155"/>
    </row>
    <row r="1550" spans="1:13" x14ac:dyDescent="0.25">
      <c r="E1550" s="217"/>
      <c r="F1550" s="217"/>
      <c r="G1550" s="5"/>
      <c r="H1550" s="5"/>
      <c r="I1550" s="5"/>
      <c r="J1550" s="5"/>
      <c r="K1550" s="155"/>
      <c r="M1550" s="155"/>
    </row>
    <row r="1551" spans="1:13" x14ac:dyDescent="0.25">
      <c r="E1551" s="217"/>
      <c r="F1551" s="217"/>
      <c r="G1551" s="5"/>
      <c r="H1551" s="5"/>
      <c r="I1551" s="155"/>
      <c r="K1551" s="5"/>
      <c r="L1551" s="5"/>
      <c r="M1551" s="218"/>
    </row>
    <row r="1552" spans="1:13" x14ac:dyDescent="0.25">
      <c r="E1552" s="217"/>
      <c r="F1552" s="217"/>
      <c r="G1552" s="155"/>
      <c r="H1552" s="155"/>
      <c r="I1552" s="155"/>
      <c r="K1552" s="5"/>
      <c r="L1552" s="5"/>
      <c r="M1552" s="155"/>
    </row>
    <row r="1553" spans="2:13" x14ac:dyDescent="0.25">
      <c r="E1553" s="228"/>
      <c r="F1553" s="217"/>
      <c r="I1553" s="155"/>
      <c r="K1553" s="5"/>
      <c r="L1553" s="5"/>
      <c r="M1553" s="155"/>
    </row>
    <row r="1554" spans="2:13" x14ac:dyDescent="0.25">
      <c r="E1554" s="228"/>
      <c r="F1554" s="217"/>
      <c r="I1554" s="155"/>
      <c r="K1554" s="5"/>
      <c r="L1554" s="5"/>
      <c r="M1554" s="155"/>
    </row>
    <row r="1555" spans="2:13" x14ac:dyDescent="0.25">
      <c r="E1555" s="217"/>
      <c r="F1555" s="217"/>
      <c r="G1555" s="5"/>
      <c r="H1555" s="5"/>
      <c r="I1555" s="155"/>
      <c r="J1555" s="218"/>
      <c r="K1555" s="5"/>
      <c r="L1555" s="5"/>
      <c r="M1555" s="155"/>
    </row>
    <row r="1556" spans="2:13" x14ac:dyDescent="0.25">
      <c r="E1556" s="217"/>
      <c r="F1556" s="217"/>
      <c r="G1556" s="5"/>
      <c r="H1556" s="5"/>
      <c r="I1556" s="218"/>
      <c r="J1556" s="218"/>
      <c r="K1556" s="5"/>
      <c r="L1556" s="5"/>
      <c r="M1556" s="155"/>
    </row>
    <row r="1557" spans="2:13" x14ac:dyDescent="0.25">
      <c r="E1557" s="217"/>
      <c r="F1557" s="217"/>
      <c r="G1557" s="155"/>
      <c r="H1557" s="155"/>
      <c r="I1557" s="155"/>
      <c r="J1557" s="218"/>
      <c r="K1557" s="5"/>
      <c r="L1557" s="5"/>
      <c r="M1557" s="155"/>
    </row>
    <row r="1558" spans="2:13" x14ac:dyDescent="0.25">
      <c r="B1558" s="231"/>
      <c r="E1558" s="217"/>
      <c r="F1558" s="217"/>
      <c r="I1558" s="155"/>
      <c r="K1558" s="155"/>
      <c r="L1558" s="155"/>
      <c r="M1558" s="155"/>
    </row>
    <row r="1559" spans="2:13" x14ac:dyDescent="0.25">
      <c r="E1559" s="217"/>
      <c r="F1559" s="217"/>
    </row>
    <row r="1560" spans="2:13" x14ac:dyDescent="0.25">
      <c r="E1560" s="217"/>
      <c r="F1560" s="217"/>
    </row>
    <row r="1561" spans="2:13" x14ac:dyDescent="0.25">
      <c r="C1561" s="233"/>
      <c r="E1561" s="217"/>
      <c r="F1561" s="217"/>
      <c r="G1561" s="155"/>
      <c r="H1561" s="218"/>
      <c r="M1561" s="155"/>
    </row>
    <row r="1562" spans="2:13" x14ac:dyDescent="0.25">
      <c r="E1562" s="217"/>
      <c r="F1562" s="217"/>
      <c r="G1562" s="5"/>
      <c r="H1562" s="5"/>
      <c r="I1562" s="5"/>
      <c r="J1562" s="5"/>
      <c r="K1562" s="155"/>
      <c r="M1562" s="155"/>
    </row>
    <row r="1563" spans="2:13" x14ac:dyDescent="0.25">
      <c r="E1563" s="217"/>
      <c r="F1563" s="217"/>
      <c r="G1563" s="5"/>
      <c r="H1563" s="5"/>
      <c r="I1563" s="155"/>
      <c r="K1563" s="5"/>
      <c r="L1563" s="5"/>
      <c r="M1563" s="218"/>
    </row>
    <row r="1564" spans="2:13" x14ac:dyDescent="0.25">
      <c r="E1564" s="217"/>
      <c r="F1564" s="217"/>
      <c r="G1564" s="155"/>
      <c r="H1564" s="155"/>
      <c r="I1564" s="155"/>
      <c r="K1564" s="5"/>
      <c r="L1564" s="5"/>
      <c r="M1564" s="155"/>
    </row>
    <row r="1565" spans="2:13" x14ac:dyDescent="0.25">
      <c r="E1565" s="228"/>
      <c r="F1565" s="217"/>
      <c r="I1565" s="155"/>
      <c r="K1565" s="5"/>
      <c r="L1565" s="5"/>
      <c r="M1565" s="155"/>
    </row>
    <row r="1566" spans="2:13" x14ac:dyDescent="0.25">
      <c r="E1566" s="228"/>
      <c r="F1566" s="217"/>
      <c r="I1566" s="155"/>
      <c r="K1566" s="5"/>
      <c r="L1566" s="5"/>
      <c r="M1566" s="155"/>
    </row>
    <row r="1567" spans="2:13" x14ac:dyDescent="0.25">
      <c r="E1567" s="217"/>
      <c r="F1567" s="217"/>
      <c r="G1567" s="5"/>
      <c r="H1567" s="5"/>
      <c r="I1567" s="155"/>
      <c r="J1567" s="218"/>
      <c r="K1567" s="5"/>
      <c r="L1567" s="5"/>
      <c r="M1567" s="155"/>
    </row>
    <row r="1568" spans="2:13" x14ac:dyDescent="0.25">
      <c r="E1568" s="217"/>
      <c r="F1568" s="217"/>
      <c r="G1568" s="5"/>
      <c r="H1568" s="5"/>
      <c r="I1568" s="218"/>
      <c r="J1568" s="218"/>
      <c r="K1568" s="5"/>
      <c r="L1568" s="5"/>
      <c r="M1568" s="155"/>
    </row>
    <row r="1569" spans="1:13" x14ac:dyDescent="0.25">
      <c r="E1569" s="217"/>
      <c r="F1569" s="217"/>
      <c r="G1569" s="155"/>
      <c r="H1569" s="155"/>
      <c r="I1569" s="155"/>
      <c r="J1569" s="218"/>
      <c r="K1569" s="5"/>
      <c r="L1569" s="5"/>
      <c r="M1569" s="155"/>
    </row>
    <row r="1570" spans="1:13" x14ac:dyDescent="0.25">
      <c r="B1570" s="231"/>
      <c r="E1570" s="217"/>
      <c r="F1570" s="217"/>
      <c r="I1570" s="155"/>
      <c r="K1570" s="155"/>
      <c r="L1570" s="155"/>
      <c r="M1570" s="155"/>
    </row>
    <row r="1571" spans="1:13" x14ac:dyDescent="0.25">
      <c r="E1571" s="217"/>
      <c r="F1571" s="217"/>
    </row>
    <row r="1572" spans="1:13" x14ac:dyDescent="0.25">
      <c r="E1572" s="217"/>
      <c r="F1572" s="217"/>
    </row>
    <row r="1573" spans="1:13" x14ac:dyDescent="0.25">
      <c r="C1573" s="233"/>
      <c r="E1573" s="217"/>
      <c r="F1573" s="217"/>
      <c r="G1573" s="155"/>
      <c r="H1573" s="218"/>
      <c r="M1573" s="155"/>
    </row>
    <row r="1574" spans="1:13" x14ac:dyDescent="0.25">
      <c r="E1574" s="217"/>
      <c r="F1574" s="217"/>
      <c r="G1574" s="5"/>
      <c r="H1574" s="5"/>
      <c r="I1574" s="5"/>
      <c r="J1574" s="5"/>
      <c r="K1574" s="155"/>
      <c r="M1574" s="155"/>
    </row>
    <row r="1575" spans="1:13" x14ac:dyDescent="0.25">
      <c r="A1575" s="5"/>
      <c r="B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1:13" x14ac:dyDescent="0.25">
      <c r="E1576" s="217"/>
      <c r="F1576" s="217"/>
      <c r="G1576" s="5"/>
      <c r="H1576" s="5"/>
      <c r="I1576" s="155"/>
      <c r="K1576" s="5"/>
      <c r="L1576" s="5"/>
      <c r="M1576" s="218"/>
    </row>
    <row r="1577" spans="1:13" x14ac:dyDescent="0.25">
      <c r="C1577" s="5"/>
      <c r="E1577" s="217"/>
      <c r="F1577" s="217"/>
      <c r="G1577" s="155"/>
      <c r="H1577" s="155"/>
      <c r="I1577" s="155"/>
      <c r="K1577" s="5"/>
      <c r="L1577" s="5"/>
      <c r="M1577" s="155"/>
    </row>
    <row r="1578" spans="1:13" x14ac:dyDescent="0.25">
      <c r="E1578" s="228"/>
      <c r="F1578" s="217"/>
      <c r="I1578" s="155"/>
      <c r="K1578" s="5"/>
      <c r="L1578" s="5"/>
      <c r="M1578" s="155"/>
    </row>
    <row r="1579" spans="1:13" x14ac:dyDescent="0.25">
      <c r="E1579" s="228"/>
      <c r="F1579" s="217"/>
      <c r="I1579" s="155"/>
      <c r="K1579" s="5"/>
      <c r="L1579" s="5"/>
      <c r="M1579" s="155"/>
    </row>
    <row r="1580" spans="1:13" x14ac:dyDescent="0.25">
      <c r="E1580" s="217"/>
      <c r="F1580" s="217"/>
      <c r="G1580" s="5"/>
      <c r="H1580" s="5"/>
      <c r="I1580" s="155"/>
      <c r="J1580" s="218"/>
      <c r="K1580" s="5"/>
      <c r="L1580" s="5"/>
      <c r="M1580" s="155"/>
    </row>
    <row r="1581" spans="1:13" x14ac:dyDescent="0.25">
      <c r="E1581" s="217"/>
      <c r="F1581" s="217"/>
      <c r="G1581" s="5"/>
      <c r="H1581" s="5"/>
      <c r="I1581" s="218"/>
      <c r="J1581" s="218"/>
      <c r="K1581" s="5"/>
      <c r="L1581" s="5"/>
      <c r="M1581" s="155"/>
    </row>
    <row r="1582" spans="1:13" x14ac:dyDescent="0.25">
      <c r="E1582" s="217"/>
      <c r="F1582" s="217"/>
      <c r="G1582" s="155"/>
      <c r="H1582" s="155"/>
      <c r="I1582" s="155"/>
      <c r="J1582" s="218"/>
      <c r="K1582" s="5"/>
      <c r="L1582" s="5"/>
      <c r="M1582" s="155"/>
    </row>
    <row r="1583" spans="1:13" x14ac:dyDescent="0.25">
      <c r="B1583" s="231"/>
      <c r="E1583" s="217"/>
      <c r="F1583" s="217"/>
      <c r="I1583" s="155"/>
      <c r="K1583" s="155"/>
      <c r="L1583" s="155"/>
      <c r="M1583" s="155"/>
    </row>
    <row r="1584" spans="1:13" x14ac:dyDescent="0.25">
      <c r="E1584" s="217"/>
      <c r="F1584" s="217"/>
    </row>
    <row r="1585" spans="2:13" x14ac:dyDescent="0.25">
      <c r="E1585" s="217"/>
      <c r="F1585" s="217"/>
    </row>
    <row r="1586" spans="2:13" x14ac:dyDescent="0.25">
      <c r="C1586" s="233"/>
      <c r="E1586" s="217"/>
      <c r="F1586" s="217"/>
      <c r="G1586" s="155"/>
      <c r="H1586" s="218"/>
      <c r="M1586" s="155"/>
    </row>
    <row r="1587" spans="2:13" x14ac:dyDescent="0.25">
      <c r="E1587" s="217"/>
      <c r="F1587" s="217"/>
      <c r="G1587" s="5"/>
      <c r="H1587" s="5"/>
      <c r="I1587" s="5"/>
      <c r="J1587" s="5"/>
      <c r="K1587" s="155"/>
      <c r="M1587" s="155"/>
    </row>
    <row r="1588" spans="2:13" x14ac:dyDescent="0.25">
      <c r="E1588" s="217"/>
      <c r="F1588" s="217"/>
      <c r="G1588" s="5"/>
      <c r="H1588" s="5"/>
      <c r="I1588" s="155"/>
      <c r="K1588" s="5"/>
      <c r="L1588" s="5"/>
      <c r="M1588" s="218"/>
    </row>
    <row r="1589" spans="2:13" x14ac:dyDescent="0.25">
      <c r="E1589" s="217"/>
      <c r="F1589" s="217"/>
      <c r="G1589" s="155"/>
      <c r="H1589" s="155"/>
      <c r="I1589" s="155"/>
      <c r="K1589" s="5"/>
      <c r="L1589" s="5"/>
      <c r="M1589" s="155"/>
    </row>
    <row r="1590" spans="2:13" x14ac:dyDescent="0.25">
      <c r="E1590" s="228"/>
      <c r="F1590" s="217"/>
      <c r="I1590" s="155"/>
      <c r="K1590" s="5"/>
      <c r="L1590" s="5"/>
      <c r="M1590" s="155"/>
    </row>
    <row r="1591" spans="2:13" x14ac:dyDescent="0.25">
      <c r="E1591" s="228"/>
      <c r="F1591" s="217"/>
      <c r="I1591" s="155"/>
      <c r="K1591" s="5"/>
      <c r="L1591" s="5"/>
      <c r="M1591" s="155"/>
    </row>
    <row r="1592" spans="2:13" x14ac:dyDescent="0.25">
      <c r="E1592" s="217"/>
      <c r="F1592" s="217"/>
      <c r="G1592" s="5"/>
      <c r="H1592" s="5"/>
      <c r="I1592" s="155"/>
      <c r="J1592" s="218"/>
      <c r="K1592" s="5"/>
      <c r="L1592" s="5"/>
      <c r="M1592" s="155"/>
    </row>
    <row r="1593" spans="2:13" x14ac:dyDescent="0.25">
      <c r="E1593" s="217"/>
      <c r="F1593" s="217"/>
      <c r="G1593" s="5"/>
      <c r="H1593" s="5"/>
      <c r="I1593" s="218"/>
      <c r="J1593" s="218"/>
      <c r="K1593" s="5"/>
      <c r="L1593" s="5"/>
      <c r="M1593" s="155"/>
    </row>
    <row r="1594" spans="2:13" x14ac:dyDescent="0.25">
      <c r="E1594" s="217"/>
      <c r="F1594" s="217"/>
      <c r="G1594" s="155"/>
      <c r="H1594" s="155"/>
      <c r="I1594" s="155"/>
      <c r="J1594" s="218"/>
      <c r="K1594" s="5"/>
      <c r="L1594" s="5"/>
      <c r="M1594" s="155"/>
    </row>
    <row r="1595" spans="2:13" x14ac:dyDescent="0.25">
      <c r="B1595" s="231"/>
      <c r="E1595" s="217"/>
      <c r="F1595" s="217"/>
      <c r="I1595" s="155"/>
      <c r="K1595" s="155"/>
      <c r="L1595" s="155"/>
      <c r="M1595" s="155"/>
    </row>
    <row r="1596" spans="2:13" x14ac:dyDescent="0.25">
      <c r="E1596" s="217"/>
      <c r="F1596" s="217"/>
    </row>
    <row r="1597" spans="2:13" x14ac:dyDescent="0.25">
      <c r="E1597" s="217"/>
      <c r="F1597" s="217"/>
    </row>
    <row r="1598" spans="2:13" x14ac:dyDescent="0.25">
      <c r="E1598" s="217"/>
      <c r="F1598" s="217"/>
      <c r="G1598" s="155"/>
      <c r="H1598" s="218"/>
      <c r="M1598" s="155"/>
    </row>
    <row r="1599" spans="2:13" x14ac:dyDescent="0.25">
      <c r="E1599" s="217"/>
      <c r="F1599" s="217"/>
      <c r="G1599" s="5"/>
      <c r="H1599" s="5"/>
      <c r="I1599" s="5"/>
      <c r="J1599" s="5"/>
      <c r="K1599" s="155"/>
      <c r="M1599" s="155"/>
    </row>
    <row r="1600" spans="2:13" x14ac:dyDescent="0.25">
      <c r="E1600" s="217"/>
      <c r="F1600" s="217"/>
      <c r="G1600" s="5"/>
      <c r="H1600" s="5"/>
      <c r="I1600" s="155"/>
      <c r="K1600" s="5"/>
      <c r="L1600" s="5"/>
      <c r="M1600" s="218"/>
    </row>
    <row r="1601" spans="1:13" x14ac:dyDescent="0.25">
      <c r="E1601" s="217"/>
      <c r="F1601" s="217"/>
      <c r="G1601" s="155"/>
      <c r="H1601" s="155"/>
      <c r="I1601" s="155"/>
      <c r="K1601" s="5"/>
      <c r="L1601" s="5"/>
      <c r="M1601" s="155"/>
    </row>
    <row r="1602" spans="1:13" x14ac:dyDescent="0.25">
      <c r="E1602" s="228"/>
      <c r="F1602" s="217"/>
      <c r="I1602" s="155"/>
      <c r="K1602" s="5"/>
      <c r="L1602" s="5"/>
      <c r="M1602" s="155"/>
    </row>
    <row r="1603" spans="1:13" x14ac:dyDescent="0.25">
      <c r="E1603" s="228"/>
      <c r="F1603" s="217"/>
      <c r="I1603" s="155"/>
      <c r="K1603" s="5"/>
      <c r="L1603" s="5"/>
      <c r="M1603" s="155"/>
    </row>
    <row r="1604" spans="1:13" x14ac:dyDescent="0.25">
      <c r="E1604" s="217"/>
      <c r="F1604" s="217"/>
      <c r="G1604" s="5"/>
      <c r="H1604" s="5"/>
      <c r="I1604" s="155"/>
      <c r="J1604" s="218"/>
      <c r="K1604" s="5"/>
      <c r="L1604" s="5"/>
      <c r="M1604" s="155"/>
    </row>
    <row r="1605" spans="1:13" x14ac:dyDescent="0.25">
      <c r="E1605" s="217"/>
      <c r="F1605" s="217"/>
      <c r="G1605" s="5"/>
      <c r="H1605" s="5"/>
      <c r="I1605" s="218"/>
      <c r="J1605" s="218"/>
      <c r="K1605" s="5"/>
      <c r="L1605" s="5"/>
      <c r="M1605" s="155"/>
    </row>
    <row r="1606" spans="1:13" x14ac:dyDescent="0.25">
      <c r="E1606" s="217"/>
      <c r="F1606" s="217"/>
      <c r="G1606" s="155"/>
      <c r="H1606" s="155"/>
      <c r="I1606" s="155"/>
      <c r="J1606" s="218"/>
      <c r="K1606" s="5"/>
      <c r="L1606" s="5"/>
      <c r="M1606" s="155"/>
    </row>
    <row r="1607" spans="1:13" x14ac:dyDescent="0.25">
      <c r="B1607" s="231"/>
      <c r="E1607" s="217"/>
      <c r="F1607" s="217"/>
      <c r="I1607" s="155"/>
      <c r="K1607" s="155"/>
      <c r="L1607" s="155"/>
      <c r="M1607" s="155"/>
    </row>
    <row r="1608" spans="1:13" x14ac:dyDescent="0.25">
      <c r="B1608" s="231"/>
      <c r="E1608" s="217"/>
      <c r="F1608" s="217"/>
      <c r="I1608" s="155"/>
      <c r="K1608" s="155"/>
      <c r="L1608" s="155"/>
      <c r="M1608" s="155"/>
    </row>
    <row r="1609" spans="1:13" x14ac:dyDescent="0.25">
      <c r="B1609" s="231"/>
      <c r="E1609" s="217"/>
      <c r="F1609" s="217"/>
      <c r="I1609" s="155"/>
      <c r="K1609" s="155"/>
      <c r="L1609" s="155"/>
      <c r="M1609" s="155"/>
    </row>
    <row r="1610" spans="1:13" x14ac:dyDescent="0.25">
      <c r="A1610" s="5"/>
      <c r="B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1:13" x14ac:dyDescent="0.25">
      <c r="E1611" s="217"/>
      <c r="F1611" s="217"/>
    </row>
    <row r="1612" spans="1:13" x14ac:dyDescent="0.25">
      <c r="C1612" s="5"/>
      <c r="E1612" s="217"/>
      <c r="F1612" s="217"/>
    </row>
    <row r="1613" spans="1:13" x14ac:dyDescent="0.25">
      <c r="E1613" s="217"/>
      <c r="F1613" s="217"/>
      <c r="G1613" s="155"/>
      <c r="H1613" s="218"/>
      <c r="M1613" s="155"/>
    </row>
    <row r="1614" spans="1:13" x14ac:dyDescent="0.25">
      <c r="C1614" s="234"/>
      <c r="E1614" s="217"/>
      <c r="F1614" s="217"/>
      <c r="G1614" s="5"/>
      <c r="H1614" s="5"/>
      <c r="I1614" s="5"/>
      <c r="J1614" s="5"/>
      <c r="K1614" s="155"/>
      <c r="M1614" s="155"/>
    </row>
    <row r="1615" spans="1:13" x14ac:dyDescent="0.25">
      <c r="E1615" s="217"/>
      <c r="F1615" s="217"/>
      <c r="G1615" s="5"/>
      <c r="H1615" s="5"/>
      <c r="I1615" s="155"/>
      <c r="K1615" s="5"/>
      <c r="L1615" s="5"/>
      <c r="M1615" s="218"/>
    </row>
    <row r="1616" spans="1:13" x14ac:dyDescent="0.25">
      <c r="E1616" s="217"/>
      <c r="F1616" s="217"/>
      <c r="G1616" s="155"/>
      <c r="H1616" s="155"/>
      <c r="I1616" s="155"/>
      <c r="K1616" s="5"/>
      <c r="L1616" s="5"/>
      <c r="M1616" s="155"/>
    </row>
    <row r="1617" spans="2:13" x14ac:dyDescent="0.25">
      <c r="E1617" s="228"/>
      <c r="F1617" s="217"/>
      <c r="I1617" s="155"/>
      <c r="K1617" s="5"/>
      <c r="L1617" s="5"/>
      <c r="M1617" s="155"/>
    </row>
    <row r="1618" spans="2:13" x14ac:dyDescent="0.25">
      <c r="E1618" s="228"/>
      <c r="F1618" s="217"/>
      <c r="I1618" s="155"/>
      <c r="K1618" s="5"/>
      <c r="L1618" s="5"/>
      <c r="M1618" s="155"/>
    </row>
    <row r="1619" spans="2:13" x14ac:dyDescent="0.25">
      <c r="E1619" s="217"/>
      <c r="F1619" s="217"/>
      <c r="G1619" s="5"/>
      <c r="H1619" s="5"/>
      <c r="I1619" s="155"/>
      <c r="J1619" s="218"/>
      <c r="K1619" s="5"/>
      <c r="L1619" s="5"/>
      <c r="M1619" s="155"/>
    </row>
    <row r="1620" spans="2:13" x14ac:dyDescent="0.25">
      <c r="E1620" s="217"/>
      <c r="F1620" s="217"/>
      <c r="G1620" s="5"/>
      <c r="H1620" s="5"/>
      <c r="I1620" s="218"/>
      <c r="J1620" s="218"/>
      <c r="K1620" s="5"/>
      <c r="L1620" s="5"/>
      <c r="M1620" s="155"/>
    </row>
    <row r="1621" spans="2:13" x14ac:dyDescent="0.25">
      <c r="E1621" s="217"/>
      <c r="F1621" s="217"/>
      <c r="G1621" s="155"/>
      <c r="H1621" s="155"/>
      <c r="I1621" s="155"/>
      <c r="J1621" s="218"/>
      <c r="K1621" s="5"/>
      <c r="L1621" s="5"/>
      <c r="M1621" s="155"/>
    </row>
    <row r="1622" spans="2:13" x14ac:dyDescent="0.25">
      <c r="B1622" s="231"/>
      <c r="E1622" s="217"/>
      <c r="F1622" s="217"/>
      <c r="I1622" s="155"/>
      <c r="K1622" s="155"/>
      <c r="L1622" s="155"/>
      <c r="M1622" s="155"/>
    </row>
    <row r="1623" spans="2:13" x14ac:dyDescent="0.25">
      <c r="E1623" s="217"/>
      <c r="F1623" s="217"/>
    </row>
    <row r="1624" spans="2:13" x14ac:dyDescent="0.25">
      <c r="E1624" s="217"/>
      <c r="F1624" s="217"/>
    </row>
    <row r="1625" spans="2:13" x14ac:dyDescent="0.25">
      <c r="E1625" s="217"/>
      <c r="F1625" s="217"/>
      <c r="G1625" s="155"/>
      <c r="H1625" s="218"/>
      <c r="M1625" s="155"/>
    </row>
    <row r="1626" spans="2:13" x14ac:dyDescent="0.25">
      <c r="E1626" s="217"/>
      <c r="F1626" s="217"/>
      <c r="G1626" s="5"/>
      <c r="H1626" s="5"/>
      <c r="I1626" s="5"/>
      <c r="J1626" s="5"/>
      <c r="K1626" s="155"/>
      <c r="M1626" s="155"/>
    </row>
    <row r="1627" spans="2:13" x14ac:dyDescent="0.25">
      <c r="E1627" s="217"/>
      <c r="F1627" s="217"/>
      <c r="G1627" s="5"/>
      <c r="H1627" s="5"/>
      <c r="I1627" s="155"/>
      <c r="K1627" s="5"/>
      <c r="L1627" s="5"/>
      <c r="M1627" s="218"/>
    </row>
    <row r="1628" spans="2:13" x14ac:dyDescent="0.25">
      <c r="E1628" s="217"/>
      <c r="F1628" s="217"/>
      <c r="G1628" s="155"/>
      <c r="H1628" s="155"/>
      <c r="I1628" s="155"/>
      <c r="K1628" s="5"/>
      <c r="L1628" s="5"/>
      <c r="M1628" s="155"/>
    </row>
    <row r="1629" spans="2:13" x14ac:dyDescent="0.25">
      <c r="E1629" s="228"/>
      <c r="F1629" s="217"/>
      <c r="I1629" s="155"/>
      <c r="K1629" s="5"/>
      <c r="L1629" s="5"/>
      <c r="M1629" s="155"/>
    </row>
    <row r="1630" spans="2:13" x14ac:dyDescent="0.25">
      <c r="E1630" s="228"/>
      <c r="F1630" s="217"/>
      <c r="I1630" s="155"/>
      <c r="K1630" s="5"/>
      <c r="L1630" s="5"/>
      <c r="M1630" s="155"/>
    </row>
    <row r="1631" spans="2:13" x14ac:dyDescent="0.25">
      <c r="E1631" s="217"/>
      <c r="F1631" s="217"/>
      <c r="G1631" s="5"/>
      <c r="H1631" s="5"/>
      <c r="I1631" s="155"/>
      <c r="J1631" s="218"/>
      <c r="K1631" s="5"/>
      <c r="L1631" s="5"/>
      <c r="M1631" s="155"/>
    </row>
    <row r="1632" spans="2:13" x14ac:dyDescent="0.25">
      <c r="E1632" s="217"/>
      <c r="F1632" s="217"/>
      <c r="G1632" s="5"/>
      <c r="H1632" s="5"/>
      <c r="I1632" s="218"/>
      <c r="J1632" s="218"/>
      <c r="K1632" s="5"/>
      <c r="L1632" s="5"/>
      <c r="M1632" s="155"/>
    </row>
    <row r="1633" spans="1:13" x14ac:dyDescent="0.25">
      <c r="E1633" s="217"/>
      <c r="F1633" s="217"/>
      <c r="G1633" s="155"/>
      <c r="H1633" s="155"/>
      <c r="I1633" s="155"/>
      <c r="J1633" s="218"/>
      <c r="K1633" s="5"/>
      <c r="L1633" s="5"/>
      <c r="M1633" s="155"/>
    </row>
    <row r="1634" spans="1:13" x14ac:dyDescent="0.25">
      <c r="B1634" s="231"/>
      <c r="E1634" s="217"/>
      <c r="F1634" s="217"/>
      <c r="I1634" s="155"/>
      <c r="K1634" s="155"/>
      <c r="L1634" s="155"/>
      <c r="M1634" s="155"/>
    </row>
    <row r="1635" spans="1:13" x14ac:dyDescent="0.25">
      <c r="E1635" s="217"/>
      <c r="F1635" s="217"/>
    </row>
    <row r="1636" spans="1:13" x14ac:dyDescent="0.25">
      <c r="E1636" s="217"/>
      <c r="F1636" s="217"/>
    </row>
    <row r="1637" spans="1:13" x14ac:dyDescent="0.25">
      <c r="E1637" s="217"/>
      <c r="F1637" s="217"/>
      <c r="G1637" s="155"/>
      <c r="H1637" s="218"/>
      <c r="M1637" s="155"/>
    </row>
    <row r="1638" spans="1:13" x14ac:dyDescent="0.25">
      <c r="E1638" s="217"/>
      <c r="F1638" s="217"/>
      <c r="G1638" s="5"/>
      <c r="H1638" s="5"/>
      <c r="I1638" s="5"/>
      <c r="J1638" s="5"/>
      <c r="K1638" s="155"/>
      <c r="M1638" s="155"/>
    </row>
    <row r="1639" spans="1:13" x14ac:dyDescent="0.25">
      <c r="E1639" s="217"/>
      <c r="F1639" s="217"/>
      <c r="G1639" s="5"/>
      <c r="H1639" s="5"/>
      <c r="I1639" s="155"/>
      <c r="K1639" s="5"/>
      <c r="L1639" s="5"/>
      <c r="M1639" s="218"/>
    </row>
    <row r="1640" spans="1:13" x14ac:dyDescent="0.25">
      <c r="E1640" s="217"/>
      <c r="F1640" s="217"/>
      <c r="G1640" s="155"/>
      <c r="H1640" s="155"/>
      <c r="I1640" s="155"/>
      <c r="K1640" s="5"/>
      <c r="L1640" s="5"/>
      <c r="M1640" s="155"/>
    </row>
    <row r="1641" spans="1:13" x14ac:dyDescent="0.25">
      <c r="E1641" s="228"/>
      <c r="F1641" s="217"/>
      <c r="I1641" s="155"/>
      <c r="K1641" s="5"/>
      <c r="L1641" s="5"/>
      <c r="M1641" s="155"/>
    </row>
    <row r="1642" spans="1:13" x14ac:dyDescent="0.25">
      <c r="E1642" s="228"/>
      <c r="F1642" s="217"/>
      <c r="I1642" s="155"/>
      <c r="K1642" s="5"/>
      <c r="L1642" s="5"/>
      <c r="M1642" s="155"/>
    </row>
    <row r="1643" spans="1:13" x14ac:dyDescent="0.25">
      <c r="E1643" s="217"/>
      <c r="F1643" s="217"/>
      <c r="G1643" s="5"/>
      <c r="H1643" s="5"/>
      <c r="I1643" s="155"/>
      <c r="J1643" s="218"/>
      <c r="K1643" s="5"/>
      <c r="L1643" s="5"/>
      <c r="M1643" s="155"/>
    </row>
    <row r="1644" spans="1:13" x14ac:dyDescent="0.25">
      <c r="E1644" s="217"/>
      <c r="F1644" s="217"/>
      <c r="G1644" s="5"/>
      <c r="H1644" s="5"/>
      <c r="I1644" s="218"/>
      <c r="J1644" s="218"/>
      <c r="K1644" s="5"/>
      <c r="L1644" s="5"/>
      <c r="M1644" s="155"/>
    </row>
    <row r="1645" spans="1:13" x14ac:dyDescent="0.25">
      <c r="A1645" s="5"/>
      <c r="B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1:13" x14ac:dyDescent="0.25">
      <c r="E1646" s="217"/>
      <c r="F1646" s="217"/>
      <c r="G1646" s="155"/>
      <c r="H1646" s="155"/>
      <c r="I1646" s="155"/>
      <c r="J1646" s="218"/>
      <c r="K1646" s="5"/>
      <c r="L1646" s="5"/>
      <c r="M1646" s="155"/>
    </row>
    <row r="1647" spans="1:13" x14ac:dyDescent="0.25">
      <c r="B1647" s="231"/>
      <c r="C1647" s="5"/>
      <c r="E1647" s="217"/>
      <c r="F1647" s="217"/>
      <c r="I1647" s="155"/>
      <c r="K1647" s="155"/>
      <c r="L1647" s="155"/>
      <c r="M1647" s="155"/>
    </row>
    <row r="1648" spans="1:13" x14ac:dyDescent="0.25">
      <c r="E1648" s="217"/>
      <c r="F1648" s="217"/>
    </row>
    <row r="1649" spans="2:13" x14ac:dyDescent="0.25">
      <c r="E1649" s="217"/>
      <c r="F1649" s="217"/>
    </row>
    <row r="1650" spans="2:13" x14ac:dyDescent="0.25">
      <c r="E1650" s="217"/>
      <c r="F1650" s="217"/>
      <c r="G1650" s="155"/>
      <c r="H1650" s="218"/>
      <c r="M1650" s="155"/>
    </row>
    <row r="1651" spans="2:13" x14ac:dyDescent="0.25">
      <c r="E1651" s="217"/>
      <c r="F1651" s="217"/>
      <c r="G1651" s="5"/>
      <c r="H1651" s="5"/>
      <c r="I1651" s="5"/>
      <c r="J1651" s="5"/>
      <c r="K1651" s="155"/>
      <c r="M1651" s="155"/>
    </row>
    <row r="1652" spans="2:13" x14ac:dyDescent="0.25">
      <c r="E1652" s="217"/>
      <c r="F1652" s="217"/>
      <c r="G1652" s="5"/>
      <c r="H1652" s="5"/>
      <c r="I1652" s="155"/>
      <c r="K1652" s="5"/>
      <c r="L1652" s="5"/>
      <c r="M1652" s="218"/>
    </row>
    <row r="1653" spans="2:13" x14ac:dyDescent="0.25">
      <c r="E1653" s="217"/>
      <c r="F1653" s="217"/>
      <c r="G1653" s="155"/>
      <c r="H1653" s="155"/>
      <c r="I1653" s="155"/>
      <c r="K1653" s="5"/>
      <c r="L1653" s="5"/>
      <c r="M1653" s="155"/>
    </row>
    <row r="1654" spans="2:13" x14ac:dyDescent="0.25">
      <c r="E1654" s="228"/>
      <c r="F1654" s="217"/>
      <c r="I1654" s="155"/>
      <c r="K1654" s="5"/>
      <c r="L1654" s="5"/>
      <c r="M1654" s="155"/>
    </row>
    <row r="1655" spans="2:13" x14ac:dyDescent="0.25">
      <c r="E1655" s="228"/>
      <c r="F1655" s="217"/>
      <c r="I1655" s="155"/>
      <c r="K1655" s="5"/>
      <c r="L1655" s="5"/>
      <c r="M1655" s="155"/>
    </row>
    <row r="1656" spans="2:13" x14ac:dyDescent="0.25">
      <c r="E1656" s="217"/>
      <c r="F1656" s="217"/>
      <c r="G1656" s="5"/>
      <c r="H1656" s="5"/>
      <c r="I1656" s="155"/>
      <c r="J1656" s="218"/>
      <c r="K1656" s="5"/>
      <c r="L1656" s="5"/>
      <c r="M1656" s="155"/>
    </row>
    <row r="1657" spans="2:13" x14ac:dyDescent="0.25">
      <c r="E1657" s="217"/>
      <c r="F1657" s="217"/>
      <c r="G1657" s="5"/>
      <c r="H1657" s="5"/>
      <c r="I1657" s="218"/>
      <c r="J1657" s="218"/>
      <c r="K1657" s="5"/>
      <c r="L1657" s="5"/>
      <c r="M1657" s="155"/>
    </row>
    <row r="1658" spans="2:13" x14ac:dyDescent="0.25">
      <c r="E1658" s="217"/>
      <c r="F1658" s="217"/>
      <c r="G1658" s="155"/>
      <c r="H1658" s="155"/>
      <c r="I1658" s="155"/>
      <c r="J1658" s="218"/>
      <c r="K1658" s="5"/>
      <c r="L1658" s="5"/>
      <c r="M1658" s="155"/>
    </row>
    <row r="1659" spans="2:13" x14ac:dyDescent="0.25">
      <c r="B1659" s="231"/>
      <c r="E1659" s="217"/>
      <c r="F1659" s="217"/>
      <c r="I1659" s="155"/>
      <c r="K1659" s="155"/>
      <c r="L1659" s="155"/>
      <c r="M1659" s="155"/>
    </row>
    <row r="1660" spans="2:13" x14ac:dyDescent="0.25">
      <c r="E1660" s="217"/>
      <c r="F1660" s="217"/>
    </row>
    <row r="1661" spans="2:13" x14ac:dyDescent="0.25">
      <c r="E1661" s="217"/>
      <c r="F1661" s="217"/>
    </row>
    <row r="1662" spans="2:13" x14ac:dyDescent="0.25">
      <c r="E1662" s="217"/>
      <c r="F1662" s="217"/>
      <c r="G1662" s="155"/>
      <c r="H1662" s="218"/>
      <c r="M1662" s="155"/>
    </row>
    <row r="1663" spans="2:13" x14ac:dyDescent="0.25">
      <c r="E1663" s="217"/>
      <c r="F1663" s="217"/>
      <c r="G1663" s="5"/>
      <c r="H1663" s="5"/>
      <c r="I1663" s="5"/>
      <c r="J1663" s="5"/>
      <c r="K1663" s="155"/>
      <c r="M1663" s="155"/>
    </row>
    <row r="1664" spans="2:13" x14ac:dyDescent="0.25">
      <c r="E1664" s="217"/>
      <c r="F1664" s="217"/>
      <c r="G1664" s="5"/>
      <c r="H1664" s="5"/>
      <c r="I1664" s="155"/>
      <c r="K1664" s="5"/>
      <c r="L1664" s="5"/>
      <c r="M1664" s="218"/>
    </row>
    <row r="1665" spans="1:13" x14ac:dyDescent="0.25">
      <c r="E1665" s="217"/>
      <c r="F1665" s="217"/>
      <c r="G1665" s="155"/>
      <c r="H1665" s="155"/>
      <c r="I1665" s="155"/>
      <c r="K1665" s="5"/>
      <c r="L1665" s="5"/>
      <c r="M1665" s="155"/>
    </row>
    <row r="1666" spans="1:13" x14ac:dyDescent="0.25">
      <c r="E1666" s="228"/>
      <c r="F1666" s="217"/>
      <c r="I1666" s="155"/>
      <c r="K1666" s="5"/>
      <c r="L1666" s="5"/>
      <c r="M1666" s="155"/>
    </row>
    <row r="1667" spans="1:13" x14ac:dyDescent="0.25">
      <c r="E1667" s="228"/>
      <c r="F1667" s="217"/>
      <c r="I1667" s="155"/>
      <c r="K1667" s="5"/>
      <c r="L1667" s="5"/>
      <c r="M1667" s="155"/>
    </row>
    <row r="1668" spans="1:13" x14ac:dyDescent="0.25">
      <c r="E1668" s="217"/>
      <c r="F1668" s="217"/>
      <c r="G1668" s="5"/>
      <c r="H1668" s="5"/>
      <c r="I1668" s="155"/>
      <c r="J1668" s="218"/>
      <c r="K1668" s="5"/>
      <c r="L1668" s="5"/>
      <c r="M1668" s="155"/>
    </row>
    <row r="1669" spans="1:13" x14ac:dyDescent="0.25">
      <c r="E1669" s="217"/>
      <c r="F1669" s="217"/>
      <c r="G1669" s="5"/>
      <c r="H1669" s="5"/>
      <c r="I1669" s="218"/>
      <c r="J1669" s="218"/>
      <c r="K1669" s="5"/>
      <c r="L1669" s="5"/>
      <c r="M1669" s="155"/>
    </row>
    <row r="1670" spans="1:13" x14ac:dyDescent="0.25">
      <c r="E1670" s="217"/>
      <c r="F1670" s="217"/>
      <c r="G1670" s="155"/>
      <c r="H1670" s="155"/>
      <c r="I1670" s="155"/>
      <c r="J1670" s="218"/>
      <c r="K1670" s="5"/>
      <c r="L1670" s="5"/>
      <c r="M1670" s="155"/>
    </row>
    <row r="1671" spans="1:13" x14ac:dyDescent="0.25">
      <c r="B1671" s="231"/>
      <c r="E1671" s="217"/>
      <c r="F1671" s="217"/>
      <c r="I1671" s="155"/>
      <c r="K1671" s="155"/>
      <c r="L1671" s="155"/>
      <c r="M1671" s="155"/>
    </row>
    <row r="1672" spans="1:13" x14ac:dyDescent="0.25">
      <c r="E1672" s="217"/>
      <c r="F1672" s="217"/>
    </row>
    <row r="1673" spans="1:13" x14ac:dyDescent="0.25">
      <c r="E1673" s="217"/>
      <c r="F1673" s="217"/>
    </row>
    <row r="1674" spans="1:13" x14ac:dyDescent="0.25">
      <c r="E1674" s="217"/>
      <c r="F1674" s="217"/>
      <c r="G1674" s="155"/>
      <c r="H1674" s="218"/>
      <c r="M1674" s="155"/>
    </row>
    <row r="1675" spans="1:13" x14ac:dyDescent="0.25">
      <c r="E1675" s="217"/>
      <c r="F1675" s="217"/>
      <c r="G1675" s="5"/>
      <c r="H1675" s="5"/>
      <c r="I1675" s="5"/>
      <c r="J1675" s="5"/>
      <c r="K1675" s="155"/>
      <c r="M1675" s="155"/>
    </row>
    <row r="1676" spans="1:13" x14ac:dyDescent="0.25">
      <c r="E1676" s="217"/>
      <c r="F1676" s="217"/>
      <c r="G1676" s="5"/>
      <c r="H1676" s="5"/>
      <c r="I1676" s="155"/>
      <c r="K1676" s="5"/>
      <c r="L1676" s="5"/>
      <c r="M1676" s="218"/>
    </row>
    <row r="1677" spans="1:13" x14ac:dyDescent="0.25">
      <c r="E1677" s="217"/>
      <c r="F1677" s="217"/>
      <c r="G1677" s="155"/>
      <c r="H1677" s="155"/>
      <c r="I1677" s="155"/>
      <c r="K1677" s="5"/>
      <c r="L1677" s="5"/>
      <c r="M1677" s="155"/>
    </row>
    <row r="1678" spans="1:13" x14ac:dyDescent="0.25">
      <c r="E1678" s="228"/>
      <c r="F1678" s="217"/>
      <c r="I1678" s="155"/>
      <c r="K1678" s="5"/>
      <c r="L1678" s="5"/>
      <c r="M1678" s="155"/>
    </row>
    <row r="1679" spans="1:13" x14ac:dyDescent="0.25">
      <c r="E1679" s="228"/>
      <c r="F1679" s="217"/>
      <c r="I1679" s="155"/>
      <c r="K1679" s="5"/>
      <c r="L1679" s="5"/>
      <c r="M1679" s="155"/>
    </row>
    <row r="1680" spans="1:13" x14ac:dyDescent="0.25">
      <c r="A1680" s="5"/>
      <c r="B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2:13" x14ac:dyDescent="0.25">
      <c r="E1681" s="217"/>
      <c r="F1681" s="217"/>
      <c r="G1681" s="5"/>
      <c r="H1681" s="5"/>
      <c r="I1681" s="155"/>
      <c r="J1681" s="218"/>
      <c r="K1681" s="5"/>
      <c r="L1681" s="5"/>
      <c r="M1681" s="155"/>
    </row>
    <row r="1682" spans="2:13" x14ac:dyDescent="0.25">
      <c r="C1682" s="5"/>
      <c r="E1682" s="217"/>
      <c r="F1682" s="217"/>
      <c r="G1682" s="5"/>
      <c r="H1682" s="5"/>
      <c r="I1682" s="218"/>
      <c r="J1682" s="218"/>
      <c r="K1682" s="5"/>
      <c r="L1682" s="5"/>
      <c r="M1682" s="155"/>
    </row>
    <row r="1683" spans="2:13" x14ac:dyDescent="0.25">
      <c r="E1683" s="217"/>
      <c r="F1683" s="217"/>
      <c r="G1683" s="155"/>
      <c r="H1683" s="155"/>
      <c r="I1683" s="155"/>
      <c r="J1683" s="218"/>
      <c r="K1683" s="5"/>
      <c r="L1683" s="5"/>
      <c r="M1683" s="155"/>
    </row>
    <row r="1684" spans="2:13" x14ac:dyDescent="0.25">
      <c r="B1684" s="231"/>
      <c r="E1684" s="217"/>
      <c r="F1684" s="217"/>
      <c r="I1684" s="155"/>
      <c r="K1684" s="155"/>
      <c r="L1684" s="155"/>
      <c r="M1684" s="155"/>
    </row>
    <row r="1685" spans="2:13" x14ac:dyDescent="0.25">
      <c r="E1685" s="217"/>
      <c r="F1685" s="217"/>
    </row>
    <row r="1686" spans="2:13" x14ac:dyDescent="0.25">
      <c r="E1686" s="217"/>
      <c r="F1686" s="217"/>
    </row>
    <row r="1687" spans="2:13" x14ac:dyDescent="0.25">
      <c r="E1687" s="217"/>
      <c r="F1687" s="217"/>
      <c r="G1687" s="155"/>
      <c r="H1687" s="218"/>
      <c r="M1687" s="155"/>
    </row>
    <row r="1688" spans="2:13" x14ac:dyDescent="0.25">
      <c r="E1688" s="217"/>
      <c r="F1688" s="217"/>
      <c r="G1688" s="5"/>
      <c r="H1688" s="5"/>
      <c r="I1688" s="5"/>
      <c r="J1688" s="5"/>
      <c r="K1688" s="155"/>
      <c r="M1688" s="155"/>
    </row>
    <row r="1689" spans="2:13" x14ac:dyDescent="0.25">
      <c r="E1689" s="217"/>
      <c r="F1689" s="217"/>
      <c r="G1689" s="5"/>
      <c r="H1689" s="5"/>
      <c r="I1689" s="155"/>
      <c r="K1689" s="5"/>
      <c r="L1689" s="5"/>
      <c r="M1689" s="218"/>
    </row>
    <row r="1690" spans="2:13" x14ac:dyDescent="0.25">
      <c r="E1690" s="217"/>
      <c r="F1690" s="217"/>
      <c r="G1690" s="155"/>
      <c r="H1690" s="155"/>
      <c r="I1690" s="155"/>
      <c r="K1690" s="5"/>
      <c r="L1690" s="5"/>
      <c r="M1690" s="155"/>
    </row>
    <row r="1691" spans="2:13" x14ac:dyDescent="0.25">
      <c r="E1691" s="228"/>
      <c r="F1691" s="217"/>
      <c r="I1691" s="155"/>
      <c r="K1691" s="5"/>
      <c r="L1691" s="5"/>
      <c r="M1691" s="155"/>
    </row>
    <row r="1692" spans="2:13" x14ac:dyDescent="0.25">
      <c r="E1692" s="228"/>
      <c r="F1692" s="217"/>
      <c r="I1692" s="155"/>
      <c r="K1692" s="5"/>
      <c r="L1692" s="5"/>
      <c r="M1692" s="155"/>
    </row>
    <row r="1693" spans="2:13" x14ac:dyDescent="0.25">
      <c r="E1693" s="217"/>
      <c r="F1693" s="217"/>
      <c r="G1693" s="5"/>
      <c r="H1693" s="5"/>
      <c r="I1693" s="155"/>
      <c r="J1693" s="218"/>
      <c r="K1693" s="5"/>
      <c r="L1693" s="5"/>
      <c r="M1693" s="155"/>
    </row>
    <row r="1694" spans="2:13" x14ac:dyDescent="0.25">
      <c r="E1694" s="217"/>
      <c r="F1694" s="217"/>
      <c r="G1694" s="5"/>
      <c r="H1694" s="5"/>
      <c r="I1694" s="218"/>
      <c r="J1694" s="218"/>
      <c r="K1694" s="5"/>
      <c r="L1694" s="5"/>
      <c r="M1694" s="155"/>
    </row>
    <row r="1695" spans="2:13" x14ac:dyDescent="0.25">
      <c r="E1695" s="217"/>
      <c r="F1695" s="217"/>
      <c r="G1695" s="155"/>
      <c r="H1695" s="155"/>
      <c r="I1695" s="155"/>
      <c r="J1695" s="218"/>
      <c r="K1695" s="5"/>
      <c r="L1695" s="5"/>
      <c r="M1695" s="155"/>
    </row>
    <row r="1696" spans="2:13" x14ac:dyDescent="0.25">
      <c r="B1696" s="231"/>
      <c r="E1696" s="217"/>
      <c r="F1696" s="217"/>
      <c r="I1696" s="155"/>
      <c r="K1696" s="155"/>
      <c r="L1696" s="155"/>
      <c r="M1696" s="155"/>
    </row>
    <row r="1697" spans="2:13" x14ac:dyDescent="0.25">
      <c r="E1697" s="217"/>
      <c r="F1697" s="217"/>
    </row>
    <row r="1698" spans="2:13" x14ac:dyDescent="0.25">
      <c r="E1698" s="217"/>
      <c r="F1698" s="217"/>
    </row>
    <row r="1699" spans="2:13" x14ac:dyDescent="0.25">
      <c r="E1699" s="217"/>
      <c r="F1699" s="217"/>
      <c r="G1699" s="155"/>
      <c r="H1699" s="218"/>
      <c r="M1699" s="155"/>
    </row>
    <row r="1700" spans="2:13" x14ac:dyDescent="0.25">
      <c r="E1700" s="217"/>
      <c r="F1700" s="217"/>
      <c r="G1700" s="5"/>
      <c r="H1700" s="5"/>
      <c r="I1700" s="5"/>
      <c r="J1700" s="5"/>
      <c r="K1700" s="155"/>
      <c r="M1700" s="155"/>
    </row>
    <row r="1701" spans="2:13" x14ac:dyDescent="0.25">
      <c r="E1701" s="217"/>
      <c r="F1701" s="217"/>
      <c r="G1701" s="5"/>
      <c r="H1701" s="5"/>
      <c r="I1701" s="155"/>
      <c r="K1701" s="5"/>
      <c r="L1701" s="5"/>
      <c r="M1701" s="218"/>
    </row>
    <row r="1702" spans="2:13" x14ac:dyDescent="0.25">
      <c r="E1702" s="217"/>
      <c r="F1702" s="217"/>
      <c r="G1702" s="155"/>
      <c r="H1702" s="155"/>
      <c r="I1702" s="155"/>
      <c r="K1702" s="5"/>
      <c r="L1702" s="5"/>
      <c r="M1702" s="155"/>
    </row>
    <row r="1703" spans="2:13" x14ac:dyDescent="0.25">
      <c r="E1703" s="228"/>
      <c r="F1703" s="217"/>
      <c r="I1703" s="155"/>
      <c r="K1703" s="5"/>
      <c r="L1703" s="5"/>
      <c r="M1703" s="155"/>
    </row>
    <row r="1704" spans="2:13" x14ac:dyDescent="0.25">
      <c r="E1704" s="228"/>
      <c r="F1704" s="217"/>
      <c r="I1704" s="155"/>
      <c r="K1704" s="5"/>
      <c r="L1704" s="5"/>
      <c r="M1704" s="155"/>
    </row>
    <row r="1705" spans="2:13" x14ac:dyDescent="0.25">
      <c r="E1705" s="217"/>
      <c r="F1705" s="217"/>
      <c r="G1705" s="5"/>
      <c r="H1705" s="5"/>
      <c r="I1705" s="155"/>
      <c r="J1705" s="218"/>
      <c r="K1705" s="5"/>
      <c r="L1705" s="5"/>
      <c r="M1705" s="155"/>
    </row>
    <row r="1706" spans="2:13" x14ac:dyDescent="0.25">
      <c r="E1706" s="217"/>
      <c r="F1706" s="217"/>
      <c r="G1706" s="5"/>
      <c r="H1706" s="5"/>
      <c r="I1706" s="218"/>
      <c r="J1706" s="218"/>
      <c r="K1706" s="5"/>
      <c r="L1706" s="5"/>
      <c r="M1706" s="155"/>
    </row>
    <row r="1707" spans="2:13" x14ac:dyDescent="0.25">
      <c r="E1707" s="217"/>
      <c r="F1707" s="217"/>
      <c r="G1707" s="155"/>
      <c r="H1707" s="155"/>
      <c r="I1707" s="155"/>
      <c r="J1707" s="218"/>
      <c r="K1707" s="5"/>
      <c r="L1707" s="5"/>
      <c r="M1707" s="155"/>
    </row>
    <row r="1708" spans="2:13" x14ac:dyDescent="0.25">
      <c r="B1708" s="231"/>
      <c r="E1708" s="217"/>
      <c r="F1708" s="217"/>
      <c r="I1708" s="155"/>
      <c r="K1708" s="155"/>
      <c r="L1708" s="155"/>
      <c r="M1708" s="155"/>
    </row>
    <row r="1709" spans="2:13" x14ac:dyDescent="0.25">
      <c r="E1709" s="217"/>
      <c r="F1709" s="217"/>
    </row>
    <row r="1710" spans="2:13" x14ac:dyDescent="0.25">
      <c r="E1710" s="217"/>
      <c r="F1710" s="217"/>
    </row>
    <row r="1711" spans="2:13" x14ac:dyDescent="0.25">
      <c r="E1711" s="217"/>
      <c r="F1711" s="217"/>
      <c r="G1711" s="155"/>
      <c r="H1711" s="218"/>
      <c r="M1711" s="155"/>
    </row>
    <row r="1712" spans="2:13" x14ac:dyDescent="0.25">
      <c r="E1712" s="217"/>
      <c r="F1712" s="217"/>
      <c r="G1712" s="5"/>
      <c r="H1712" s="5"/>
      <c r="I1712" s="5"/>
      <c r="J1712" s="5"/>
      <c r="K1712" s="155"/>
      <c r="M1712" s="155"/>
    </row>
    <row r="1713" spans="1:13" x14ac:dyDescent="0.25">
      <c r="E1713" s="217"/>
      <c r="F1713" s="217"/>
      <c r="G1713" s="5"/>
      <c r="H1713" s="5"/>
      <c r="I1713" s="155"/>
      <c r="K1713" s="5"/>
      <c r="L1713" s="5"/>
      <c r="M1713" s="218"/>
    </row>
    <row r="1714" spans="1:13" x14ac:dyDescent="0.25">
      <c r="E1714" s="217"/>
      <c r="F1714" s="217"/>
      <c r="G1714" s="155"/>
      <c r="H1714" s="155"/>
      <c r="I1714" s="155"/>
      <c r="K1714" s="5"/>
      <c r="L1714" s="5"/>
      <c r="M1714" s="155"/>
    </row>
    <row r="1715" spans="1:13" x14ac:dyDescent="0.25">
      <c r="A1715" s="5"/>
      <c r="B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1:13" x14ac:dyDescent="0.25">
      <c r="E1716" s="228"/>
      <c r="F1716" s="217"/>
      <c r="I1716" s="155"/>
      <c r="K1716" s="5"/>
      <c r="L1716" s="5"/>
      <c r="M1716" s="155"/>
    </row>
    <row r="1717" spans="1:13" x14ac:dyDescent="0.25">
      <c r="C1717" s="5"/>
      <c r="E1717" s="228"/>
      <c r="F1717" s="217"/>
      <c r="I1717" s="155"/>
      <c r="K1717" s="5"/>
      <c r="L1717" s="5"/>
      <c r="M1717" s="155"/>
    </row>
    <row r="1718" spans="1:13" x14ac:dyDescent="0.25">
      <c r="E1718" s="217"/>
      <c r="F1718" s="217"/>
      <c r="G1718" s="5"/>
      <c r="H1718" s="5"/>
      <c r="I1718" s="155"/>
      <c r="J1718" s="218"/>
      <c r="K1718" s="5"/>
      <c r="L1718" s="5"/>
      <c r="M1718" s="155"/>
    </row>
    <row r="1719" spans="1:13" x14ac:dyDescent="0.25">
      <c r="E1719" s="217"/>
      <c r="F1719" s="217"/>
      <c r="G1719" s="5"/>
      <c r="H1719" s="5"/>
      <c r="I1719" s="218"/>
      <c r="J1719" s="218"/>
      <c r="K1719" s="5"/>
      <c r="L1719" s="5"/>
      <c r="M1719" s="155"/>
    </row>
    <row r="1720" spans="1:13" x14ac:dyDescent="0.25">
      <c r="E1720" s="217"/>
      <c r="F1720" s="217"/>
      <c r="G1720" s="155"/>
      <c r="H1720" s="155"/>
      <c r="I1720" s="155"/>
      <c r="J1720" s="218"/>
      <c r="K1720" s="5"/>
      <c r="L1720" s="5"/>
      <c r="M1720" s="155"/>
    </row>
    <row r="1721" spans="1:13" x14ac:dyDescent="0.25">
      <c r="B1721" s="231"/>
      <c r="E1721" s="217"/>
      <c r="F1721" s="217"/>
      <c r="I1721" s="155"/>
      <c r="K1721" s="155"/>
      <c r="L1721" s="155"/>
      <c r="M1721" s="155"/>
    </row>
    <row r="1722" spans="1:13" x14ac:dyDescent="0.25">
      <c r="E1722" s="217"/>
      <c r="F1722" s="217"/>
    </row>
    <row r="1723" spans="1:13" x14ac:dyDescent="0.25">
      <c r="E1723" s="217"/>
      <c r="F1723" s="217"/>
    </row>
    <row r="1724" spans="1:13" x14ac:dyDescent="0.25">
      <c r="E1724" s="217"/>
      <c r="F1724" s="217"/>
      <c r="G1724" s="155"/>
      <c r="H1724" s="218"/>
      <c r="M1724" s="155"/>
    </row>
    <row r="1725" spans="1:13" x14ac:dyDescent="0.25">
      <c r="E1725" s="217"/>
      <c r="F1725" s="217"/>
      <c r="G1725" s="5"/>
      <c r="H1725" s="5"/>
      <c r="I1725" s="5"/>
      <c r="J1725" s="5"/>
      <c r="K1725" s="155"/>
      <c r="M1725" s="155"/>
    </row>
    <row r="1726" spans="1:13" x14ac:dyDescent="0.25">
      <c r="E1726" s="217"/>
      <c r="F1726" s="217"/>
      <c r="G1726" s="5"/>
      <c r="H1726" s="5"/>
      <c r="I1726" s="155"/>
      <c r="K1726" s="5"/>
      <c r="L1726" s="5"/>
      <c r="M1726" s="218"/>
    </row>
    <row r="1727" spans="1:13" x14ac:dyDescent="0.25">
      <c r="E1727" s="217"/>
      <c r="F1727" s="217"/>
      <c r="G1727" s="155"/>
      <c r="H1727" s="155"/>
      <c r="I1727" s="155"/>
      <c r="K1727" s="5"/>
      <c r="L1727" s="5"/>
      <c r="M1727" s="155"/>
    </row>
    <row r="1728" spans="1:13" x14ac:dyDescent="0.25">
      <c r="E1728" s="228"/>
      <c r="F1728" s="217"/>
      <c r="I1728" s="155"/>
      <c r="K1728" s="5"/>
      <c r="L1728" s="5"/>
      <c r="M1728" s="155"/>
    </row>
    <row r="1729" spans="2:13" x14ac:dyDescent="0.25">
      <c r="E1729" s="228"/>
      <c r="F1729" s="217"/>
      <c r="I1729" s="155"/>
      <c r="K1729" s="5"/>
      <c r="L1729" s="5"/>
      <c r="M1729" s="155"/>
    </row>
    <row r="1730" spans="2:13" x14ac:dyDescent="0.25">
      <c r="E1730" s="217"/>
      <c r="F1730" s="217"/>
      <c r="G1730" s="5"/>
      <c r="H1730" s="5"/>
      <c r="I1730" s="155"/>
      <c r="J1730" s="218"/>
      <c r="K1730" s="5"/>
      <c r="L1730" s="5"/>
      <c r="M1730" s="155"/>
    </row>
    <row r="1731" spans="2:13" x14ac:dyDescent="0.25">
      <c r="E1731" s="217"/>
      <c r="F1731" s="217"/>
      <c r="G1731" s="5"/>
      <c r="H1731" s="5"/>
      <c r="I1731" s="218"/>
      <c r="J1731" s="218"/>
      <c r="K1731" s="5"/>
      <c r="L1731" s="5"/>
      <c r="M1731" s="155"/>
    </row>
    <row r="1732" spans="2:13" x14ac:dyDescent="0.25">
      <c r="E1732" s="217"/>
      <c r="F1732" s="217"/>
      <c r="G1732" s="155"/>
      <c r="H1732" s="155"/>
      <c r="I1732" s="155"/>
      <c r="J1732" s="218"/>
      <c r="K1732" s="5"/>
      <c r="L1732" s="5"/>
      <c r="M1732" s="155"/>
    </row>
    <row r="1733" spans="2:13" x14ac:dyDescent="0.25">
      <c r="B1733" s="231"/>
      <c r="E1733" s="217"/>
      <c r="F1733" s="217"/>
      <c r="I1733" s="155"/>
      <c r="K1733" s="155"/>
      <c r="L1733" s="155"/>
      <c r="M1733" s="155"/>
    </row>
    <row r="1734" spans="2:13" x14ac:dyDescent="0.25">
      <c r="E1734" s="217"/>
      <c r="F1734" s="217"/>
    </row>
    <row r="1735" spans="2:13" x14ac:dyDescent="0.25">
      <c r="E1735" s="217"/>
      <c r="F1735" s="217"/>
    </row>
    <row r="1736" spans="2:13" x14ac:dyDescent="0.25">
      <c r="E1736" s="217"/>
      <c r="F1736" s="217"/>
      <c r="G1736" s="155"/>
      <c r="H1736" s="218"/>
      <c r="M1736" s="155"/>
    </row>
    <row r="1737" spans="2:13" x14ac:dyDescent="0.25">
      <c r="E1737" s="217"/>
      <c r="F1737" s="217"/>
      <c r="G1737" s="5"/>
      <c r="H1737" s="5"/>
      <c r="I1737" s="5"/>
      <c r="J1737" s="5"/>
      <c r="K1737" s="155"/>
      <c r="M1737" s="155"/>
    </row>
    <row r="1738" spans="2:13" x14ac:dyDescent="0.25">
      <c r="E1738" s="217"/>
      <c r="F1738" s="217"/>
      <c r="G1738" s="5"/>
      <c r="H1738" s="5"/>
      <c r="I1738" s="155"/>
      <c r="K1738" s="5"/>
      <c r="L1738" s="5"/>
      <c r="M1738" s="218"/>
    </row>
    <row r="1739" spans="2:13" x14ac:dyDescent="0.25">
      <c r="E1739" s="217"/>
      <c r="F1739" s="217"/>
      <c r="G1739" s="155"/>
      <c r="H1739" s="155"/>
      <c r="I1739" s="155"/>
      <c r="K1739" s="5"/>
      <c r="L1739" s="5"/>
      <c r="M1739" s="155"/>
    </row>
    <row r="1740" spans="2:13" x14ac:dyDescent="0.25">
      <c r="E1740" s="228"/>
      <c r="F1740" s="217"/>
      <c r="I1740" s="155"/>
      <c r="K1740" s="5"/>
      <c r="L1740" s="5"/>
      <c r="M1740" s="155"/>
    </row>
    <row r="1741" spans="2:13" x14ac:dyDescent="0.25">
      <c r="E1741" s="228"/>
      <c r="F1741" s="217"/>
      <c r="I1741" s="155"/>
      <c r="K1741" s="5"/>
      <c r="L1741" s="5"/>
      <c r="M1741" s="155"/>
    </row>
    <row r="1742" spans="2:13" x14ac:dyDescent="0.25">
      <c r="E1742" s="217"/>
      <c r="F1742" s="217"/>
      <c r="G1742" s="5"/>
      <c r="H1742" s="5"/>
      <c r="I1742" s="155"/>
      <c r="J1742" s="218"/>
      <c r="K1742" s="5"/>
      <c r="L1742" s="5"/>
      <c r="M1742" s="155"/>
    </row>
    <row r="1743" spans="2:13" x14ac:dyDescent="0.25">
      <c r="E1743" s="217"/>
      <c r="F1743" s="217"/>
      <c r="G1743" s="5"/>
      <c r="H1743" s="5"/>
      <c r="I1743" s="218"/>
      <c r="J1743" s="218"/>
      <c r="K1743" s="5"/>
      <c r="L1743" s="5"/>
      <c r="M1743" s="155"/>
    </row>
    <row r="1744" spans="2:13" x14ac:dyDescent="0.25">
      <c r="E1744" s="217"/>
      <c r="F1744" s="217"/>
      <c r="G1744" s="155"/>
      <c r="H1744" s="155"/>
      <c r="I1744" s="155"/>
      <c r="J1744" s="218"/>
      <c r="K1744" s="5"/>
      <c r="L1744" s="5"/>
      <c r="M1744" s="155"/>
    </row>
    <row r="1745" spans="1:13" x14ac:dyDescent="0.25">
      <c r="B1745" s="231"/>
      <c r="E1745" s="217"/>
      <c r="F1745" s="217"/>
      <c r="I1745" s="155"/>
      <c r="K1745" s="155"/>
      <c r="L1745" s="155"/>
      <c r="M1745" s="155"/>
    </row>
    <row r="1746" spans="1:13" x14ac:dyDescent="0.25">
      <c r="E1746" s="217"/>
      <c r="F1746" s="217"/>
    </row>
    <row r="1747" spans="1:13" x14ac:dyDescent="0.25">
      <c r="E1747" s="217"/>
      <c r="F1747" s="217"/>
    </row>
    <row r="1748" spans="1:13" x14ac:dyDescent="0.25">
      <c r="E1748" s="217"/>
      <c r="F1748" s="217"/>
      <c r="G1748" s="155"/>
      <c r="H1748" s="218"/>
      <c r="M1748" s="155"/>
    </row>
    <row r="1749" spans="1:13" x14ac:dyDescent="0.25">
      <c r="E1749" s="217"/>
      <c r="F1749" s="217"/>
      <c r="G1749" s="5"/>
      <c r="H1749" s="5"/>
      <c r="I1749" s="5"/>
      <c r="J1749" s="5"/>
      <c r="K1749" s="155"/>
      <c r="M1749" s="155"/>
    </row>
    <row r="1750" spans="1:13" x14ac:dyDescent="0.25">
      <c r="A1750" s="5"/>
      <c r="B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1:13" x14ac:dyDescent="0.25">
      <c r="E1751" s="217"/>
      <c r="F1751" s="217"/>
      <c r="G1751" s="5"/>
      <c r="H1751" s="5"/>
      <c r="I1751" s="155"/>
      <c r="K1751" s="5"/>
      <c r="L1751" s="5"/>
      <c r="M1751" s="218"/>
    </row>
    <row r="1752" spans="1:13" x14ac:dyDescent="0.25">
      <c r="C1752" s="5"/>
      <c r="E1752" s="217"/>
      <c r="F1752" s="217"/>
      <c r="G1752" s="155"/>
      <c r="H1752" s="155"/>
      <c r="I1752" s="155"/>
      <c r="K1752" s="5"/>
      <c r="L1752" s="5"/>
      <c r="M1752" s="155"/>
    </row>
    <row r="1753" spans="1:13" x14ac:dyDescent="0.25">
      <c r="E1753" s="228"/>
      <c r="F1753" s="217"/>
      <c r="I1753" s="155"/>
      <c r="K1753" s="5"/>
      <c r="L1753" s="5"/>
      <c r="M1753" s="155"/>
    </row>
    <row r="1754" spans="1:13" x14ac:dyDescent="0.25">
      <c r="E1754" s="228"/>
      <c r="F1754" s="217"/>
      <c r="I1754" s="155"/>
      <c r="K1754" s="5"/>
      <c r="L1754" s="5"/>
      <c r="M1754" s="155"/>
    </row>
    <row r="1755" spans="1:13" x14ac:dyDescent="0.25">
      <c r="E1755" s="217"/>
      <c r="F1755" s="217"/>
      <c r="G1755" s="5"/>
      <c r="H1755" s="5"/>
      <c r="I1755" s="155"/>
      <c r="J1755" s="218"/>
      <c r="K1755" s="5"/>
      <c r="L1755" s="5"/>
      <c r="M1755" s="155"/>
    </row>
    <row r="1756" spans="1:13" x14ac:dyDescent="0.25">
      <c r="E1756" s="217"/>
      <c r="F1756" s="217"/>
      <c r="G1756" s="5"/>
      <c r="H1756" s="5"/>
      <c r="I1756" s="218"/>
      <c r="J1756" s="218"/>
      <c r="K1756" s="5"/>
      <c r="L1756" s="5"/>
      <c r="M1756" s="155"/>
    </row>
    <row r="1757" spans="1:13" x14ac:dyDescent="0.25">
      <c r="E1757" s="217"/>
      <c r="F1757" s="217"/>
      <c r="G1757" s="155"/>
      <c r="H1757" s="155"/>
      <c r="I1757" s="155"/>
      <c r="J1757" s="218"/>
      <c r="K1757" s="5"/>
      <c r="L1757" s="5"/>
      <c r="M1757" s="155"/>
    </row>
    <row r="1758" spans="1:13" x14ac:dyDescent="0.25">
      <c r="B1758" s="231"/>
      <c r="E1758" s="217"/>
      <c r="F1758" s="217"/>
      <c r="I1758" s="155"/>
      <c r="K1758" s="155"/>
      <c r="L1758" s="155"/>
      <c r="M1758" s="155"/>
    </row>
    <row r="1759" spans="1:13" x14ac:dyDescent="0.25">
      <c r="E1759" s="217"/>
      <c r="F1759" s="217"/>
    </row>
    <row r="1760" spans="1:13" x14ac:dyDescent="0.25">
      <c r="E1760" s="217"/>
      <c r="F1760" s="217"/>
    </row>
    <row r="1761" spans="2:13" x14ac:dyDescent="0.25">
      <c r="E1761" s="217"/>
      <c r="F1761" s="217"/>
      <c r="G1761" s="155"/>
      <c r="H1761" s="218"/>
      <c r="M1761" s="155"/>
    </row>
    <row r="1762" spans="2:13" x14ac:dyDescent="0.25">
      <c r="E1762" s="217"/>
      <c r="F1762" s="217"/>
      <c r="G1762" s="5"/>
      <c r="H1762" s="5"/>
      <c r="I1762" s="5"/>
      <c r="J1762" s="5"/>
      <c r="K1762" s="155"/>
      <c r="M1762" s="155"/>
    </row>
    <row r="1763" spans="2:13" x14ac:dyDescent="0.25">
      <c r="E1763" s="217"/>
      <c r="F1763" s="217"/>
      <c r="G1763" s="5"/>
      <c r="H1763" s="5"/>
      <c r="I1763" s="155"/>
      <c r="K1763" s="5"/>
      <c r="L1763" s="5"/>
      <c r="M1763" s="218"/>
    </row>
    <row r="1764" spans="2:13" x14ac:dyDescent="0.25">
      <c r="E1764" s="217"/>
      <c r="F1764" s="217"/>
      <c r="G1764" s="155"/>
      <c r="H1764" s="155"/>
      <c r="I1764" s="155"/>
      <c r="K1764" s="5"/>
      <c r="L1764" s="5"/>
      <c r="M1764" s="155"/>
    </row>
    <row r="1765" spans="2:13" x14ac:dyDescent="0.25">
      <c r="E1765" s="228"/>
      <c r="F1765" s="217"/>
      <c r="I1765" s="155"/>
      <c r="K1765" s="5"/>
      <c r="L1765" s="5"/>
      <c r="M1765" s="155"/>
    </row>
    <row r="1766" spans="2:13" x14ac:dyDescent="0.25">
      <c r="E1766" s="228"/>
      <c r="F1766" s="217"/>
      <c r="I1766" s="155"/>
      <c r="K1766" s="5"/>
      <c r="L1766" s="5"/>
      <c r="M1766" s="155"/>
    </row>
    <row r="1767" spans="2:13" x14ac:dyDescent="0.25">
      <c r="E1767" s="217"/>
      <c r="F1767" s="217"/>
      <c r="G1767" s="5"/>
      <c r="H1767" s="5"/>
      <c r="I1767" s="155"/>
      <c r="J1767" s="218"/>
      <c r="K1767" s="5"/>
      <c r="L1767" s="5"/>
      <c r="M1767" s="155"/>
    </row>
    <row r="1768" spans="2:13" x14ac:dyDescent="0.25">
      <c r="E1768" s="217"/>
      <c r="F1768" s="217"/>
      <c r="G1768" s="5"/>
      <c r="H1768" s="5"/>
      <c r="I1768" s="218"/>
      <c r="J1768" s="218"/>
      <c r="K1768" s="5"/>
      <c r="L1768" s="5"/>
      <c r="M1768" s="155"/>
    </row>
    <row r="1769" spans="2:13" x14ac:dyDescent="0.25">
      <c r="E1769" s="217"/>
      <c r="F1769" s="217"/>
      <c r="G1769" s="155"/>
      <c r="H1769" s="155"/>
      <c r="I1769" s="155"/>
      <c r="J1769" s="218"/>
      <c r="K1769" s="5"/>
      <c r="L1769" s="5"/>
      <c r="M1769" s="155"/>
    </row>
    <row r="1770" spans="2:13" x14ac:dyDescent="0.25">
      <c r="B1770" s="231"/>
      <c r="E1770" s="217"/>
      <c r="F1770" s="217"/>
      <c r="I1770" s="155"/>
      <c r="K1770" s="155"/>
      <c r="L1770" s="155"/>
      <c r="M1770" s="155"/>
    </row>
    <row r="1771" spans="2:13" x14ac:dyDescent="0.25">
      <c r="E1771" s="217"/>
      <c r="F1771" s="217"/>
      <c r="G1771" s="155"/>
      <c r="H1771" s="218"/>
      <c r="M1771" s="155"/>
    </row>
    <row r="1772" spans="2:13" x14ac:dyDescent="0.25">
      <c r="E1772" s="217"/>
      <c r="F1772" s="217"/>
      <c r="G1772" s="5"/>
      <c r="H1772" s="5"/>
      <c r="I1772" s="5"/>
      <c r="J1772" s="5"/>
      <c r="K1772" s="155"/>
      <c r="M1772" s="155"/>
    </row>
    <row r="1773" spans="2:13" x14ac:dyDescent="0.25">
      <c r="E1773" s="217"/>
      <c r="F1773" s="217"/>
      <c r="G1773" s="155"/>
      <c r="H1773" s="218"/>
      <c r="M1773" s="155"/>
    </row>
    <row r="1774" spans="2:13" x14ac:dyDescent="0.25">
      <c r="E1774" s="217"/>
      <c r="F1774" s="217"/>
      <c r="G1774" s="5"/>
      <c r="H1774" s="5"/>
      <c r="I1774" s="5"/>
      <c r="J1774" s="5"/>
      <c r="K1774" s="155"/>
      <c r="M1774" s="155"/>
    </row>
    <row r="1775" spans="2:13" x14ac:dyDescent="0.25">
      <c r="E1775" s="217"/>
      <c r="F1775" s="217"/>
      <c r="G1775" s="5"/>
      <c r="H1775" s="5"/>
      <c r="I1775" s="155"/>
      <c r="K1775" s="5"/>
      <c r="L1775" s="5"/>
      <c r="M1775" s="218"/>
    </row>
    <row r="1776" spans="2:13" x14ac:dyDescent="0.25">
      <c r="E1776" s="217"/>
      <c r="F1776" s="217"/>
      <c r="G1776" s="155"/>
      <c r="H1776" s="155"/>
      <c r="I1776" s="155"/>
      <c r="K1776" s="5"/>
      <c r="L1776" s="5"/>
      <c r="M1776" s="155"/>
    </row>
    <row r="1777" spans="1:13" x14ac:dyDescent="0.25">
      <c r="E1777" s="228"/>
      <c r="F1777" s="217"/>
      <c r="I1777" s="155"/>
      <c r="K1777" s="5"/>
      <c r="L1777" s="5"/>
      <c r="M1777" s="155"/>
    </row>
    <row r="1778" spans="1:13" x14ac:dyDescent="0.25">
      <c r="E1778" s="228"/>
      <c r="F1778" s="217"/>
      <c r="I1778" s="155"/>
      <c r="K1778" s="5"/>
      <c r="L1778" s="5"/>
      <c r="M1778" s="155"/>
    </row>
    <row r="1779" spans="1:13" x14ac:dyDescent="0.25">
      <c r="E1779" s="217"/>
      <c r="F1779" s="217"/>
      <c r="G1779" s="5"/>
      <c r="H1779" s="5"/>
      <c r="I1779" s="155"/>
      <c r="J1779" s="218"/>
      <c r="K1779" s="5"/>
      <c r="L1779" s="5"/>
      <c r="M1779" s="155"/>
    </row>
    <row r="1780" spans="1:13" x14ac:dyDescent="0.25">
      <c r="E1780" s="217"/>
      <c r="F1780" s="217"/>
      <c r="G1780" s="5"/>
      <c r="H1780" s="5"/>
      <c r="I1780" s="218"/>
      <c r="J1780" s="218"/>
      <c r="K1780" s="5"/>
      <c r="L1780" s="5"/>
      <c r="M1780" s="155"/>
    </row>
    <row r="1781" spans="1:13" x14ac:dyDescent="0.25">
      <c r="E1781" s="217"/>
      <c r="F1781" s="217"/>
      <c r="G1781" s="155"/>
      <c r="H1781" s="155"/>
      <c r="I1781" s="155"/>
      <c r="J1781" s="218"/>
      <c r="K1781" s="5"/>
      <c r="L1781" s="5"/>
      <c r="M1781" s="155"/>
    </row>
    <row r="1782" spans="1:13" x14ac:dyDescent="0.25">
      <c r="E1782" s="217"/>
      <c r="F1782" s="217"/>
      <c r="I1782" s="155"/>
      <c r="K1782" s="155"/>
      <c r="L1782" s="155"/>
      <c r="M1782" s="155"/>
    </row>
    <row r="1783" spans="1:13" x14ac:dyDescent="0.25">
      <c r="E1783" s="217"/>
      <c r="F1783" s="217"/>
      <c r="G1783" s="155"/>
      <c r="H1783" s="218"/>
      <c r="M1783" s="155"/>
    </row>
    <row r="1784" spans="1:13" x14ac:dyDescent="0.25">
      <c r="E1784" s="217"/>
      <c r="F1784" s="217"/>
      <c r="G1784" s="5"/>
      <c r="H1784" s="5"/>
      <c r="I1784" s="5"/>
      <c r="J1784" s="5"/>
      <c r="K1784" s="155"/>
      <c r="M1784" s="155"/>
    </row>
    <row r="1785" spans="1:13" x14ac:dyDescent="0.25">
      <c r="A1785" s="5"/>
      <c r="B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1:13" x14ac:dyDescent="0.25">
      <c r="E1786" s="217"/>
      <c r="F1786" s="217"/>
      <c r="G1786" s="155"/>
      <c r="H1786" s="218"/>
      <c r="M1786" s="155"/>
    </row>
    <row r="1787" spans="1:13" x14ac:dyDescent="0.25">
      <c r="C1787" s="5"/>
      <c r="E1787" s="217"/>
      <c r="F1787" s="217"/>
      <c r="G1787" s="5"/>
      <c r="H1787" s="5"/>
      <c r="I1787" s="5"/>
      <c r="J1787" s="5"/>
      <c r="K1787" s="155"/>
      <c r="M1787" s="155"/>
    </row>
    <row r="1788" spans="1:13" x14ac:dyDescent="0.25">
      <c r="E1788" s="217"/>
      <c r="F1788" s="217"/>
      <c r="G1788" s="5"/>
      <c r="H1788" s="5"/>
      <c r="I1788" s="155"/>
      <c r="K1788" s="5"/>
      <c r="L1788" s="5"/>
      <c r="M1788" s="218"/>
    </row>
    <row r="1789" spans="1:13" x14ac:dyDescent="0.25">
      <c r="E1789" s="217"/>
      <c r="F1789" s="217"/>
      <c r="G1789" s="155"/>
      <c r="H1789" s="155"/>
      <c r="I1789" s="155"/>
      <c r="K1789" s="5"/>
      <c r="L1789" s="5"/>
      <c r="M1789" s="155"/>
    </row>
    <row r="1790" spans="1:13" x14ac:dyDescent="0.25">
      <c r="E1790" s="228"/>
      <c r="F1790" s="217"/>
      <c r="I1790" s="155"/>
      <c r="K1790" s="5"/>
      <c r="L1790" s="5"/>
      <c r="M1790" s="155"/>
    </row>
    <row r="1791" spans="1:13" x14ac:dyDescent="0.25">
      <c r="E1791" s="228"/>
      <c r="F1791" s="217"/>
      <c r="I1791" s="155"/>
      <c r="K1791" s="5"/>
      <c r="L1791" s="5"/>
      <c r="M1791" s="155"/>
    </row>
    <row r="1792" spans="1:13" x14ac:dyDescent="0.25">
      <c r="E1792" s="217"/>
      <c r="F1792" s="217"/>
      <c r="G1792" s="5"/>
      <c r="H1792" s="5"/>
      <c r="I1792" s="155"/>
      <c r="J1792" s="218"/>
      <c r="K1792" s="5"/>
      <c r="L1792" s="5"/>
      <c r="M1792" s="155"/>
    </row>
    <row r="1793" spans="2:13" x14ac:dyDescent="0.25">
      <c r="E1793" s="217"/>
      <c r="F1793" s="217"/>
      <c r="G1793" s="5"/>
      <c r="H1793" s="5"/>
      <c r="I1793" s="218"/>
      <c r="J1793" s="218"/>
      <c r="K1793" s="5"/>
      <c r="L1793" s="5"/>
      <c r="M1793" s="155"/>
    </row>
    <row r="1794" spans="2:13" x14ac:dyDescent="0.25">
      <c r="E1794" s="217"/>
      <c r="F1794" s="217"/>
      <c r="G1794" s="155"/>
      <c r="H1794" s="155"/>
      <c r="I1794" s="155"/>
      <c r="J1794" s="218"/>
      <c r="K1794" s="5"/>
      <c r="L1794" s="5"/>
      <c r="M1794" s="155"/>
    </row>
    <row r="1795" spans="2:13" x14ac:dyDescent="0.25">
      <c r="E1795" s="217"/>
      <c r="F1795" s="217"/>
      <c r="I1795" s="155"/>
      <c r="K1795" s="155"/>
      <c r="L1795" s="155"/>
      <c r="M1795" s="155"/>
    </row>
    <row r="1796" spans="2:13" x14ac:dyDescent="0.25">
      <c r="E1796" s="217"/>
      <c r="F1796" s="217"/>
    </row>
    <row r="1797" spans="2:13" x14ac:dyDescent="0.25">
      <c r="E1797" s="217"/>
      <c r="F1797" s="217"/>
    </row>
    <row r="1798" spans="2:13" x14ac:dyDescent="0.25">
      <c r="E1798" s="217"/>
      <c r="F1798" s="217"/>
      <c r="G1798" s="155"/>
      <c r="H1798" s="218"/>
      <c r="M1798" s="155"/>
    </row>
    <row r="1799" spans="2:13" x14ac:dyDescent="0.25">
      <c r="E1799" s="217"/>
      <c r="F1799" s="217"/>
      <c r="G1799" s="5"/>
      <c r="H1799" s="5"/>
      <c r="I1799" s="5"/>
      <c r="J1799" s="5"/>
      <c r="K1799" s="155"/>
      <c r="M1799" s="155"/>
    </row>
    <row r="1800" spans="2:13" x14ac:dyDescent="0.25">
      <c r="E1800" s="217"/>
      <c r="F1800" s="217"/>
      <c r="G1800" s="5"/>
      <c r="H1800" s="5"/>
      <c r="I1800" s="155"/>
      <c r="K1800" s="5"/>
      <c r="L1800" s="5"/>
      <c r="M1800" s="218"/>
    </row>
    <row r="1801" spans="2:13" x14ac:dyDescent="0.25">
      <c r="E1801" s="217"/>
      <c r="F1801" s="217"/>
      <c r="G1801" s="155"/>
      <c r="H1801" s="155"/>
      <c r="I1801" s="155"/>
      <c r="K1801" s="5"/>
      <c r="L1801" s="5"/>
      <c r="M1801" s="155"/>
    </row>
    <row r="1802" spans="2:13" x14ac:dyDescent="0.25">
      <c r="E1802" s="228"/>
      <c r="F1802" s="217"/>
      <c r="I1802" s="155"/>
      <c r="K1802" s="5"/>
      <c r="L1802" s="5"/>
      <c r="M1802" s="155"/>
    </row>
    <row r="1803" spans="2:13" x14ac:dyDescent="0.25">
      <c r="E1803" s="228"/>
      <c r="F1803" s="217"/>
      <c r="I1803" s="155"/>
      <c r="K1803" s="5"/>
      <c r="L1803" s="5"/>
      <c r="M1803" s="155"/>
    </row>
    <row r="1804" spans="2:13" x14ac:dyDescent="0.25">
      <c r="E1804" s="217"/>
      <c r="F1804" s="217"/>
      <c r="G1804" s="5"/>
      <c r="H1804" s="5"/>
      <c r="I1804" s="155"/>
      <c r="J1804" s="218"/>
      <c r="K1804" s="5"/>
      <c r="L1804" s="5"/>
      <c r="M1804" s="155"/>
    </row>
    <row r="1805" spans="2:13" x14ac:dyDescent="0.25">
      <c r="E1805" s="217"/>
      <c r="F1805" s="217"/>
      <c r="G1805" s="5"/>
      <c r="H1805" s="5"/>
      <c r="I1805" s="218"/>
      <c r="J1805" s="218"/>
      <c r="K1805" s="5"/>
      <c r="L1805" s="5"/>
      <c r="M1805" s="155"/>
    </row>
    <row r="1806" spans="2:13" x14ac:dyDescent="0.25">
      <c r="E1806" s="217"/>
      <c r="F1806" s="217"/>
      <c r="G1806" s="155"/>
      <c r="H1806" s="155"/>
      <c r="I1806" s="155"/>
      <c r="J1806" s="218"/>
      <c r="K1806" s="5"/>
      <c r="L1806" s="5"/>
      <c r="M1806" s="155"/>
    </row>
    <row r="1807" spans="2:13" x14ac:dyDescent="0.25">
      <c r="B1807" s="231"/>
      <c r="E1807" s="217"/>
      <c r="F1807" s="217"/>
      <c r="I1807" s="155"/>
      <c r="K1807" s="155"/>
      <c r="L1807" s="155"/>
      <c r="M1807" s="155"/>
    </row>
    <row r="1808" spans="2:13" x14ac:dyDescent="0.25">
      <c r="E1808" s="217"/>
      <c r="F1808" s="217"/>
    </row>
    <row r="1809" spans="1:13" x14ac:dyDescent="0.25">
      <c r="E1809" s="217"/>
      <c r="F1809" s="217"/>
    </row>
    <row r="1810" spans="1:13" x14ac:dyDescent="0.25">
      <c r="E1810" s="217"/>
      <c r="F1810" s="217"/>
      <c r="G1810" s="155"/>
      <c r="H1810" s="218"/>
      <c r="M1810" s="155"/>
    </row>
    <row r="1811" spans="1:13" x14ac:dyDescent="0.25">
      <c r="E1811" s="217"/>
      <c r="F1811" s="217"/>
      <c r="G1811" s="5"/>
      <c r="H1811" s="5"/>
      <c r="I1811" s="5"/>
      <c r="J1811" s="5"/>
      <c r="K1811" s="155"/>
      <c r="M1811" s="155"/>
    </row>
    <row r="1812" spans="1:13" x14ac:dyDescent="0.25">
      <c r="E1812" s="217"/>
      <c r="F1812" s="217"/>
      <c r="G1812" s="5"/>
      <c r="H1812" s="5"/>
      <c r="I1812" s="155"/>
      <c r="K1812" s="5"/>
      <c r="L1812" s="5"/>
      <c r="M1812" s="218"/>
    </row>
    <row r="1813" spans="1:13" x14ac:dyDescent="0.25">
      <c r="E1813" s="217"/>
      <c r="F1813" s="217"/>
      <c r="G1813" s="155"/>
      <c r="H1813" s="155"/>
      <c r="I1813" s="155"/>
      <c r="K1813" s="5"/>
      <c r="L1813" s="5"/>
      <c r="M1813" s="155"/>
    </row>
    <row r="1814" spans="1:13" x14ac:dyDescent="0.25">
      <c r="E1814" s="228"/>
      <c r="F1814" s="217"/>
      <c r="I1814" s="155"/>
      <c r="K1814" s="5"/>
      <c r="L1814" s="5"/>
      <c r="M1814" s="155"/>
    </row>
    <row r="1815" spans="1:13" x14ac:dyDescent="0.25">
      <c r="E1815" s="228"/>
      <c r="F1815" s="217"/>
      <c r="I1815" s="155"/>
      <c r="K1815" s="5"/>
      <c r="L1815" s="5"/>
      <c r="M1815" s="155"/>
    </row>
    <row r="1816" spans="1:13" x14ac:dyDescent="0.25">
      <c r="E1816" s="217"/>
      <c r="F1816" s="217"/>
      <c r="G1816" s="5"/>
      <c r="H1816" s="5"/>
      <c r="I1816" s="155"/>
      <c r="J1816" s="218"/>
      <c r="K1816" s="5"/>
      <c r="L1816" s="5"/>
      <c r="M1816" s="155"/>
    </row>
    <row r="1817" spans="1:13" x14ac:dyDescent="0.25">
      <c r="E1817" s="217"/>
      <c r="F1817" s="217"/>
      <c r="G1817" s="5"/>
      <c r="H1817" s="5"/>
      <c r="I1817" s="218"/>
      <c r="J1817" s="218"/>
      <c r="K1817" s="5"/>
      <c r="L1817" s="5"/>
      <c r="M1817" s="155"/>
    </row>
    <row r="1818" spans="1:13" x14ac:dyDescent="0.25">
      <c r="E1818" s="217"/>
      <c r="F1818" s="217"/>
      <c r="G1818" s="155"/>
      <c r="H1818" s="155"/>
      <c r="I1818" s="155"/>
      <c r="J1818" s="218"/>
      <c r="K1818" s="5"/>
      <c r="L1818" s="5"/>
      <c r="M1818" s="155"/>
    </row>
    <row r="1819" spans="1:13" x14ac:dyDescent="0.25">
      <c r="B1819" s="231"/>
      <c r="E1819" s="217"/>
      <c r="F1819" s="217"/>
      <c r="I1819" s="155"/>
      <c r="K1819" s="155"/>
      <c r="L1819" s="155"/>
      <c r="M1819" s="155"/>
    </row>
    <row r="1820" spans="1:13" x14ac:dyDescent="0.25">
      <c r="A1820" s="5"/>
      <c r="B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1:13" x14ac:dyDescent="0.25">
      <c r="E1821" s="217"/>
      <c r="F1821" s="217"/>
    </row>
    <row r="1822" spans="1:13" x14ac:dyDescent="0.25">
      <c r="C1822" s="5"/>
      <c r="E1822" s="217"/>
      <c r="F1822" s="217"/>
    </row>
    <row r="1823" spans="1:13" x14ac:dyDescent="0.25">
      <c r="E1823" s="217"/>
      <c r="F1823" s="217"/>
      <c r="G1823" s="155"/>
      <c r="H1823" s="218"/>
      <c r="M1823" s="155"/>
    </row>
    <row r="1824" spans="1:13" x14ac:dyDescent="0.25">
      <c r="E1824" s="217"/>
      <c r="F1824" s="217"/>
      <c r="G1824" s="5"/>
      <c r="H1824" s="5"/>
      <c r="I1824" s="5"/>
      <c r="J1824" s="5"/>
      <c r="K1824" s="155"/>
      <c r="M1824" s="155"/>
    </row>
    <row r="1825" spans="2:13" x14ac:dyDescent="0.25">
      <c r="E1825" s="217"/>
      <c r="F1825" s="217"/>
      <c r="G1825" s="5"/>
      <c r="H1825" s="5"/>
      <c r="I1825" s="155"/>
      <c r="K1825" s="5"/>
      <c r="L1825" s="5"/>
      <c r="M1825" s="218"/>
    </row>
    <row r="1826" spans="2:13" x14ac:dyDescent="0.25">
      <c r="E1826" s="217"/>
      <c r="F1826" s="217"/>
      <c r="G1826" s="155"/>
      <c r="H1826" s="155"/>
      <c r="I1826" s="155"/>
      <c r="K1826" s="5"/>
      <c r="L1826" s="5"/>
      <c r="M1826" s="155"/>
    </row>
    <row r="1827" spans="2:13" x14ac:dyDescent="0.25">
      <c r="E1827" s="228"/>
      <c r="F1827" s="217"/>
      <c r="I1827" s="155"/>
      <c r="K1827" s="5"/>
      <c r="L1827" s="5"/>
      <c r="M1827" s="155"/>
    </row>
    <row r="1828" spans="2:13" x14ac:dyDescent="0.25">
      <c r="E1828" s="228"/>
      <c r="F1828" s="217"/>
      <c r="I1828" s="155"/>
      <c r="K1828" s="5"/>
      <c r="L1828" s="5"/>
      <c r="M1828" s="155"/>
    </row>
    <row r="1829" spans="2:13" x14ac:dyDescent="0.25">
      <c r="E1829" s="217"/>
      <c r="F1829" s="217"/>
      <c r="G1829" s="5"/>
      <c r="H1829" s="5"/>
      <c r="I1829" s="155"/>
      <c r="J1829" s="218"/>
      <c r="K1829" s="5"/>
      <c r="L1829" s="5"/>
      <c r="M1829" s="155"/>
    </row>
    <row r="1830" spans="2:13" x14ac:dyDescent="0.25">
      <c r="E1830" s="217"/>
      <c r="F1830" s="217"/>
      <c r="G1830" s="5"/>
      <c r="H1830" s="5"/>
      <c r="I1830" s="218"/>
      <c r="J1830" s="218"/>
      <c r="K1830" s="5"/>
      <c r="L1830" s="5"/>
      <c r="M1830" s="155"/>
    </row>
    <row r="1831" spans="2:13" x14ac:dyDescent="0.25">
      <c r="E1831" s="217"/>
      <c r="F1831" s="217"/>
      <c r="G1831" s="155"/>
      <c r="H1831" s="155"/>
      <c r="I1831" s="155"/>
      <c r="J1831" s="218"/>
      <c r="K1831" s="5"/>
      <c r="L1831" s="5"/>
      <c r="M1831" s="155"/>
    </row>
    <row r="1832" spans="2:13" x14ac:dyDescent="0.25">
      <c r="B1832" s="231"/>
      <c r="E1832" s="217"/>
      <c r="F1832" s="217"/>
      <c r="I1832" s="155"/>
      <c r="K1832" s="155"/>
      <c r="L1832" s="155"/>
      <c r="M1832" s="155"/>
    </row>
    <row r="1833" spans="2:13" x14ac:dyDescent="0.25">
      <c r="E1833" s="217"/>
      <c r="F1833" s="217"/>
    </row>
    <row r="1834" spans="2:13" x14ac:dyDescent="0.25">
      <c r="E1834" s="217"/>
      <c r="F1834" s="217"/>
    </row>
    <row r="1835" spans="2:13" x14ac:dyDescent="0.25">
      <c r="E1835" s="217"/>
      <c r="F1835" s="217"/>
      <c r="G1835" s="155"/>
      <c r="H1835" s="218"/>
      <c r="M1835" s="155"/>
    </row>
    <row r="1836" spans="2:13" x14ac:dyDescent="0.25">
      <c r="E1836" s="217"/>
      <c r="F1836" s="217"/>
      <c r="G1836" s="5"/>
      <c r="H1836" s="5"/>
      <c r="I1836" s="5"/>
      <c r="J1836" s="5"/>
      <c r="K1836" s="155"/>
      <c r="M1836" s="155"/>
    </row>
    <row r="1837" spans="2:13" x14ac:dyDescent="0.25">
      <c r="E1837" s="217"/>
      <c r="F1837" s="217"/>
      <c r="G1837" s="5"/>
      <c r="H1837" s="5"/>
      <c r="I1837" s="155"/>
      <c r="K1837" s="5"/>
      <c r="L1837" s="5"/>
      <c r="M1837" s="218"/>
    </row>
    <row r="1838" spans="2:13" x14ac:dyDescent="0.25">
      <c r="E1838" s="217"/>
      <c r="F1838" s="217"/>
      <c r="G1838" s="155"/>
      <c r="H1838" s="155"/>
      <c r="I1838" s="155"/>
      <c r="K1838" s="5"/>
      <c r="L1838" s="5"/>
      <c r="M1838" s="155"/>
    </row>
    <row r="1839" spans="2:13" x14ac:dyDescent="0.25">
      <c r="E1839" s="228"/>
      <c r="F1839" s="217"/>
      <c r="I1839" s="155"/>
      <c r="K1839" s="5"/>
      <c r="L1839" s="5"/>
      <c r="M1839" s="155"/>
    </row>
    <row r="1840" spans="2:13" x14ac:dyDescent="0.25">
      <c r="E1840" s="228"/>
      <c r="F1840" s="217"/>
      <c r="I1840" s="155"/>
      <c r="K1840" s="5"/>
      <c r="L1840" s="5"/>
      <c r="M1840" s="155"/>
    </row>
    <row r="1841" spans="1:13" x14ac:dyDescent="0.25">
      <c r="E1841" s="217"/>
      <c r="F1841" s="217"/>
      <c r="G1841" s="5"/>
      <c r="H1841" s="5"/>
      <c r="I1841" s="155"/>
      <c r="J1841" s="218"/>
      <c r="K1841" s="5"/>
      <c r="L1841" s="5"/>
      <c r="M1841" s="155"/>
    </row>
    <row r="1842" spans="1:13" x14ac:dyDescent="0.25">
      <c r="E1842" s="217"/>
      <c r="F1842" s="217"/>
      <c r="G1842" s="5"/>
      <c r="H1842" s="5"/>
      <c r="I1842" s="218"/>
      <c r="J1842" s="218"/>
      <c r="K1842" s="5"/>
      <c r="L1842" s="5"/>
      <c r="M1842" s="155"/>
    </row>
    <row r="1843" spans="1:13" x14ac:dyDescent="0.25">
      <c r="E1843" s="217"/>
      <c r="F1843" s="217"/>
      <c r="G1843" s="155"/>
      <c r="H1843" s="155"/>
      <c r="I1843" s="155"/>
      <c r="J1843" s="218"/>
      <c r="K1843" s="5"/>
      <c r="L1843" s="5"/>
      <c r="M1843" s="155"/>
    </row>
    <row r="1844" spans="1:13" x14ac:dyDescent="0.25">
      <c r="B1844" s="231"/>
      <c r="E1844" s="217"/>
      <c r="F1844" s="217"/>
      <c r="I1844" s="155"/>
      <c r="K1844" s="155"/>
      <c r="L1844" s="155"/>
      <c r="M1844" s="155"/>
    </row>
    <row r="1845" spans="1:13" x14ac:dyDescent="0.25">
      <c r="E1845" s="217"/>
      <c r="F1845" s="217"/>
    </row>
    <row r="1846" spans="1:13" x14ac:dyDescent="0.25">
      <c r="E1846" s="217"/>
      <c r="F1846" s="217"/>
    </row>
    <row r="1847" spans="1:13" x14ac:dyDescent="0.25">
      <c r="E1847" s="217"/>
      <c r="F1847" s="217"/>
      <c r="G1847" s="155"/>
      <c r="H1847" s="218"/>
      <c r="M1847" s="155"/>
    </row>
    <row r="1848" spans="1:13" x14ac:dyDescent="0.25">
      <c r="E1848" s="217"/>
      <c r="F1848" s="217"/>
      <c r="G1848" s="5"/>
      <c r="H1848" s="5"/>
      <c r="I1848" s="5"/>
      <c r="J1848" s="5"/>
      <c r="K1848" s="155"/>
      <c r="M1848" s="155"/>
    </row>
    <row r="1849" spans="1:13" x14ac:dyDescent="0.25">
      <c r="E1849" s="217"/>
      <c r="F1849" s="217"/>
      <c r="G1849" s="5"/>
      <c r="H1849" s="5"/>
      <c r="I1849" s="155"/>
      <c r="K1849" s="5"/>
      <c r="L1849" s="5"/>
      <c r="M1849" s="218"/>
    </row>
    <row r="1850" spans="1:13" x14ac:dyDescent="0.25">
      <c r="E1850" s="217"/>
      <c r="F1850" s="217"/>
      <c r="G1850" s="155"/>
      <c r="H1850" s="155"/>
      <c r="I1850" s="155"/>
      <c r="K1850" s="5"/>
      <c r="L1850" s="5"/>
      <c r="M1850" s="155"/>
    </row>
    <row r="1851" spans="1:13" x14ac:dyDescent="0.25">
      <c r="E1851" s="228"/>
      <c r="F1851" s="217"/>
      <c r="I1851" s="155"/>
      <c r="K1851" s="5"/>
      <c r="L1851" s="5"/>
      <c r="M1851" s="155"/>
    </row>
    <row r="1852" spans="1:13" x14ac:dyDescent="0.25">
      <c r="E1852" s="228"/>
      <c r="F1852" s="217"/>
      <c r="I1852" s="155"/>
      <c r="K1852" s="5"/>
      <c r="L1852" s="5"/>
      <c r="M1852" s="155"/>
    </row>
    <row r="1853" spans="1:13" x14ac:dyDescent="0.25">
      <c r="E1853" s="217"/>
      <c r="F1853" s="217"/>
      <c r="G1853" s="5"/>
      <c r="H1853" s="5"/>
      <c r="I1853" s="155"/>
      <c r="J1853" s="218"/>
      <c r="K1853" s="5"/>
      <c r="L1853" s="5"/>
      <c r="M1853" s="155"/>
    </row>
    <row r="1854" spans="1:13" x14ac:dyDescent="0.25">
      <c r="E1854" s="217"/>
      <c r="F1854" s="217"/>
      <c r="G1854" s="5"/>
      <c r="H1854" s="5"/>
      <c r="I1854" s="218"/>
      <c r="J1854" s="218"/>
      <c r="K1854" s="5"/>
      <c r="L1854" s="5"/>
      <c r="M1854" s="155"/>
    </row>
    <row r="1855" spans="1:13" x14ac:dyDescent="0.25">
      <c r="A1855" s="5"/>
      <c r="B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1:13" x14ac:dyDescent="0.25">
      <c r="E1856" s="217"/>
      <c r="F1856" s="217"/>
      <c r="G1856" s="155"/>
      <c r="H1856" s="155"/>
      <c r="I1856" s="155"/>
      <c r="J1856" s="218"/>
      <c r="K1856" s="5"/>
      <c r="L1856" s="5"/>
      <c r="M1856" s="155"/>
    </row>
    <row r="1857" spans="2:13" x14ac:dyDescent="0.25">
      <c r="B1857" s="231"/>
      <c r="C1857" s="5"/>
      <c r="E1857" s="217"/>
      <c r="F1857" s="217"/>
      <c r="I1857" s="155"/>
      <c r="K1857" s="155"/>
      <c r="L1857" s="155"/>
      <c r="M1857" s="155"/>
    </row>
    <row r="1858" spans="2:13" x14ac:dyDescent="0.25">
      <c r="E1858" s="217"/>
      <c r="F1858" s="217"/>
    </row>
    <row r="1859" spans="2:13" x14ac:dyDescent="0.25">
      <c r="E1859" s="217"/>
      <c r="F1859" s="217"/>
    </row>
    <row r="1860" spans="2:13" x14ac:dyDescent="0.25">
      <c r="E1860" s="217"/>
      <c r="F1860" s="217"/>
      <c r="G1860" s="155"/>
      <c r="H1860" s="218"/>
      <c r="M1860" s="155"/>
    </row>
    <row r="1861" spans="2:13" x14ac:dyDescent="0.25">
      <c r="E1861" s="217"/>
      <c r="F1861" s="217"/>
      <c r="G1861" s="5"/>
      <c r="H1861" s="5"/>
      <c r="I1861" s="5"/>
      <c r="J1861" s="5"/>
      <c r="K1861" s="155"/>
      <c r="M1861" s="155"/>
    </row>
    <row r="1862" spans="2:13" x14ac:dyDescent="0.25">
      <c r="E1862" s="217"/>
      <c r="F1862" s="217"/>
      <c r="G1862" s="5"/>
      <c r="H1862" s="5"/>
      <c r="I1862" s="155"/>
      <c r="K1862" s="5"/>
      <c r="L1862" s="5"/>
      <c r="M1862" s="218"/>
    </row>
    <row r="1863" spans="2:13" x14ac:dyDescent="0.25">
      <c r="E1863" s="217"/>
      <c r="F1863" s="217"/>
      <c r="G1863" s="155"/>
      <c r="H1863" s="155"/>
      <c r="I1863" s="155"/>
      <c r="K1863" s="5"/>
      <c r="L1863" s="5"/>
      <c r="M1863" s="155"/>
    </row>
    <row r="1864" spans="2:13" x14ac:dyDescent="0.25">
      <c r="E1864" s="228"/>
      <c r="F1864" s="217"/>
      <c r="I1864" s="155"/>
      <c r="K1864" s="5"/>
      <c r="L1864" s="5"/>
      <c r="M1864" s="155"/>
    </row>
    <row r="1865" spans="2:13" x14ac:dyDescent="0.25">
      <c r="E1865" s="228"/>
      <c r="F1865" s="217"/>
      <c r="I1865" s="155"/>
      <c r="K1865" s="5"/>
      <c r="L1865" s="5"/>
      <c r="M1865" s="155"/>
    </row>
    <row r="1866" spans="2:13" x14ac:dyDescent="0.25">
      <c r="E1866" s="217"/>
      <c r="F1866" s="217"/>
      <c r="G1866" s="5"/>
      <c r="H1866" s="5"/>
      <c r="I1866" s="155"/>
      <c r="J1866" s="218"/>
      <c r="K1866" s="5"/>
      <c r="L1866" s="5"/>
      <c r="M1866" s="155"/>
    </row>
    <row r="1867" spans="2:13" x14ac:dyDescent="0.25">
      <c r="E1867" s="217"/>
      <c r="F1867" s="217"/>
      <c r="G1867" s="5"/>
      <c r="H1867" s="5"/>
      <c r="I1867" s="218"/>
      <c r="J1867" s="218"/>
      <c r="K1867" s="5"/>
      <c r="L1867" s="5"/>
      <c r="M1867" s="155"/>
    </row>
    <row r="1868" spans="2:13" x14ac:dyDescent="0.25">
      <c r="E1868" s="217"/>
      <c r="F1868" s="217"/>
      <c r="G1868" s="155"/>
      <c r="H1868" s="155"/>
      <c r="I1868" s="155"/>
      <c r="J1868" s="218"/>
      <c r="K1868" s="5"/>
      <c r="L1868" s="5"/>
      <c r="M1868" s="155"/>
    </row>
    <row r="1869" spans="2:13" x14ac:dyDescent="0.25">
      <c r="B1869" s="231"/>
      <c r="E1869" s="217"/>
      <c r="F1869" s="217"/>
      <c r="I1869" s="155"/>
      <c r="K1869" s="155"/>
      <c r="L1869" s="155"/>
      <c r="M1869" s="155"/>
    </row>
    <row r="1870" spans="2:13" x14ac:dyDescent="0.25">
      <c r="E1870" s="217"/>
      <c r="F1870" s="217"/>
      <c r="G1870" s="155"/>
      <c r="H1870" s="218"/>
      <c r="M1870" s="155"/>
    </row>
    <row r="1871" spans="2:13" x14ac:dyDescent="0.25">
      <c r="E1871" s="217"/>
      <c r="F1871" s="217"/>
      <c r="G1871" s="5"/>
      <c r="H1871" s="5"/>
      <c r="I1871" s="5"/>
      <c r="J1871" s="5"/>
      <c r="K1871" s="155"/>
      <c r="M1871" s="155"/>
    </row>
    <row r="1872" spans="2:13" x14ac:dyDescent="0.25">
      <c r="E1872" s="217"/>
      <c r="F1872" s="217"/>
      <c r="G1872" s="155"/>
      <c r="H1872" s="218"/>
      <c r="M1872" s="155"/>
    </row>
    <row r="1873" spans="5:13" x14ac:dyDescent="0.25">
      <c r="E1873" s="217"/>
      <c r="F1873" s="217"/>
      <c r="G1873" s="5"/>
      <c r="H1873" s="5"/>
      <c r="I1873" s="5"/>
      <c r="J1873" s="5"/>
      <c r="K1873" s="155"/>
      <c r="M1873" s="155"/>
    </row>
    <row r="1874" spans="5:13" x14ac:dyDescent="0.25">
      <c r="E1874" s="217"/>
      <c r="F1874" s="217"/>
      <c r="G1874" s="5"/>
      <c r="H1874" s="5"/>
      <c r="I1874" s="155"/>
      <c r="K1874" s="5"/>
      <c r="L1874" s="5"/>
      <c r="M1874" s="218"/>
    </row>
    <row r="1875" spans="5:13" x14ac:dyDescent="0.25">
      <c r="E1875" s="217"/>
      <c r="F1875" s="217"/>
      <c r="G1875" s="155"/>
      <c r="H1875" s="155"/>
      <c r="I1875" s="155"/>
      <c r="K1875" s="5"/>
      <c r="L1875" s="5"/>
      <c r="M1875" s="155"/>
    </row>
    <row r="1876" spans="5:13" x14ac:dyDescent="0.25">
      <c r="E1876" s="228"/>
      <c r="F1876" s="217"/>
      <c r="I1876" s="155"/>
      <c r="K1876" s="5"/>
      <c r="L1876" s="5"/>
      <c r="M1876" s="155"/>
    </row>
    <row r="1877" spans="5:13" x14ac:dyDescent="0.25">
      <c r="E1877" s="228"/>
      <c r="F1877" s="217"/>
      <c r="I1877" s="155"/>
      <c r="K1877" s="5"/>
      <c r="L1877" s="5"/>
      <c r="M1877" s="155"/>
    </row>
    <row r="1878" spans="5:13" x14ac:dyDescent="0.25">
      <c r="E1878" s="217"/>
      <c r="F1878" s="217"/>
      <c r="G1878" s="5"/>
      <c r="H1878" s="5"/>
      <c r="I1878" s="155"/>
      <c r="J1878" s="218"/>
      <c r="K1878" s="5"/>
      <c r="L1878" s="5"/>
      <c r="M1878" s="155"/>
    </row>
    <row r="1879" spans="5:13" x14ac:dyDescent="0.25">
      <c r="E1879" s="217"/>
      <c r="F1879" s="217"/>
      <c r="G1879" s="5"/>
      <c r="H1879" s="5"/>
      <c r="I1879" s="218"/>
      <c r="J1879" s="218"/>
      <c r="K1879" s="5"/>
      <c r="L1879" s="5"/>
      <c r="M1879" s="155"/>
    </row>
    <row r="1880" spans="5:13" x14ac:dyDescent="0.25">
      <c r="E1880" s="217"/>
      <c r="F1880" s="217"/>
      <c r="G1880" s="155"/>
      <c r="H1880" s="155"/>
      <c r="I1880" s="155"/>
      <c r="J1880" s="218"/>
      <c r="K1880" s="5"/>
      <c r="L1880" s="5"/>
      <c r="M1880" s="155"/>
    </row>
    <row r="1881" spans="5:13" x14ac:dyDescent="0.25">
      <c r="E1881" s="217"/>
      <c r="F1881" s="217"/>
      <c r="I1881" s="155"/>
      <c r="K1881" s="155"/>
      <c r="L1881" s="155"/>
      <c r="M1881" s="155"/>
    </row>
    <row r="1882" spans="5:13" x14ac:dyDescent="0.25">
      <c r="E1882" s="217"/>
      <c r="F1882" s="217"/>
      <c r="G1882" s="155"/>
      <c r="H1882" s="218"/>
      <c r="M1882" s="155"/>
    </row>
    <row r="1883" spans="5:13" x14ac:dyDescent="0.25">
      <c r="E1883" s="217"/>
      <c r="F1883" s="217"/>
      <c r="G1883" s="5"/>
      <c r="H1883" s="5"/>
      <c r="I1883" s="5"/>
      <c r="J1883" s="5"/>
      <c r="K1883" s="155"/>
      <c r="M1883" s="155"/>
    </row>
    <row r="1884" spans="5:13" x14ac:dyDescent="0.25">
      <c r="E1884" s="217"/>
      <c r="F1884" s="217"/>
      <c r="G1884" s="155"/>
      <c r="H1884" s="218"/>
      <c r="M1884" s="155"/>
    </row>
    <row r="1885" spans="5:13" x14ac:dyDescent="0.25">
      <c r="E1885" s="217"/>
      <c r="F1885" s="217"/>
      <c r="G1885" s="5"/>
      <c r="H1885" s="5"/>
      <c r="I1885" s="5"/>
      <c r="J1885" s="5"/>
      <c r="K1885" s="155"/>
      <c r="M1885" s="155"/>
    </row>
    <row r="1886" spans="5:13" x14ac:dyDescent="0.25">
      <c r="E1886" s="217"/>
      <c r="F1886" s="217"/>
      <c r="G1886" s="5"/>
      <c r="H1886" s="5"/>
      <c r="I1886" s="155"/>
      <c r="K1886" s="5"/>
      <c r="L1886" s="5"/>
      <c r="M1886" s="218"/>
    </row>
    <row r="1887" spans="5:13" x14ac:dyDescent="0.25">
      <c r="E1887" s="217"/>
      <c r="F1887" s="217"/>
      <c r="G1887" s="155"/>
      <c r="H1887" s="155"/>
      <c r="I1887" s="155"/>
      <c r="K1887" s="5"/>
      <c r="L1887" s="5"/>
      <c r="M1887" s="155"/>
    </row>
    <row r="1888" spans="5:13" x14ac:dyDescent="0.25">
      <c r="E1888" s="228"/>
      <c r="F1888" s="217"/>
      <c r="I1888" s="155"/>
      <c r="K1888" s="5"/>
      <c r="L1888" s="5"/>
      <c r="M1888" s="155"/>
    </row>
    <row r="1889" spans="1:13" x14ac:dyDescent="0.25">
      <c r="E1889" s="228"/>
      <c r="F1889" s="217"/>
      <c r="I1889" s="155"/>
      <c r="K1889" s="5"/>
      <c r="L1889" s="5"/>
      <c r="M1889" s="155"/>
    </row>
    <row r="1890" spans="1:13" x14ac:dyDescent="0.25">
      <c r="A1890" s="5"/>
      <c r="B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1:13" x14ac:dyDescent="0.25">
      <c r="E1891" s="217"/>
      <c r="F1891" s="217"/>
      <c r="G1891" s="5"/>
      <c r="H1891" s="5"/>
      <c r="I1891" s="155"/>
      <c r="J1891" s="218"/>
      <c r="K1891" s="5"/>
      <c r="L1891" s="5"/>
      <c r="M1891" s="155"/>
    </row>
    <row r="1892" spans="1:13" x14ac:dyDescent="0.25">
      <c r="C1892" s="5"/>
      <c r="E1892" s="217"/>
      <c r="F1892" s="217"/>
      <c r="G1892" s="5"/>
      <c r="H1892" s="5"/>
      <c r="I1892" s="218"/>
      <c r="J1892" s="218"/>
      <c r="K1892" s="5"/>
      <c r="L1892" s="5"/>
      <c r="M1892" s="155"/>
    </row>
    <row r="1893" spans="1:13" x14ac:dyDescent="0.25">
      <c r="E1893" s="217"/>
      <c r="F1893" s="217"/>
      <c r="G1893" s="155"/>
      <c r="H1893" s="155"/>
      <c r="I1893" s="155"/>
      <c r="J1893" s="218"/>
      <c r="K1893" s="5"/>
      <c r="L1893" s="5"/>
      <c r="M1893" s="155"/>
    </row>
    <row r="1894" spans="1:13" x14ac:dyDescent="0.25">
      <c r="E1894" s="217"/>
      <c r="F1894" s="217"/>
      <c r="I1894" s="155"/>
      <c r="K1894" s="155"/>
      <c r="L1894" s="155"/>
      <c r="M1894" s="155"/>
    </row>
    <row r="1895" spans="1:13" x14ac:dyDescent="0.25">
      <c r="E1895" s="217"/>
      <c r="F1895" s="217"/>
      <c r="G1895" s="155"/>
      <c r="H1895" s="218"/>
      <c r="M1895" s="155"/>
    </row>
    <row r="1896" spans="1:13" x14ac:dyDescent="0.25">
      <c r="E1896" s="217"/>
      <c r="F1896" s="217"/>
      <c r="G1896" s="5"/>
      <c r="H1896" s="5"/>
      <c r="I1896" s="5"/>
      <c r="J1896" s="5"/>
      <c r="K1896" s="155"/>
      <c r="M1896" s="155"/>
    </row>
    <row r="1897" spans="1:13" x14ac:dyDescent="0.25">
      <c r="E1897" s="217"/>
      <c r="F1897" s="217"/>
      <c r="G1897" s="155"/>
      <c r="H1897" s="218"/>
      <c r="M1897" s="155"/>
    </row>
    <row r="1898" spans="1:13" x14ac:dyDescent="0.25">
      <c r="E1898" s="217"/>
      <c r="F1898" s="217"/>
      <c r="G1898" s="5"/>
      <c r="H1898" s="5"/>
      <c r="I1898" s="5"/>
      <c r="J1898" s="5"/>
      <c r="K1898" s="155"/>
      <c r="M1898" s="155"/>
    </row>
    <row r="1899" spans="1:13" x14ac:dyDescent="0.25">
      <c r="E1899" s="217"/>
      <c r="F1899" s="217"/>
      <c r="G1899" s="5"/>
      <c r="H1899" s="5"/>
      <c r="I1899" s="155"/>
      <c r="K1899" s="5"/>
      <c r="L1899" s="5"/>
      <c r="M1899" s="218"/>
    </row>
    <row r="1900" spans="1:13" x14ac:dyDescent="0.25">
      <c r="E1900" s="217"/>
      <c r="F1900" s="217"/>
      <c r="G1900" s="155"/>
      <c r="H1900" s="155"/>
      <c r="I1900" s="155"/>
      <c r="K1900" s="5"/>
      <c r="L1900" s="5"/>
      <c r="M1900" s="155"/>
    </row>
    <row r="1901" spans="1:13" x14ac:dyDescent="0.25">
      <c r="E1901" s="228"/>
      <c r="F1901" s="217"/>
      <c r="I1901" s="155"/>
      <c r="K1901" s="5"/>
      <c r="L1901" s="5"/>
      <c r="M1901" s="155"/>
    </row>
    <row r="1902" spans="1:13" x14ac:dyDescent="0.25">
      <c r="E1902" s="228"/>
      <c r="F1902" s="217"/>
      <c r="I1902" s="155"/>
      <c r="K1902" s="5"/>
      <c r="L1902" s="5"/>
      <c r="M1902" s="155"/>
    </row>
    <row r="1903" spans="1:13" x14ac:dyDescent="0.25">
      <c r="E1903" s="217"/>
      <c r="F1903" s="217"/>
      <c r="G1903" s="5"/>
      <c r="H1903" s="5"/>
      <c r="I1903" s="155"/>
      <c r="J1903" s="218"/>
      <c r="K1903" s="5"/>
      <c r="L1903" s="5"/>
      <c r="M1903" s="155"/>
    </row>
    <row r="1904" spans="1:13" x14ac:dyDescent="0.25">
      <c r="E1904" s="217"/>
      <c r="F1904" s="217"/>
      <c r="G1904" s="5"/>
      <c r="H1904" s="5"/>
      <c r="I1904" s="218"/>
      <c r="J1904" s="218"/>
      <c r="K1904" s="5"/>
      <c r="L1904" s="5"/>
      <c r="M1904" s="155"/>
    </row>
    <row r="1905" spans="5:13" x14ac:dyDescent="0.25">
      <c r="E1905" s="217"/>
      <c r="F1905" s="217"/>
      <c r="G1905" s="155"/>
      <c r="H1905" s="155"/>
      <c r="I1905" s="155"/>
      <c r="J1905" s="218"/>
      <c r="K1905" s="5"/>
      <c r="L1905" s="5"/>
      <c r="M1905" s="155"/>
    </row>
    <row r="1906" spans="5:13" x14ac:dyDescent="0.25">
      <c r="E1906" s="217"/>
      <c r="F1906" s="217"/>
      <c r="I1906" s="155"/>
      <c r="K1906" s="155"/>
      <c r="L1906" s="155"/>
      <c r="M1906" s="155"/>
    </row>
    <row r="1907" spans="5:13" x14ac:dyDescent="0.25">
      <c r="E1907" s="217"/>
      <c r="F1907" s="217"/>
      <c r="G1907" s="155"/>
      <c r="H1907" s="218"/>
      <c r="M1907" s="155"/>
    </row>
    <row r="1908" spans="5:13" x14ac:dyDescent="0.25">
      <c r="E1908" s="217"/>
      <c r="F1908" s="217"/>
      <c r="G1908" s="5"/>
      <c r="H1908" s="5"/>
      <c r="I1908" s="5"/>
      <c r="J1908" s="5"/>
      <c r="K1908" s="155"/>
      <c r="M1908" s="155"/>
    </row>
    <row r="1909" spans="5:13" x14ac:dyDescent="0.25">
      <c r="E1909" s="217"/>
      <c r="F1909" s="217"/>
      <c r="G1909" s="155"/>
      <c r="H1909" s="218"/>
      <c r="M1909" s="155"/>
    </row>
    <row r="1910" spans="5:13" x14ac:dyDescent="0.25">
      <c r="E1910" s="217"/>
      <c r="F1910" s="217"/>
      <c r="G1910" s="5"/>
      <c r="H1910" s="5"/>
      <c r="I1910" s="5"/>
      <c r="J1910" s="5"/>
      <c r="K1910" s="155"/>
      <c r="M1910" s="155"/>
    </row>
    <row r="1911" spans="5:13" x14ac:dyDescent="0.25">
      <c r="E1911" s="217"/>
      <c r="F1911" s="217"/>
      <c r="G1911" s="5"/>
      <c r="H1911" s="5"/>
      <c r="I1911" s="155"/>
      <c r="K1911" s="5"/>
      <c r="L1911" s="5"/>
      <c r="M1911" s="218"/>
    </row>
    <row r="1912" spans="5:13" x14ac:dyDescent="0.25">
      <c r="E1912" s="217"/>
      <c r="F1912" s="217"/>
      <c r="G1912" s="155"/>
      <c r="H1912" s="155"/>
      <c r="I1912" s="155"/>
      <c r="K1912" s="5"/>
      <c r="L1912" s="5"/>
      <c r="M1912" s="155"/>
    </row>
    <row r="1913" spans="5:13" x14ac:dyDescent="0.25">
      <c r="E1913" s="228"/>
      <c r="F1913" s="217"/>
      <c r="I1913" s="155"/>
      <c r="K1913" s="5"/>
      <c r="L1913" s="5"/>
      <c r="M1913" s="155"/>
    </row>
    <row r="1914" spans="5:13" x14ac:dyDescent="0.25">
      <c r="E1914" s="228"/>
      <c r="F1914" s="217"/>
      <c r="I1914" s="155"/>
      <c r="K1914" s="5"/>
      <c r="L1914" s="5"/>
      <c r="M1914" s="155"/>
    </row>
    <row r="1915" spans="5:13" x14ac:dyDescent="0.25">
      <c r="E1915" s="217"/>
      <c r="F1915" s="217"/>
      <c r="G1915" s="5"/>
      <c r="H1915" s="5"/>
      <c r="I1915" s="155"/>
      <c r="J1915" s="218"/>
      <c r="K1915" s="5"/>
      <c r="L1915" s="5"/>
      <c r="M1915" s="155"/>
    </row>
    <row r="1916" spans="5:13" x14ac:dyDescent="0.25">
      <c r="E1916" s="217"/>
      <c r="F1916" s="217"/>
      <c r="G1916" s="5"/>
      <c r="H1916" s="5"/>
      <c r="I1916" s="218"/>
      <c r="J1916" s="218"/>
      <c r="K1916" s="5"/>
      <c r="L1916" s="5"/>
      <c r="M1916" s="155"/>
    </row>
    <row r="1917" spans="5:13" x14ac:dyDescent="0.25">
      <c r="E1917" s="217"/>
      <c r="F1917" s="217"/>
      <c r="G1917" s="155"/>
      <c r="H1917" s="155"/>
      <c r="I1917" s="155"/>
      <c r="J1917" s="218"/>
      <c r="K1917" s="5"/>
      <c r="L1917" s="5"/>
      <c r="M1917" s="155"/>
    </row>
    <row r="1918" spans="5:13" x14ac:dyDescent="0.25">
      <c r="E1918" s="217"/>
      <c r="F1918" s="217"/>
      <c r="I1918" s="155"/>
      <c r="K1918" s="155"/>
      <c r="L1918" s="155"/>
      <c r="M1918" s="155"/>
    </row>
    <row r="1919" spans="5:13" x14ac:dyDescent="0.25">
      <c r="E1919" s="217"/>
      <c r="F1919" s="217"/>
      <c r="G1919" s="155"/>
      <c r="H1919" s="218"/>
      <c r="M1919" s="155"/>
    </row>
    <row r="1920" spans="5:13" x14ac:dyDescent="0.25">
      <c r="E1920" s="217"/>
      <c r="F1920" s="217"/>
      <c r="G1920" s="5"/>
      <c r="H1920" s="5"/>
      <c r="I1920" s="5"/>
      <c r="J1920" s="5"/>
      <c r="K1920" s="155"/>
      <c r="M1920" s="155"/>
    </row>
    <row r="1921" spans="1:13" x14ac:dyDescent="0.25">
      <c r="E1921" s="217"/>
      <c r="F1921" s="217"/>
      <c r="G1921" s="155"/>
      <c r="H1921" s="218"/>
      <c r="M1921" s="155"/>
    </row>
    <row r="1922" spans="1:13" x14ac:dyDescent="0.25">
      <c r="E1922" s="217"/>
      <c r="F1922" s="217"/>
      <c r="G1922" s="5"/>
      <c r="H1922" s="5"/>
      <c r="I1922" s="5"/>
      <c r="J1922" s="5"/>
      <c r="K1922" s="155"/>
      <c r="M1922" s="155"/>
    </row>
    <row r="1923" spans="1:13" x14ac:dyDescent="0.25">
      <c r="E1923" s="217"/>
      <c r="F1923" s="217"/>
      <c r="G1923" s="5"/>
      <c r="H1923" s="5"/>
      <c r="I1923" s="155"/>
      <c r="K1923" s="5"/>
      <c r="L1923" s="5"/>
      <c r="M1923" s="218"/>
    </row>
    <row r="1924" spans="1:13" x14ac:dyDescent="0.25">
      <c r="E1924" s="217"/>
      <c r="F1924" s="217"/>
      <c r="G1924" s="155"/>
      <c r="H1924" s="155"/>
      <c r="I1924" s="155"/>
      <c r="K1924" s="5"/>
      <c r="L1924" s="5"/>
      <c r="M1924" s="155"/>
    </row>
    <row r="1925" spans="1:13" x14ac:dyDescent="0.25">
      <c r="A1925" s="5"/>
      <c r="B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1:13" x14ac:dyDescent="0.25">
      <c r="E1926" s="228"/>
      <c r="F1926" s="217"/>
      <c r="I1926" s="155"/>
      <c r="K1926" s="5"/>
      <c r="L1926" s="5"/>
      <c r="M1926" s="155"/>
    </row>
    <row r="1927" spans="1:13" x14ac:dyDescent="0.25">
      <c r="C1927" s="5"/>
      <c r="E1927" s="228"/>
      <c r="F1927" s="217"/>
      <c r="I1927" s="155"/>
      <c r="K1927" s="5"/>
      <c r="L1927" s="5"/>
      <c r="M1927" s="155"/>
    </row>
    <row r="1928" spans="1:13" x14ac:dyDescent="0.25">
      <c r="E1928" s="217"/>
      <c r="F1928" s="217"/>
      <c r="G1928" s="5"/>
      <c r="H1928" s="5"/>
      <c r="I1928" s="155"/>
      <c r="J1928" s="218"/>
      <c r="K1928" s="5"/>
      <c r="L1928" s="5"/>
      <c r="M1928" s="155"/>
    </row>
    <row r="1929" spans="1:13" x14ac:dyDescent="0.25">
      <c r="E1929" s="217"/>
      <c r="F1929" s="217"/>
      <c r="G1929" s="5"/>
      <c r="H1929" s="5"/>
      <c r="I1929" s="218"/>
      <c r="J1929" s="218"/>
      <c r="K1929" s="5"/>
      <c r="L1929" s="5"/>
      <c r="M1929" s="155"/>
    </row>
    <row r="1930" spans="1:13" x14ac:dyDescent="0.25">
      <c r="E1930" s="217"/>
      <c r="F1930" s="217"/>
      <c r="G1930" s="155"/>
      <c r="H1930" s="155"/>
      <c r="I1930" s="155"/>
      <c r="J1930" s="218"/>
      <c r="K1930" s="5"/>
      <c r="L1930" s="5"/>
      <c r="M1930" s="155"/>
    </row>
    <row r="1931" spans="1:13" x14ac:dyDescent="0.25">
      <c r="E1931" s="217"/>
      <c r="F1931" s="217"/>
      <c r="I1931" s="155"/>
      <c r="K1931" s="155"/>
      <c r="L1931" s="155"/>
      <c r="M1931" s="155"/>
    </row>
    <row r="1932" spans="1:13" x14ac:dyDescent="0.25">
      <c r="E1932" s="217"/>
      <c r="F1932" s="217"/>
      <c r="G1932" s="155"/>
      <c r="H1932" s="218"/>
      <c r="M1932" s="155"/>
    </row>
    <row r="1933" spans="1:13" x14ac:dyDescent="0.25">
      <c r="E1933" s="217"/>
      <c r="F1933" s="217"/>
      <c r="G1933" s="5"/>
      <c r="H1933" s="5"/>
      <c r="I1933" s="5"/>
      <c r="J1933" s="5"/>
      <c r="K1933" s="155"/>
      <c r="M1933" s="155"/>
    </row>
    <row r="1934" spans="1:13" x14ac:dyDescent="0.25">
      <c r="E1934" s="217"/>
      <c r="F1934" s="217"/>
      <c r="G1934" s="155"/>
      <c r="H1934" s="218"/>
      <c r="M1934" s="155"/>
    </row>
    <row r="1935" spans="1:13" x14ac:dyDescent="0.25">
      <c r="E1935" s="217"/>
      <c r="F1935" s="217"/>
      <c r="G1935" s="5"/>
      <c r="H1935" s="5"/>
      <c r="I1935" s="5"/>
      <c r="J1935" s="5"/>
      <c r="K1935" s="155"/>
      <c r="M1935" s="155"/>
    </row>
    <row r="1936" spans="1:13" x14ac:dyDescent="0.25">
      <c r="E1936" s="217"/>
      <c r="F1936" s="217"/>
      <c r="G1936" s="5"/>
      <c r="H1936" s="5"/>
      <c r="I1936" s="155"/>
      <c r="K1936" s="5"/>
      <c r="L1936" s="5"/>
      <c r="M1936" s="218"/>
    </row>
    <row r="1937" spans="5:13" x14ac:dyDescent="0.25">
      <c r="E1937" s="217"/>
      <c r="F1937" s="217"/>
      <c r="G1937" s="155"/>
      <c r="H1937" s="155"/>
      <c r="I1937" s="155"/>
      <c r="K1937" s="5"/>
      <c r="L1937" s="5"/>
      <c r="M1937" s="155"/>
    </row>
    <row r="1938" spans="5:13" x14ac:dyDescent="0.25">
      <c r="E1938" s="228"/>
      <c r="F1938" s="217"/>
      <c r="I1938" s="155"/>
      <c r="K1938" s="5"/>
      <c r="L1938" s="5"/>
      <c r="M1938" s="155"/>
    </row>
    <row r="1939" spans="5:13" x14ac:dyDescent="0.25">
      <c r="E1939" s="228"/>
      <c r="F1939" s="217"/>
      <c r="I1939" s="155"/>
      <c r="K1939" s="5"/>
      <c r="L1939" s="5"/>
      <c r="M1939" s="155"/>
    </row>
    <row r="1940" spans="5:13" x14ac:dyDescent="0.25">
      <c r="E1940" s="217"/>
      <c r="F1940" s="217"/>
      <c r="G1940" s="5"/>
      <c r="H1940" s="5"/>
      <c r="I1940" s="155"/>
      <c r="J1940" s="218"/>
      <c r="K1940" s="5"/>
      <c r="L1940" s="5"/>
      <c r="M1940" s="155"/>
    </row>
    <row r="1941" spans="5:13" x14ac:dyDescent="0.25">
      <c r="E1941" s="217"/>
      <c r="F1941" s="217"/>
      <c r="G1941" s="5"/>
      <c r="H1941" s="5"/>
      <c r="I1941" s="218"/>
      <c r="J1941" s="218"/>
      <c r="K1941" s="5"/>
      <c r="L1941" s="5"/>
      <c r="M1941" s="155"/>
    </row>
    <row r="1942" spans="5:13" x14ac:dyDescent="0.25">
      <c r="E1942" s="217"/>
      <c r="F1942" s="217"/>
      <c r="G1942" s="155"/>
      <c r="H1942" s="155"/>
      <c r="I1942" s="155"/>
      <c r="J1942" s="218"/>
      <c r="K1942" s="5"/>
      <c r="L1942" s="5"/>
      <c r="M1942" s="155"/>
    </row>
    <row r="1943" spans="5:13" x14ac:dyDescent="0.25">
      <c r="E1943" s="217"/>
      <c r="F1943" s="217"/>
      <c r="I1943" s="155"/>
      <c r="K1943" s="155"/>
      <c r="L1943" s="155"/>
      <c r="M1943" s="155"/>
    </row>
    <row r="1944" spans="5:13" x14ac:dyDescent="0.25">
      <c r="E1944" s="217"/>
      <c r="F1944" s="217"/>
    </row>
    <row r="1945" spans="5:13" x14ac:dyDescent="0.25">
      <c r="E1945" s="217"/>
      <c r="F1945" s="217"/>
    </row>
    <row r="1946" spans="5:13" x14ac:dyDescent="0.25">
      <c r="E1946" s="217"/>
      <c r="F1946" s="217"/>
      <c r="G1946" s="155"/>
      <c r="H1946" s="218"/>
      <c r="M1946" s="155"/>
    </row>
    <row r="1947" spans="5:13" x14ac:dyDescent="0.25">
      <c r="E1947" s="217"/>
      <c r="F1947" s="217"/>
      <c r="G1947" s="5"/>
      <c r="H1947" s="5"/>
      <c r="I1947" s="5"/>
      <c r="J1947" s="5"/>
      <c r="K1947" s="155"/>
      <c r="M1947" s="155"/>
    </row>
    <row r="1948" spans="5:13" x14ac:dyDescent="0.25">
      <c r="E1948" s="217"/>
      <c r="F1948" s="217"/>
      <c r="G1948" s="5"/>
      <c r="H1948" s="5"/>
      <c r="I1948" s="155"/>
      <c r="K1948" s="5"/>
      <c r="L1948" s="5"/>
      <c r="M1948" s="218"/>
    </row>
    <row r="1949" spans="5:13" x14ac:dyDescent="0.25">
      <c r="E1949" s="217"/>
      <c r="F1949" s="217"/>
      <c r="G1949" s="155"/>
      <c r="H1949" s="155"/>
      <c r="I1949" s="155"/>
      <c r="K1949" s="5"/>
      <c r="L1949" s="5"/>
      <c r="M1949" s="155"/>
    </row>
    <row r="1950" spans="5:13" x14ac:dyDescent="0.25">
      <c r="E1950" s="228"/>
      <c r="F1950" s="217"/>
      <c r="I1950" s="155"/>
      <c r="K1950" s="5"/>
      <c r="L1950" s="5"/>
      <c r="M1950" s="155"/>
    </row>
    <row r="1951" spans="5:13" x14ac:dyDescent="0.25">
      <c r="E1951" s="228"/>
      <c r="F1951" s="217"/>
      <c r="I1951" s="155"/>
      <c r="K1951" s="5"/>
      <c r="L1951" s="5"/>
      <c r="M1951" s="155"/>
    </row>
    <row r="1952" spans="5:13" x14ac:dyDescent="0.25">
      <c r="E1952" s="217"/>
      <c r="F1952" s="217"/>
      <c r="G1952" s="5"/>
      <c r="H1952" s="5"/>
      <c r="I1952" s="155"/>
      <c r="J1952" s="218"/>
      <c r="K1952" s="5"/>
      <c r="L1952" s="5"/>
      <c r="M1952" s="155"/>
    </row>
    <row r="1953" spans="1:13" x14ac:dyDescent="0.25">
      <c r="E1953" s="217"/>
      <c r="F1953" s="217"/>
      <c r="G1953" s="5"/>
      <c r="H1953" s="5"/>
      <c r="I1953" s="218"/>
      <c r="J1953" s="218"/>
      <c r="K1953" s="5"/>
      <c r="L1953" s="5"/>
      <c r="M1953" s="155"/>
    </row>
    <row r="1954" spans="1:13" x14ac:dyDescent="0.25">
      <c r="E1954" s="217"/>
      <c r="F1954" s="217"/>
      <c r="G1954" s="155"/>
      <c r="H1954" s="155"/>
      <c r="I1954" s="155"/>
      <c r="J1954" s="218"/>
      <c r="K1954" s="5"/>
      <c r="L1954" s="5"/>
      <c r="M1954" s="155"/>
    </row>
    <row r="1955" spans="1:13" x14ac:dyDescent="0.25">
      <c r="B1955" s="231"/>
      <c r="E1955" s="217"/>
      <c r="F1955" s="217"/>
      <c r="I1955" s="155"/>
      <c r="K1955" s="155"/>
      <c r="L1955" s="155"/>
      <c r="M1955" s="155"/>
    </row>
    <row r="1956" spans="1:13" x14ac:dyDescent="0.25">
      <c r="E1956" s="217"/>
      <c r="F1956" s="217"/>
    </row>
    <row r="1957" spans="1:13" x14ac:dyDescent="0.25">
      <c r="E1957" s="217"/>
      <c r="F1957" s="217"/>
    </row>
    <row r="1958" spans="1:13" x14ac:dyDescent="0.25">
      <c r="E1958" s="217"/>
      <c r="F1958" s="217"/>
      <c r="G1958" s="155"/>
      <c r="H1958" s="218"/>
      <c r="M1958" s="155"/>
    </row>
    <row r="1959" spans="1:13" x14ac:dyDescent="0.25">
      <c r="E1959" s="217"/>
      <c r="F1959" s="217"/>
      <c r="G1959" s="5"/>
      <c r="H1959" s="5"/>
      <c r="I1959" s="5"/>
      <c r="J1959" s="5"/>
      <c r="K1959" s="155"/>
      <c r="M1959" s="155"/>
    </row>
    <row r="1960" spans="1:13" x14ac:dyDescent="0.25">
      <c r="A1960" s="5"/>
      <c r="B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1:13" x14ac:dyDescent="0.25">
      <c r="E1961" s="217"/>
      <c r="F1961" s="217"/>
      <c r="G1961" s="5"/>
      <c r="H1961" s="5"/>
      <c r="I1961" s="155"/>
      <c r="K1961" s="5"/>
      <c r="L1961" s="5"/>
      <c r="M1961" s="218"/>
    </row>
    <row r="1962" spans="1:13" x14ac:dyDescent="0.25">
      <c r="C1962" s="5"/>
      <c r="E1962" s="217"/>
      <c r="F1962" s="217"/>
      <c r="G1962" s="155"/>
      <c r="H1962" s="155"/>
      <c r="I1962" s="155"/>
      <c r="K1962" s="5"/>
      <c r="L1962" s="5"/>
      <c r="M1962" s="155"/>
    </row>
    <row r="1963" spans="1:13" x14ac:dyDescent="0.25">
      <c r="E1963" s="228"/>
      <c r="F1963" s="217"/>
      <c r="I1963" s="155"/>
      <c r="K1963" s="5"/>
      <c r="L1963" s="5"/>
      <c r="M1963" s="155"/>
    </row>
    <row r="1964" spans="1:13" x14ac:dyDescent="0.25">
      <c r="E1964" s="228"/>
      <c r="F1964" s="217"/>
      <c r="I1964" s="155"/>
      <c r="K1964" s="5"/>
      <c r="L1964" s="5"/>
      <c r="M1964" s="155"/>
    </row>
    <row r="1965" spans="1:13" x14ac:dyDescent="0.25">
      <c r="E1965" s="217"/>
      <c r="F1965" s="217"/>
      <c r="G1965" s="5"/>
      <c r="H1965" s="5"/>
      <c r="I1965" s="155"/>
      <c r="J1965" s="218"/>
      <c r="K1965" s="5"/>
      <c r="L1965" s="5"/>
      <c r="M1965" s="155"/>
    </row>
    <row r="1966" spans="1:13" x14ac:dyDescent="0.25">
      <c r="E1966" s="217"/>
      <c r="F1966" s="217"/>
      <c r="G1966" s="5"/>
      <c r="H1966" s="5"/>
      <c r="I1966" s="218"/>
      <c r="J1966" s="218"/>
      <c r="K1966" s="5"/>
      <c r="L1966" s="5"/>
      <c r="M1966" s="155"/>
    </row>
    <row r="1967" spans="1:13" x14ac:dyDescent="0.25">
      <c r="E1967" s="217"/>
      <c r="F1967" s="217"/>
      <c r="G1967" s="155"/>
      <c r="H1967" s="155"/>
      <c r="I1967" s="155"/>
      <c r="J1967" s="218"/>
      <c r="K1967" s="5"/>
      <c r="L1967" s="5"/>
      <c r="M1967" s="155"/>
    </row>
    <row r="1968" spans="1:13" x14ac:dyDescent="0.25">
      <c r="B1968" s="231"/>
      <c r="E1968" s="217"/>
      <c r="F1968" s="217"/>
      <c r="I1968" s="155"/>
      <c r="K1968" s="155"/>
      <c r="L1968" s="155"/>
      <c r="M1968" s="155"/>
    </row>
    <row r="1969" spans="2:13" x14ac:dyDescent="0.25">
      <c r="B1969" s="231"/>
      <c r="E1969" s="217"/>
      <c r="F1969" s="217"/>
      <c r="I1969" s="155"/>
      <c r="K1969" s="155"/>
      <c r="L1969" s="155"/>
      <c r="M1969" s="155"/>
    </row>
    <row r="1970" spans="2:13" x14ac:dyDescent="0.25">
      <c r="B1970" s="231"/>
      <c r="E1970" s="217"/>
      <c r="F1970" s="217"/>
      <c r="I1970" s="155"/>
      <c r="K1970" s="155"/>
      <c r="L1970" s="155"/>
      <c r="M1970" s="155"/>
    </row>
    <row r="1971" spans="2:13" x14ac:dyDescent="0.25">
      <c r="E1971" s="217"/>
      <c r="F1971" s="217"/>
    </row>
    <row r="1972" spans="2:13" x14ac:dyDescent="0.25">
      <c r="E1972" s="217"/>
      <c r="F1972" s="217"/>
      <c r="G1972" s="155"/>
      <c r="H1972" s="218"/>
      <c r="M1972" s="155"/>
    </row>
    <row r="1973" spans="2:13" x14ac:dyDescent="0.25">
      <c r="E1973" s="217"/>
      <c r="F1973" s="217"/>
      <c r="G1973" s="155"/>
      <c r="H1973" s="218"/>
      <c r="M1973" s="155"/>
    </row>
    <row r="1974" spans="2:13" x14ac:dyDescent="0.25">
      <c r="E1974" s="217"/>
      <c r="F1974" s="217"/>
      <c r="G1974" s="5"/>
      <c r="H1974" s="5"/>
      <c r="I1974" s="5"/>
      <c r="J1974" s="5"/>
      <c r="K1974" s="155"/>
      <c r="M1974" s="155"/>
    </row>
    <row r="1975" spans="2:13" x14ac:dyDescent="0.25">
      <c r="E1975" s="217"/>
      <c r="F1975" s="217"/>
      <c r="G1975" s="5"/>
      <c r="H1975" s="5"/>
      <c r="I1975" s="155"/>
      <c r="K1975" s="5"/>
      <c r="L1975" s="5"/>
      <c r="M1975" s="218"/>
    </row>
    <row r="1976" spans="2:13" x14ac:dyDescent="0.25">
      <c r="E1976" s="217"/>
      <c r="F1976" s="217"/>
      <c r="G1976" s="155"/>
      <c r="H1976" s="155"/>
      <c r="I1976" s="155"/>
      <c r="K1976" s="5"/>
      <c r="L1976" s="5"/>
      <c r="M1976" s="155"/>
    </row>
    <row r="1977" spans="2:13" x14ac:dyDescent="0.25">
      <c r="E1977" s="228"/>
      <c r="F1977" s="217"/>
      <c r="I1977" s="155"/>
      <c r="K1977" s="5"/>
      <c r="L1977" s="5"/>
      <c r="M1977" s="155"/>
    </row>
    <row r="1978" spans="2:13" x14ac:dyDescent="0.25">
      <c r="E1978" s="228"/>
      <c r="F1978" s="217"/>
      <c r="I1978" s="155"/>
      <c r="K1978" s="5"/>
      <c r="L1978" s="5"/>
      <c r="M1978" s="155"/>
    </row>
    <row r="1979" spans="2:13" x14ac:dyDescent="0.25">
      <c r="E1979" s="217"/>
      <c r="F1979" s="217"/>
      <c r="G1979" s="5"/>
      <c r="H1979" s="5"/>
      <c r="I1979" s="155"/>
      <c r="J1979" s="218"/>
      <c r="K1979" s="5"/>
      <c r="L1979" s="5"/>
      <c r="M1979" s="155"/>
    </row>
    <row r="1980" spans="2:13" x14ac:dyDescent="0.25">
      <c r="E1980" s="217"/>
      <c r="F1980" s="217"/>
      <c r="G1980" s="5"/>
      <c r="H1980" s="5"/>
      <c r="I1980" s="218"/>
      <c r="J1980" s="218"/>
      <c r="K1980" s="5"/>
      <c r="L1980" s="5"/>
      <c r="M1980" s="155"/>
    </row>
    <row r="1981" spans="2:13" x14ac:dyDescent="0.25">
      <c r="E1981" s="217"/>
      <c r="F1981" s="217"/>
      <c r="G1981" s="155"/>
      <c r="H1981" s="155"/>
      <c r="I1981" s="155"/>
      <c r="J1981" s="218"/>
      <c r="K1981" s="5"/>
      <c r="L1981" s="5"/>
      <c r="M1981" s="155"/>
    </row>
    <row r="1982" spans="2:13" x14ac:dyDescent="0.25">
      <c r="B1982" s="231"/>
      <c r="E1982" s="217"/>
      <c r="F1982" s="217"/>
      <c r="I1982" s="155"/>
      <c r="K1982" s="155"/>
      <c r="L1982" s="155"/>
      <c r="M1982" s="155"/>
    </row>
    <row r="1983" spans="2:13" x14ac:dyDescent="0.25">
      <c r="E1983" s="217"/>
      <c r="F1983" s="217"/>
    </row>
    <row r="1984" spans="2:13" x14ac:dyDescent="0.25">
      <c r="E1984" s="217"/>
      <c r="F1984" s="217"/>
      <c r="G1984" s="155"/>
      <c r="H1984" s="218"/>
      <c r="M1984" s="155"/>
    </row>
    <row r="1985" spans="1:13" x14ac:dyDescent="0.25">
      <c r="E1985" s="217"/>
      <c r="F1985" s="217"/>
      <c r="G1985" s="155"/>
      <c r="H1985" s="218"/>
      <c r="M1985" s="155"/>
    </row>
    <row r="1986" spans="1:13" x14ac:dyDescent="0.25">
      <c r="E1986" s="217"/>
      <c r="F1986" s="217"/>
      <c r="G1986" s="5"/>
      <c r="H1986" s="5"/>
      <c r="I1986" s="5"/>
      <c r="J1986" s="5"/>
      <c r="K1986" s="155"/>
      <c r="M1986" s="155"/>
    </row>
    <row r="1987" spans="1:13" x14ac:dyDescent="0.25">
      <c r="E1987" s="217"/>
      <c r="F1987" s="217"/>
      <c r="G1987" s="5"/>
      <c r="H1987" s="5"/>
      <c r="I1987" s="155"/>
      <c r="K1987" s="5"/>
      <c r="L1987" s="5"/>
      <c r="M1987" s="218"/>
    </row>
    <row r="1988" spans="1:13" x14ac:dyDescent="0.25">
      <c r="E1988" s="217"/>
      <c r="F1988" s="217"/>
      <c r="G1988" s="155"/>
      <c r="H1988" s="155"/>
      <c r="I1988" s="155"/>
      <c r="K1988" s="5"/>
      <c r="L1988" s="5"/>
      <c r="M1988" s="155"/>
    </row>
    <row r="1989" spans="1:13" x14ac:dyDescent="0.25">
      <c r="E1989" s="228"/>
      <c r="F1989" s="217"/>
      <c r="I1989" s="155"/>
      <c r="K1989" s="5"/>
      <c r="L1989" s="5"/>
      <c r="M1989" s="155"/>
    </row>
    <row r="1990" spans="1:13" x14ac:dyDescent="0.25">
      <c r="E1990" s="228"/>
      <c r="F1990" s="217"/>
      <c r="I1990" s="155"/>
      <c r="K1990" s="5"/>
      <c r="L1990" s="5"/>
      <c r="M1990" s="155"/>
    </row>
    <row r="1991" spans="1:13" x14ac:dyDescent="0.25">
      <c r="E1991" s="217"/>
      <c r="F1991" s="217"/>
      <c r="G1991" s="5"/>
      <c r="H1991" s="5"/>
      <c r="I1991" s="155"/>
      <c r="J1991" s="218"/>
      <c r="K1991" s="5"/>
      <c r="L1991" s="5"/>
      <c r="M1991" s="155"/>
    </row>
    <row r="1992" spans="1:13" x14ac:dyDescent="0.25">
      <c r="E1992" s="217"/>
      <c r="F1992" s="217"/>
      <c r="G1992" s="5"/>
      <c r="H1992" s="5"/>
      <c r="I1992" s="218"/>
      <c r="J1992" s="218"/>
      <c r="K1992" s="5"/>
      <c r="L1992" s="5"/>
      <c r="M1992" s="155"/>
    </row>
    <row r="1993" spans="1:13" x14ac:dyDescent="0.25">
      <c r="E1993" s="217"/>
      <c r="F1993" s="217"/>
      <c r="G1993" s="155"/>
      <c r="H1993" s="155"/>
      <c r="I1993" s="155"/>
      <c r="J1993" s="218"/>
      <c r="K1993" s="5"/>
      <c r="L1993" s="5"/>
      <c r="M1993" s="155"/>
    </row>
    <row r="1994" spans="1:13" x14ac:dyDescent="0.25">
      <c r="B1994" s="231"/>
      <c r="E1994" s="217"/>
      <c r="F1994" s="217"/>
      <c r="I1994" s="155"/>
      <c r="K1994" s="155"/>
      <c r="L1994" s="155"/>
      <c r="M1994" s="155"/>
    </row>
    <row r="1995" spans="1:13" x14ac:dyDescent="0.25">
      <c r="A1995" s="5"/>
      <c r="B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1:13" x14ac:dyDescent="0.25">
      <c r="E1996" s="217"/>
      <c r="F1996" s="217"/>
    </row>
    <row r="1997" spans="1:13" x14ac:dyDescent="0.25">
      <c r="C1997" s="5"/>
      <c r="E1997" s="217"/>
      <c r="F1997" s="217"/>
      <c r="G1997" s="155"/>
      <c r="H1997" s="218"/>
      <c r="M1997" s="155"/>
    </row>
    <row r="1998" spans="1:13" x14ac:dyDescent="0.25">
      <c r="E1998" s="217"/>
      <c r="F1998" s="217"/>
      <c r="G1998" s="155"/>
      <c r="H1998" s="218"/>
      <c r="M1998" s="155"/>
    </row>
    <row r="1999" spans="1:13" x14ac:dyDescent="0.25">
      <c r="E1999" s="217"/>
      <c r="F1999" s="217"/>
      <c r="G1999" s="5"/>
      <c r="H1999" s="5"/>
      <c r="I1999" s="5"/>
      <c r="J1999" s="5"/>
      <c r="K1999" s="155"/>
      <c r="M1999" s="155"/>
    </row>
    <row r="2000" spans="1:13" x14ac:dyDescent="0.25">
      <c r="E2000" s="217"/>
      <c r="F2000" s="217"/>
      <c r="G2000" s="5"/>
      <c r="H2000" s="5"/>
      <c r="I2000" s="155"/>
      <c r="K2000" s="5"/>
      <c r="L2000" s="5"/>
      <c r="M2000" s="218"/>
    </row>
    <row r="2001" spans="2:13" x14ac:dyDescent="0.25">
      <c r="E2001" s="217"/>
      <c r="F2001" s="217"/>
      <c r="G2001" s="155"/>
      <c r="H2001" s="155"/>
      <c r="I2001" s="155"/>
      <c r="K2001" s="5"/>
      <c r="L2001" s="5"/>
      <c r="M2001" s="155"/>
    </row>
    <row r="2002" spans="2:13" x14ac:dyDescent="0.25">
      <c r="E2002" s="228"/>
      <c r="F2002" s="217"/>
      <c r="I2002" s="155"/>
      <c r="K2002" s="5"/>
      <c r="L2002" s="5"/>
      <c r="M2002" s="155"/>
    </row>
    <row r="2003" spans="2:13" x14ac:dyDescent="0.25">
      <c r="E2003" s="228"/>
      <c r="F2003" s="217"/>
      <c r="I2003" s="155"/>
      <c r="K2003" s="5"/>
      <c r="L2003" s="5"/>
      <c r="M2003" s="155"/>
    </row>
    <row r="2004" spans="2:13" x14ac:dyDescent="0.25">
      <c r="E2004" s="217"/>
      <c r="F2004" s="217"/>
      <c r="G2004" s="5"/>
      <c r="H2004" s="5"/>
      <c r="I2004" s="155"/>
      <c r="J2004" s="218"/>
      <c r="K2004" s="5"/>
      <c r="L2004" s="5"/>
      <c r="M2004" s="155"/>
    </row>
    <row r="2005" spans="2:13" x14ac:dyDescent="0.25">
      <c r="E2005" s="217"/>
      <c r="F2005" s="217"/>
      <c r="G2005" s="5"/>
      <c r="H2005" s="5"/>
      <c r="I2005" s="218"/>
      <c r="J2005" s="218"/>
      <c r="K2005" s="5"/>
      <c r="L2005" s="5"/>
      <c r="M2005" s="155"/>
    </row>
    <row r="2006" spans="2:13" x14ac:dyDescent="0.25">
      <c r="E2006" s="217"/>
      <c r="F2006" s="217"/>
      <c r="G2006" s="155"/>
      <c r="H2006" s="155"/>
      <c r="I2006" s="155"/>
      <c r="J2006" s="218"/>
      <c r="K2006" s="5"/>
      <c r="L2006" s="5"/>
      <c r="M2006" s="155"/>
    </row>
    <row r="2007" spans="2:13" x14ac:dyDescent="0.25">
      <c r="B2007" s="231"/>
      <c r="E2007" s="217"/>
      <c r="F2007" s="217"/>
      <c r="I2007" s="155"/>
      <c r="K2007" s="155"/>
      <c r="L2007" s="155"/>
      <c r="M2007" s="155"/>
    </row>
    <row r="2008" spans="2:13" x14ac:dyDescent="0.25">
      <c r="E2008" s="217"/>
      <c r="F2008" s="217"/>
    </row>
    <row r="2009" spans="2:13" x14ac:dyDescent="0.25">
      <c r="E2009" s="217"/>
      <c r="F2009" s="217"/>
      <c r="G2009" s="155"/>
      <c r="H2009" s="218"/>
      <c r="M2009" s="155"/>
    </row>
    <row r="2010" spans="2:13" x14ac:dyDescent="0.25">
      <c r="E2010" s="217"/>
      <c r="F2010" s="217"/>
      <c r="G2010" s="155"/>
      <c r="H2010" s="218"/>
      <c r="M2010" s="155"/>
    </row>
    <row r="2011" spans="2:13" x14ac:dyDescent="0.25">
      <c r="E2011" s="217"/>
      <c r="F2011" s="217"/>
      <c r="G2011" s="5"/>
      <c r="H2011" s="5"/>
      <c r="I2011" s="5"/>
      <c r="J2011" s="5"/>
      <c r="K2011" s="155"/>
      <c r="M2011" s="155"/>
    </row>
    <row r="2012" spans="2:13" x14ac:dyDescent="0.25">
      <c r="E2012" s="217"/>
      <c r="F2012" s="217"/>
      <c r="G2012" s="5"/>
      <c r="H2012" s="5"/>
      <c r="I2012" s="155"/>
      <c r="K2012" s="5"/>
      <c r="L2012" s="5"/>
      <c r="M2012" s="218"/>
    </row>
    <row r="2013" spans="2:13" x14ac:dyDescent="0.25">
      <c r="E2013" s="217"/>
      <c r="F2013" s="217"/>
      <c r="G2013" s="155"/>
      <c r="H2013" s="155"/>
      <c r="I2013" s="155"/>
      <c r="K2013" s="5"/>
      <c r="L2013" s="5"/>
      <c r="M2013" s="155"/>
    </row>
    <row r="2014" spans="2:13" x14ac:dyDescent="0.25">
      <c r="E2014" s="228"/>
      <c r="F2014" s="217"/>
      <c r="I2014" s="155"/>
      <c r="K2014" s="5"/>
      <c r="L2014" s="5"/>
      <c r="M2014" s="155"/>
    </row>
    <row r="2015" spans="2:13" x14ac:dyDescent="0.25">
      <c r="E2015" s="228"/>
      <c r="F2015" s="217"/>
      <c r="I2015" s="155"/>
      <c r="K2015" s="5"/>
      <c r="L2015" s="5"/>
      <c r="M2015" s="155"/>
    </row>
    <row r="2016" spans="2:13" x14ac:dyDescent="0.25">
      <c r="E2016" s="217"/>
      <c r="F2016" s="217"/>
      <c r="G2016" s="5"/>
      <c r="H2016" s="5"/>
      <c r="I2016" s="155"/>
      <c r="J2016" s="218"/>
      <c r="K2016" s="5"/>
      <c r="L2016" s="5"/>
      <c r="M2016" s="155"/>
    </row>
    <row r="2017" spans="1:13" x14ac:dyDescent="0.25">
      <c r="E2017" s="217"/>
      <c r="F2017" s="217"/>
      <c r="G2017" s="5"/>
      <c r="H2017" s="5"/>
      <c r="I2017" s="218"/>
      <c r="J2017" s="218"/>
      <c r="K2017" s="5"/>
      <c r="L2017" s="5"/>
      <c r="M2017" s="155"/>
    </row>
    <row r="2018" spans="1:13" x14ac:dyDescent="0.25">
      <c r="E2018" s="217"/>
      <c r="F2018" s="217"/>
      <c r="G2018" s="155"/>
      <c r="H2018" s="155"/>
      <c r="I2018" s="155"/>
      <c r="J2018" s="218"/>
      <c r="K2018" s="5"/>
      <c r="L2018" s="5"/>
      <c r="M2018" s="155"/>
    </row>
    <row r="2019" spans="1:13" x14ac:dyDescent="0.25">
      <c r="B2019" s="231"/>
      <c r="E2019" s="217"/>
      <c r="F2019" s="217"/>
      <c r="I2019" s="155"/>
      <c r="K2019" s="155"/>
      <c r="L2019" s="155"/>
      <c r="M2019" s="155"/>
    </row>
    <row r="2020" spans="1:13" x14ac:dyDescent="0.25">
      <c r="E2020" s="217"/>
      <c r="F2020" s="217"/>
    </row>
    <row r="2021" spans="1:13" x14ac:dyDescent="0.25">
      <c r="E2021" s="217"/>
      <c r="F2021" s="217"/>
    </row>
    <row r="2022" spans="1:13" x14ac:dyDescent="0.25">
      <c r="E2022" s="217"/>
      <c r="F2022" s="217"/>
      <c r="G2022" s="155"/>
      <c r="H2022" s="218"/>
      <c r="M2022" s="155"/>
    </row>
    <row r="2023" spans="1:13" x14ac:dyDescent="0.25">
      <c r="E2023" s="217"/>
      <c r="F2023" s="217"/>
      <c r="G2023" s="5"/>
      <c r="H2023" s="5"/>
      <c r="I2023" s="5"/>
      <c r="J2023" s="5"/>
      <c r="K2023" s="155"/>
      <c r="M2023" s="155"/>
    </row>
    <row r="2024" spans="1:13" x14ac:dyDescent="0.25">
      <c r="E2024" s="217"/>
      <c r="F2024" s="217"/>
      <c r="G2024" s="5"/>
      <c r="H2024" s="5"/>
      <c r="I2024" s="155"/>
      <c r="K2024" s="5"/>
      <c r="L2024" s="5"/>
      <c r="M2024" s="218"/>
    </row>
    <row r="2025" spans="1:13" x14ac:dyDescent="0.25">
      <c r="E2025" s="217"/>
      <c r="F2025" s="217"/>
      <c r="G2025" s="155"/>
      <c r="H2025" s="155"/>
      <c r="I2025" s="155"/>
      <c r="K2025" s="5"/>
      <c r="L2025" s="5"/>
      <c r="M2025" s="155"/>
    </row>
    <row r="2026" spans="1:13" x14ac:dyDescent="0.25">
      <c r="E2026" s="228"/>
      <c r="F2026" s="217"/>
      <c r="I2026" s="155"/>
      <c r="K2026" s="5"/>
      <c r="L2026" s="5"/>
      <c r="M2026" s="155"/>
    </row>
    <row r="2027" spans="1:13" x14ac:dyDescent="0.25">
      <c r="E2027" s="228"/>
      <c r="F2027" s="217"/>
      <c r="I2027" s="155"/>
      <c r="K2027" s="5"/>
      <c r="L2027" s="5"/>
      <c r="M2027" s="155"/>
    </row>
    <row r="2028" spans="1:13" x14ac:dyDescent="0.25">
      <c r="E2028" s="217"/>
      <c r="F2028" s="217"/>
      <c r="G2028" s="5"/>
      <c r="H2028" s="5"/>
      <c r="I2028" s="155"/>
      <c r="J2028" s="218"/>
      <c r="K2028" s="5"/>
      <c r="L2028" s="5"/>
      <c r="M2028" s="155"/>
    </row>
    <row r="2029" spans="1:13" x14ac:dyDescent="0.25">
      <c r="E2029" s="217"/>
      <c r="F2029" s="217"/>
      <c r="G2029" s="5"/>
      <c r="H2029" s="5"/>
      <c r="I2029" s="218"/>
      <c r="J2029" s="218"/>
      <c r="K2029" s="5"/>
      <c r="L2029" s="5"/>
      <c r="M2029" s="155"/>
    </row>
    <row r="2030" spans="1:13" x14ac:dyDescent="0.25">
      <c r="A2030" s="5"/>
      <c r="B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1:13" x14ac:dyDescent="0.25">
      <c r="E2031" s="217"/>
      <c r="F2031" s="217"/>
      <c r="G2031" s="155"/>
      <c r="H2031" s="155"/>
      <c r="I2031" s="155"/>
      <c r="J2031" s="218"/>
      <c r="K2031" s="5"/>
      <c r="L2031" s="5"/>
      <c r="M2031" s="155"/>
    </row>
    <row r="2032" spans="1:13" x14ac:dyDescent="0.25">
      <c r="B2032" s="231"/>
      <c r="C2032" s="5"/>
      <c r="E2032" s="217"/>
      <c r="F2032" s="217"/>
      <c r="I2032" s="155"/>
      <c r="K2032" s="155"/>
      <c r="L2032" s="155"/>
      <c r="M2032" s="155"/>
    </row>
    <row r="2033" spans="2:13" x14ac:dyDescent="0.25">
      <c r="E2033" s="217"/>
      <c r="F2033" s="217"/>
    </row>
    <row r="2034" spans="2:13" x14ac:dyDescent="0.25">
      <c r="E2034" s="217"/>
      <c r="F2034" s="217"/>
    </row>
    <row r="2035" spans="2:13" x14ac:dyDescent="0.25">
      <c r="E2035" s="217"/>
      <c r="F2035" s="217"/>
      <c r="G2035" s="155"/>
      <c r="H2035" s="218"/>
      <c r="M2035" s="155"/>
    </row>
    <row r="2036" spans="2:13" x14ac:dyDescent="0.25">
      <c r="E2036" s="217"/>
      <c r="F2036" s="217"/>
      <c r="G2036" s="5"/>
      <c r="H2036" s="5"/>
      <c r="I2036" s="5"/>
      <c r="J2036" s="5"/>
      <c r="K2036" s="155"/>
      <c r="M2036" s="155"/>
    </row>
    <row r="2037" spans="2:13" x14ac:dyDescent="0.25">
      <c r="E2037" s="217"/>
      <c r="F2037" s="217"/>
      <c r="G2037" s="5"/>
      <c r="H2037" s="5"/>
      <c r="I2037" s="155"/>
      <c r="K2037" s="5"/>
      <c r="L2037" s="5"/>
      <c r="M2037" s="218"/>
    </row>
    <row r="2038" spans="2:13" x14ac:dyDescent="0.25">
      <c r="E2038" s="217"/>
      <c r="F2038" s="217"/>
      <c r="G2038" s="155"/>
      <c r="H2038" s="155"/>
      <c r="I2038" s="155"/>
      <c r="K2038" s="5"/>
      <c r="L2038" s="5"/>
      <c r="M2038" s="155"/>
    </row>
    <row r="2039" spans="2:13" x14ac:dyDescent="0.25">
      <c r="E2039" s="228"/>
      <c r="F2039" s="217"/>
      <c r="I2039" s="155"/>
      <c r="K2039" s="5"/>
      <c r="L2039" s="5"/>
      <c r="M2039" s="155"/>
    </row>
    <row r="2040" spans="2:13" x14ac:dyDescent="0.25">
      <c r="E2040" s="228"/>
      <c r="F2040" s="217"/>
      <c r="I2040" s="155"/>
      <c r="K2040" s="5"/>
      <c r="L2040" s="5"/>
      <c r="M2040" s="155"/>
    </row>
    <row r="2041" spans="2:13" x14ac:dyDescent="0.25">
      <c r="E2041" s="217"/>
      <c r="F2041" s="217"/>
      <c r="G2041" s="5"/>
      <c r="H2041" s="5"/>
      <c r="I2041" s="155"/>
      <c r="J2041" s="218"/>
      <c r="K2041" s="5"/>
      <c r="L2041" s="5"/>
      <c r="M2041" s="155"/>
    </row>
    <row r="2042" spans="2:13" x14ac:dyDescent="0.25">
      <c r="E2042" s="217"/>
      <c r="F2042" s="217"/>
      <c r="G2042" s="5"/>
      <c r="H2042" s="5"/>
      <c r="I2042" s="218"/>
      <c r="J2042" s="218"/>
      <c r="K2042" s="5"/>
      <c r="L2042" s="5"/>
      <c r="M2042" s="155"/>
    </row>
    <row r="2043" spans="2:13" x14ac:dyDescent="0.25">
      <c r="E2043" s="217"/>
      <c r="F2043" s="217"/>
      <c r="G2043" s="155"/>
      <c r="H2043" s="155"/>
      <c r="I2043" s="155"/>
      <c r="J2043" s="218"/>
      <c r="K2043" s="5"/>
      <c r="L2043" s="5"/>
      <c r="M2043" s="155"/>
    </row>
    <row r="2044" spans="2:13" x14ac:dyDescent="0.25">
      <c r="B2044" s="231"/>
      <c r="E2044" s="217"/>
      <c r="F2044" s="217"/>
      <c r="I2044" s="155"/>
      <c r="K2044" s="155"/>
      <c r="L2044" s="155"/>
      <c r="M2044" s="155"/>
    </row>
    <row r="2045" spans="2:13" x14ac:dyDescent="0.25">
      <c r="E2045" s="217"/>
      <c r="F2045" s="217"/>
    </row>
    <row r="2046" spans="2:13" x14ac:dyDescent="0.25">
      <c r="E2046" s="217"/>
      <c r="F2046" s="217"/>
      <c r="G2046" s="155"/>
      <c r="H2046" s="218"/>
      <c r="M2046" s="155"/>
    </row>
    <row r="2047" spans="2:13" x14ac:dyDescent="0.25">
      <c r="E2047" s="217"/>
      <c r="F2047" s="217"/>
      <c r="G2047" s="155"/>
      <c r="H2047" s="218"/>
      <c r="M2047" s="155"/>
    </row>
    <row r="2048" spans="2:13" x14ac:dyDescent="0.25">
      <c r="E2048" s="217"/>
      <c r="F2048" s="217"/>
      <c r="G2048" s="5"/>
      <c r="H2048" s="5"/>
      <c r="I2048" s="5"/>
      <c r="J2048" s="5"/>
      <c r="K2048" s="155"/>
      <c r="M2048" s="155"/>
    </row>
    <row r="2049" spans="2:13" x14ac:dyDescent="0.25">
      <c r="E2049" s="217"/>
      <c r="F2049" s="217"/>
      <c r="G2049" s="5"/>
      <c r="H2049" s="5"/>
      <c r="I2049" s="155"/>
      <c r="K2049" s="5"/>
      <c r="L2049" s="5"/>
      <c r="M2049" s="218"/>
    </row>
    <row r="2050" spans="2:13" x14ac:dyDescent="0.25">
      <c r="E2050" s="217"/>
      <c r="F2050" s="217"/>
      <c r="G2050" s="155"/>
      <c r="H2050" s="155"/>
      <c r="I2050" s="155"/>
      <c r="K2050" s="5"/>
      <c r="L2050" s="5"/>
      <c r="M2050" s="155"/>
    </row>
    <row r="2051" spans="2:13" x14ac:dyDescent="0.25">
      <c r="E2051" s="228"/>
      <c r="F2051" s="217"/>
      <c r="I2051" s="155"/>
      <c r="K2051" s="5"/>
      <c r="L2051" s="5"/>
      <c r="M2051" s="155"/>
    </row>
    <row r="2052" spans="2:13" x14ac:dyDescent="0.25">
      <c r="E2052" s="228"/>
      <c r="F2052" s="217"/>
      <c r="I2052" s="155"/>
      <c r="K2052" s="5"/>
      <c r="L2052" s="5"/>
      <c r="M2052" s="155"/>
    </row>
    <row r="2053" spans="2:13" x14ac:dyDescent="0.25">
      <c r="E2053" s="217"/>
      <c r="F2053" s="217"/>
      <c r="G2053" s="5"/>
      <c r="H2053" s="5"/>
      <c r="I2053" s="155"/>
      <c r="J2053" s="218"/>
      <c r="K2053" s="5"/>
      <c r="L2053" s="5"/>
      <c r="M2053" s="155"/>
    </row>
    <row r="2054" spans="2:13" x14ac:dyDescent="0.25">
      <c r="E2054" s="217"/>
      <c r="F2054" s="217"/>
      <c r="G2054" s="5"/>
      <c r="H2054" s="5"/>
      <c r="I2054" s="218"/>
      <c r="J2054" s="218"/>
      <c r="K2054" s="5"/>
      <c r="L2054" s="5"/>
      <c r="M2054" s="155"/>
    </row>
    <row r="2055" spans="2:13" x14ac:dyDescent="0.25">
      <c r="E2055" s="217"/>
      <c r="F2055" s="217"/>
      <c r="G2055" s="155"/>
      <c r="H2055" s="155"/>
      <c r="I2055" s="155"/>
      <c r="J2055" s="218"/>
      <c r="K2055" s="5"/>
      <c r="L2055" s="5"/>
      <c r="M2055" s="155"/>
    </row>
    <row r="2056" spans="2:13" x14ac:dyDescent="0.25">
      <c r="B2056" s="231"/>
      <c r="E2056" s="217"/>
      <c r="F2056" s="217"/>
      <c r="I2056" s="155"/>
      <c r="K2056" s="155"/>
      <c r="L2056" s="155"/>
      <c r="M2056" s="155"/>
    </row>
    <row r="2057" spans="2:13" x14ac:dyDescent="0.25">
      <c r="E2057" s="217"/>
      <c r="F2057" s="217"/>
    </row>
    <row r="2058" spans="2:13" x14ac:dyDescent="0.25">
      <c r="E2058" s="217"/>
      <c r="F2058" s="217"/>
    </row>
    <row r="2059" spans="2:13" x14ac:dyDescent="0.25">
      <c r="E2059" s="217"/>
      <c r="F2059" s="217"/>
      <c r="G2059" s="155"/>
      <c r="H2059" s="218"/>
      <c r="M2059" s="155"/>
    </row>
    <row r="2060" spans="2:13" x14ac:dyDescent="0.25">
      <c r="E2060" s="217"/>
      <c r="F2060" s="217"/>
      <c r="G2060" s="5"/>
      <c r="H2060" s="5"/>
      <c r="I2060" s="5"/>
      <c r="J2060" s="5"/>
      <c r="K2060" s="155"/>
      <c r="M2060" s="155"/>
    </row>
    <row r="2061" spans="2:13" x14ac:dyDescent="0.25">
      <c r="E2061" s="217"/>
      <c r="F2061" s="217"/>
      <c r="G2061" s="5"/>
      <c r="H2061" s="5"/>
      <c r="I2061" s="155"/>
      <c r="K2061" s="5"/>
      <c r="L2061" s="5"/>
      <c r="M2061" s="218"/>
    </row>
    <row r="2062" spans="2:13" x14ac:dyDescent="0.25">
      <c r="E2062" s="217"/>
      <c r="F2062" s="217"/>
      <c r="G2062" s="155"/>
      <c r="H2062" s="155"/>
      <c r="I2062" s="155"/>
      <c r="K2062" s="5"/>
      <c r="L2062" s="5"/>
      <c r="M2062" s="155"/>
    </row>
    <row r="2063" spans="2:13" x14ac:dyDescent="0.25">
      <c r="E2063" s="228"/>
      <c r="F2063" s="217"/>
      <c r="I2063" s="155"/>
      <c r="K2063" s="5"/>
      <c r="L2063" s="5"/>
      <c r="M2063" s="155"/>
    </row>
    <row r="2064" spans="2:13" x14ac:dyDescent="0.25">
      <c r="E2064" s="228"/>
      <c r="F2064" s="217"/>
      <c r="I2064" s="155"/>
      <c r="K2064" s="5"/>
      <c r="L2064" s="5"/>
      <c r="M2064" s="155"/>
    </row>
    <row r="2065" spans="1:13" x14ac:dyDescent="0.25">
      <c r="A2065" s="5"/>
      <c r="B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1:13" x14ac:dyDescent="0.25">
      <c r="E2066" s="217"/>
      <c r="F2066" s="217"/>
      <c r="G2066" s="5"/>
      <c r="H2066" s="5"/>
      <c r="I2066" s="155"/>
      <c r="J2066" s="218"/>
      <c r="K2066" s="5"/>
      <c r="L2066" s="5"/>
      <c r="M2066" s="155"/>
    </row>
    <row r="2067" spans="1:13" x14ac:dyDescent="0.25">
      <c r="C2067" s="5"/>
      <c r="E2067" s="217"/>
      <c r="F2067" s="217"/>
      <c r="G2067" s="5"/>
      <c r="H2067" s="5"/>
      <c r="I2067" s="218"/>
      <c r="J2067" s="218"/>
      <c r="K2067" s="5"/>
      <c r="L2067" s="5"/>
      <c r="M2067" s="155"/>
    </row>
    <row r="2068" spans="1:13" x14ac:dyDescent="0.25">
      <c r="E2068" s="217"/>
      <c r="F2068" s="217"/>
      <c r="G2068" s="155"/>
      <c r="H2068" s="155"/>
      <c r="I2068" s="155"/>
      <c r="J2068" s="218"/>
      <c r="K2068" s="5"/>
      <c r="L2068" s="5"/>
      <c r="M2068" s="155"/>
    </row>
    <row r="2069" spans="1:13" x14ac:dyDescent="0.25">
      <c r="B2069" s="231"/>
      <c r="E2069" s="217"/>
      <c r="F2069" s="217"/>
      <c r="I2069" s="155"/>
      <c r="K2069" s="155"/>
      <c r="L2069" s="155"/>
      <c r="M2069" s="155"/>
    </row>
    <row r="2070" spans="1:13" x14ac:dyDescent="0.25">
      <c r="E2070" s="217"/>
      <c r="F2070" s="217"/>
    </row>
    <row r="2071" spans="1:13" x14ac:dyDescent="0.25">
      <c r="E2071" s="217"/>
      <c r="F2071" s="217"/>
      <c r="G2071" s="155"/>
      <c r="H2071" s="218"/>
      <c r="M2071" s="155"/>
    </row>
    <row r="2072" spans="1:13" x14ac:dyDescent="0.25">
      <c r="E2072" s="217"/>
      <c r="F2072" s="217"/>
      <c r="G2072" s="155"/>
      <c r="H2072" s="218"/>
      <c r="M2072" s="155"/>
    </row>
    <row r="2073" spans="1:13" x14ac:dyDescent="0.25">
      <c r="E2073" s="217"/>
      <c r="F2073" s="217"/>
      <c r="G2073" s="5"/>
      <c r="H2073" s="5"/>
      <c r="I2073" s="5"/>
      <c r="J2073" s="5"/>
      <c r="K2073" s="155"/>
      <c r="M2073" s="155"/>
    </row>
    <row r="2074" spans="1:13" x14ac:dyDescent="0.25">
      <c r="E2074" s="217"/>
      <c r="F2074" s="217"/>
      <c r="G2074" s="5"/>
      <c r="H2074" s="5"/>
      <c r="I2074" s="155"/>
      <c r="K2074" s="5"/>
      <c r="L2074" s="5"/>
      <c r="M2074" s="218"/>
    </row>
    <row r="2075" spans="1:13" x14ac:dyDescent="0.25">
      <c r="E2075" s="217"/>
      <c r="F2075" s="217"/>
      <c r="G2075" s="155"/>
      <c r="H2075" s="155"/>
      <c r="I2075" s="155"/>
      <c r="K2075" s="5"/>
      <c r="L2075" s="5"/>
      <c r="M2075" s="155"/>
    </row>
    <row r="2076" spans="1:13" x14ac:dyDescent="0.25">
      <c r="E2076" s="228"/>
      <c r="F2076" s="217"/>
      <c r="I2076" s="155"/>
      <c r="K2076" s="5"/>
      <c r="L2076" s="5"/>
      <c r="M2076" s="155"/>
    </row>
    <row r="2077" spans="1:13" x14ac:dyDescent="0.25">
      <c r="E2077" s="228"/>
      <c r="F2077" s="217"/>
      <c r="I2077" s="155"/>
      <c r="K2077" s="5"/>
      <c r="L2077" s="5"/>
      <c r="M2077" s="155"/>
    </row>
    <row r="2078" spans="1:13" x14ac:dyDescent="0.25">
      <c r="E2078" s="217"/>
      <c r="F2078" s="217"/>
      <c r="G2078" s="5"/>
      <c r="H2078" s="5"/>
      <c r="I2078" s="155"/>
      <c r="J2078" s="218"/>
      <c r="K2078" s="5"/>
      <c r="L2078" s="5"/>
      <c r="M2078" s="155"/>
    </row>
    <row r="2079" spans="1:13" x14ac:dyDescent="0.25">
      <c r="E2079" s="217"/>
      <c r="F2079" s="217"/>
      <c r="G2079" s="5"/>
      <c r="H2079" s="5"/>
      <c r="I2079" s="218"/>
      <c r="J2079" s="218"/>
      <c r="K2079" s="5"/>
      <c r="L2079" s="5"/>
      <c r="M2079" s="155"/>
    </row>
    <row r="2080" spans="1:13" x14ac:dyDescent="0.25">
      <c r="E2080" s="217"/>
      <c r="F2080" s="217"/>
      <c r="G2080" s="155"/>
      <c r="H2080" s="155"/>
      <c r="I2080" s="155"/>
      <c r="J2080" s="218"/>
      <c r="K2080" s="5"/>
      <c r="L2080" s="5"/>
      <c r="M2080" s="155"/>
    </row>
    <row r="2081" spans="2:13" x14ac:dyDescent="0.25">
      <c r="B2081" s="231"/>
      <c r="E2081" s="217"/>
      <c r="F2081" s="217"/>
      <c r="I2081" s="155"/>
      <c r="K2081" s="155"/>
      <c r="L2081" s="155"/>
      <c r="M2081" s="155"/>
    </row>
    <row r="2082" spans="2:13" x14ac:dyDescent="0.25">
      <c r="E2082" s="217"/>
      <c r="F2082" s="217"/>
    </row>
    <row r="2083" spans="2:13" x14ac:dyDescent="0.25">
      <c r="E2083" s="217"/>
      <c r="F2083" s="217"/>
      <c r="G2083" s="155"/>
      <c r="H2083" s="218"/>
      <c r="M2083" s="155"/>
    </row>
    <row r="2084" spans="2:13" x14ac:dyDescent="0.25">
      <c r="E2084" s="217"/>
      <c r="F2084" s="217"/>
      <c r="G2084" s="155"/>
      <c r="H2084" s="218"/>
      <c r="M2084" s="155"/>
    </row>
    <row r="2085" spans="2:13" x14ac:dyDescent="0.25">
      <c r="E2085" s="217"/>
      <c r="F2085" s="217"/>
      <c r="G2085" s="5"/>
      <c r="H2085" s="5"/>
      <c r="I2085" s="5"/>
      <c r="J2085" s="5"/>
      <c r="K2085" s="155"/>
      <c r="M2085" s="155"/>
    </row>
    <row r="2086" spans="2:13" x14ac:dyDescent="0.25">
      <c r="E2086" s="217"/>
      <c r="F2086" s="217"/>
      <c r="G2086" s="5"/>
      <c r="H2086" s="5"/>
      <c r="I2086" s="155"/>
      <c r="K2086" s="5"/>
      <c r="L2086" s="5"/>
      <c r="M2086" s="218"/>
    </row>
    <row r="2087" spans="2:13" x14ac:dyDescent="0.25">
      <c r="E2087" s="217"/>
      <c r="F2087" s="217"/>
      <c r="G2087" s="155"/>
      <c r="H2087" s="155"/>
      <c r="I2087" s="155"/>
      <c r="K2087" s="5"/>
      <c r="L2087" s="5"/>
      <c r="M2087" s="155"/>
    </row>
    <row r="2088" spans="2:13" x14ac:dyDescent="0.25">
      <c r="E2088" s="228"/>
      <c r="F2088" s="217"/>
      <c r="I2088" s="155"/>
      <c r="K2088" s="5"/>
      <c r="L2088" s="5"/>
      <c r="M2088" s="155"/>
    </row>
    <row r="2089" spans="2:13" x14ac:dyDescent="0.25">
      <c r="E2089" s="228"/>
      <c r="F2089" s="217"/>
      <c r="I2089" s="155"/>
      <c r="K2089" s="5"/>
      <c r="L2089" s="5"/>
      <c r="M2089" s="155"/>
    </row>
    <row r="2090" spans="2:13" x14ac:dyDescent="0.25">
      <c r="E2090" s="217"/>
      <c r="F2090" s="217"/>
      <c r="G2090" s="5"/>
      <c r="H2090" s="5"/>
      <c r="I2090" s="155"/>
      <c r="J2090" s="218"/>
      <c r="K2090" s="5"/>
      <c r="L2090" s="5"/>
      <c r="M2090" s="155"/>
    </row>
    <row r="2091" spans="2:13" x14ac:dyDescent="0.25">
      <c r="E2091" s="217"/>
      <c r="F2091" s="217"/>
      <c r="G2091" s="5"/>
      <c r="H2091" s="5"/>
      <c r="I2091" s="218"/>
      <c r="J2091" s="218"/>
      <c r="K2091" s="5"/>
      <c r="L2091" s="5"/>
      <c r="M2091" s="155"/>
    </row>
    <row r="2092" spans="2:13" x14ac:dyDescent="0.25">
      <c r="E2092" s="217"/>
      <c r="F2092" s="217"/>
      <c r="G2092" s="155"/>
      <c r="H2092" s="155"/>
      <c r="I2092" s="155"/>
      <c r="J2092" s="218"/>
      <c r="K2092" s="5"/>
      <c r="L2092" s="5"/>
      <c r="M2092" s="155"/>
    </row>
    <row r="2093" spans="2:13" x14ac:dyDescent="0.25">
      <c r="B2093" s="231"/>
      <c r="E2093" s="217"/>
      <c r="F2093" s="217"/>
      <c r="I2093" s="155"/>
      <c r="K2093" s="155"/>
      <c r="L2093" s="155"/>
      <c r="M2093" s="155"/>
    </row>
    <row r="2094" spans="2:13" x14ac:dyDescent="0.25">
      <c r="E2094" s="217"/>
      <c r="F2094" s="217"/>
    </row>
    <row r="2095" spans="2:13" x14ac:dyDescent="0.25">
      <c r="E2095" s="217"/>
      <c r="F2095" s="217"/>
      <c r="G2095" s="155"/>
      <c r="H2095" s="218"/>
      <c r="M2095" s="155"/>
    </row>
    <row r="2096" spans="2:13" x14ac:dyDescent="0.25">
      <c r="E2096" s="217"/>
      <c r="F2096" s="217"/>
      <c r="G2096" s="155"/>
      <c r="H2096" s="218"/>
      <c r="M2096" s="155"/>
    </row>
    <row r="2097" spans="1:13" x14ac:dyDescent="0.25">
      <c r="E2097" s="217"/>
      <c r="F2097" s="217"/>
      <c r="G2097" s="5"/>
      <c r="H2097" s="5"/>
      <c r="I2097" s="5"/>
      <c r="J2097" s="5"/>
      <c r="K2097" s="155"/>
      <c r="M2097" s="155"/>
    </row>
    <row r="2098" spans="1:13" x14ac:dyDescent="0.25">
      <c r="E2098" s="217"/>
      <c r="F2098" s="217"/>
      <c r="G2098" s="5"/>
      <c r="H2098" s="5"/>
      <c r="I2098" s="155"/>
      <c r="K2098" s="5"/>
      <c r="L2098" s="5"/>
      <c r="M2098" s="218"/>
    </row>
    <row r="2099" spans="1:13" x14ac:dyDescent="0.25">
      <c r="E2099" s="217"/>
      <c r="F2099" s="217"/>
      <c r="G2099" s="155"/>
      <c r="H2099" s="155"/>
      <c r="I2099" s="155"/>
      <c r="K2099" s="5"/>
      <c r="L2099" s="5"/>
      <c r="M2099" s="155"/>
    </row>
    <row r="2100" spans="1:13" x14ac:dyDescent="0.25">
      <c r="A2100" s="5"/>
      <c r="B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1:13" x14ac:dyDescent="0.25">
      <c r="E2101" s="228"/>
      <c r="F2101" s="217"/>
      <c r="I2101" s="155"/>
      <c r="K2101" s="5"/>
      <c r="L2101" s="5"/>
      <c r="M2101" s="155"/>
    </row>
    <row r="2102" spans="1:13" x14ac:dyDescent="0.25">
      <c r="C2102" s="5"/>
      <c r="E2102" s="228"/>
      <c r="F2102" s="217"/>
      <c r="I2102" s="155"/>
      <c r="K2102" s="5"/>
      <c r="L2102" s="5"/>
      <c r="M2102" s="155"/>
    </row>
    <row r="2103" spans="1:13" x14ac:dyDescent="0.25">
      <c r="E2103" s="217"/>
      <c r="F2103" s="217"/>
      <c r="G2103" s="5"/>
      <c r="H2103" s="5"/>
      <c r="I2103" s="155"/>
      <c r="J2103" s="218"/>
      <c r="K2103" s="5"/>
      <c r="L2103" s="5"/>
      <c r="M2103" s="155"/>
    </row>
    <row r="2104" spans="1:13" x14ac:dyDescent="0.25">
      <c r="E2104" s="217"/>
      <c r="F2104" s="217"/>
      <c r="G2104" s="5"/>
      <c r="H2104" s="5"/>
      <c r="I2104" s="218"/>
      <c r="J2104" s="218"/>
      <c r="K2104" s="5"/>
      <c r="L2104" s="5"/>
      <c r="M2104" s="155"/>
    </row>
    <row r="2105" spans="1:13" x14ac:dyDescent="0.25">
      <c r="E2105" s="217"/>
      <c r="F2105" s="217"/>
      <c r="G2105" s="155"/>
      <c r="H2105" s="155"/>
      <c r="I2105" s="155"/>
      <c r="J2105" s="218"/>
      <c r="K2105" s="5"/>
      <c r="L2105" s="5"/>
      <c r="M2105" s="155"/>
    </row>
    <row r="2106" spans="1:13" x14ac:dyDescent="0.25">
      <c r="B2106" s="231"/>
      <c r="E2106" s="217"/>
      <c r="F2106" s="217"/>
      <c r="I2106" s="155"/>
      <c r="K2106" s="155"/>
      <c r="L2106" s="155"/>
      <c r="M2106" s="155"/>
    </row>
    <row r="2107" spans="1:13" x14ac:dyDescent="0.25">
      <c r="E2107" s="217"/>
      <c r="F2107" s="217"/>
    </row>
    <row r="2108" spans="1:13" x14ac:dyDescent="0.25">
      <c r="E2108" s="217"/>
      <c r="F2108" s="217"/>
      <c r="G2108" s="155"/>
      <c r="H2108" s="218"/>
      <c r="M2108" s="155"/>
    </row>
    <row r="2109" spans="1:13" x14ac:dyDescent="0.25">
      <c r="E2109" s="217"/>
      <c r="F2109" s="217"/>
      <c r="G2109" s="155"/>
      <c r="H2109" s="218"/>
      <c r="M2109" s="155"/>
    </row>
    <row r="2110" spans="1:13" x14ac:dyDescent="0.25">
      <c r="E2110" s="217"/>
      <c r="F2110" s="217"/>
      <c r="G2110" s="5"/>
      <c r="H2110" s="5"/>
      <c r="I2110" s="5"/>
      <c r="J2110" s="5"/>
      <c r="K2110" s="155"/>
      <c r="M2110" s="155"/>
    </row>
    <row r="2111" spans="1:13" x14ac:dyDescent="0.25">
      <c r="E2111" s="217"/>
      <c r="F2111" s="217"/>
      <c r="G2111" s="5"/>
      <c r="H2111" s="5"/>
      <c r="I2111" s="155"/>
      <c r="K2111" s="5"/>
      <c r="L2111" s="5"/>
      <c r="M2111" s="218"/>
    </row>
    <row r="2112" spans="1:13" x14ac:dyDescent="0.25">
      <c r="E2112" s="217"/>
      <c r="F2112" s="217"/>
      <c r="G2112" s="155"/>
      <c r="H2112" s="155"/>
      <c r="I2112" s="155"/>
      <c r="K2112" s="5"/>
      <c r="L2112" s="5"/>
      <c r="M2112" s="155"/>
    </row>
    <row r="2113" spans="2:13" x14ac:dyDescent="0.25">
      <c r="E2113" s="228"/>
      <c r="F2113" s="217"/>
      <c r="I2113" s="155"/>
      <c r="K2113" s="5"/>
      <c r="L2113" s="5"/>
      <c r="M2113" s="155"/>
    </row>
    <row r="2114" spans="2:13" x14ac:dyDescent="0.25">
      <c r="E2114" s="228"/>
      <c r="F2114" s="217"/>
      <c r="I2114" s="155"/>
      <c r="K2114" s="5"/>
      <c r="L2114" s="5"/>
      <c r="M2114" s="155"/>
    </row>
    <row r="2115" spans="2:13" x14ac:dyDescent="0.25">
      <c r="E2115" s="217"/>
      <c r="F2115" s="217"/>
      <c r="G2115" s="5"/>
      <c r="H2115" s="5"/>
      <c r="I2115" s="155"/>
      <c r="J2115" s="218"/>
      <c r="K2115" s="5"/>
      <c r="L2115" s="5"/>
      <c r="M2115" s="155"/>
    </row>
    <row r="2116" spans="2:13" x14ac:dyDescent="0.25">
      <c r="E2116" s="217"/>
      <c r="F2116" s="217"/>
      <c r="G2116" s="5"/>
      <c r="H2116" s="5"/>
      <c r="I2116" s="218"/>
      <c r="J2116" s="218"/>
      <c r="K2116" s="5"/>
      <c r="L2116" s="5"/>
      <c r="M2116" s="155"/>
    </row>
    <row r="2117" spans="2:13" x14ac:dyDescent="0.25">
      <c r="E2117" s="217"/>
      <c r="F2117" s="217"/>
      <c r="G2117" s="155"/>
      <c r="H2117" s="155"/>
      <c r="I2117" s="155"/>
      <c r="J2117" s="218"/>
      <c r="K2117" s="5"/>
      <c r="L2117" s="5"/>
      <c r="M2117" s="155"/>
    </row>
    <row r="2118" spans="2:13" x14ac:dyDescent="0.25">
      <c r="B2118" s="231"/>
      <c r="E2118" s="217"/>
      <c r="F2118" s="217"/>
      <c r="I2118" s="155"/>
      <c r="K2118" s="155"/>
      <c r="L2118" s="155"/>
      <c r="M2118" s="155"/>
    </row>
    <row r="2119" spans="2:13" x14ac:dyDescent="0.25">
      <c r="E2119" s="217"/>
      <c r="F2119" s="217"/>
    </row>
    <row r="2120" spans="2:13" x14ac:dyDescent="0.25">
      <c r="E2120" s="217"/>
      <c r="F2120" s="217"/>
      <c r="G2120" s="155"/>
      <c r="H2120" s="218"/>
      <c r="M2120" s="155"/>
    </row>
    <row r="2121" spans="2:13" x14ac:dyDescent="0.25">
      <c r="E2121" s="217"/>
      <c r="F2121" s="217"/>
      <c r="G2121" s="155"/>
      <c r="H2121" s="218"/>
      <c r="M2121" s="155"/>
    </row>
    <row r="2122" spans="2:13" x14ac:dyDescent="0.25">
      <c r="E2122" s="217"/>
      <c r="F2122" s="217"/>
      <c r="G2122" s="5"/>
      <c r="H2122" s="5"/>
      <c r="I2122" s="5"/>
      <c r="J2122" s="5"/>
      <c r="K2122" s="155"/>
      <c r="M2122" s="155"/>
    </row>
    <row r="2123" spans="2:13" x14ac:dyDescent="0.25">
      <c r="E2123" s="217"/>
      <c r="F2123" s="217"/>
      <c r="G2123" s="5"/>
      <c r="H2123" s="5"/>
      <c r="I2123" s="155"/>
      <c r="K2123" s="5"/>
      <c r="L2123" s="5"/>
      <c r="M2123" s="218"/>
    </row>
    <row r="2124" spans="2:13" x14ac:dyDescent="0.25">
      <c r="E2124" s="217"/>
      <c r="F2124" s="217"/>
      <c r="G2124" s="155"/>
      <c r="H2124" s="155"/>
      <c r="I2124" s="155"/>
      <c r="K2124" s="5"/>
      <c r="L2124" s="5"/>
      <c r="M2124" s="155"/>
    </row>
    <row r="2125" spans="2:13" x14ac:dyDescent="0.25">
      <c r="E2125" s="228"/>
      <c r="F2125" s="217"/>
      <c r="I2125" s="155"/>
      <c r="K2125" s="5"/>
      <c r="L2125" s="5"/>
      <c r="M2125" s="155"/>
    </row>
    <row r="2126" spans="2:13" x14ac:dyDescent="0.25">
      <c r="E2126" s="228"/>
      <c r="F2126" s="217"/>
      <c r="I2126" s="155"/>
      <c r="K2126" s="5"/>
      <c r="L2126" s="5"/>
      <c r="M2126" s="155"/>
    </row>
    <row r="2127" spans="2:13" x14ac:dyDescent="0.25">
      <c r="E2127" s="217"/>
      <c r="F2127" s="217"/>
      <c r="G2127" s="5"/>
      <c r="H2127" s="5"/>
      <c r="I2127" s="155"/>
      <c r="J2127" s="218"/>
      <c r="K2127" s="5"/>
      <c r="L2127" s="5"/>
      <c r="M2127" s="155"/>
    </row>
    <row r="2128" spans="2:13" x14ac:dyDescent="0.25">
      <c r="E2128" s="217"/>
      <c r="F2128" s="217"/>
      <c r="G2128" s="5"/>
      <c r="H2128" s="5"/>
      <c r="I2128" s="218"/>
      <c r="J2128" s="218"/>
      <c r="K2128" s="5"/>
      <c r="L2128" s="5"/>
      <c r="M2128" s="155"/>
    </row>
    <row r="2129" spans="1:13" x14ac:dyDescent="0.25">
      <c r="E2129" s="217"/>
      <c r="F2129" s="217"/>
      <c r="G2129" s="155"/>
      <c r="H2129" s="155"/>
      <c r="I2129" s="155"/>
      <c r="J2129" s="218"/>
      <c r="K2129" s="5"/>
      <c r="L2129" s="5"/>
      <c r="M2129" s="155"/>
    </row>
    <row r="2130" spans="1:13" x14ac:dyDescent="0.25">
      <c r="B2130" s="231"/>
      <c r="E2130" s="217"/>
      <c r="F2130" s="217"/>
      <c r="I2130" s="155"/>
      <c r="K2130" s="155"/>
      <c r="L2130" s="155"/>
      <c r="M2130" s="155"/>
    </row>
    <row r="2131" spans="1:13" x14ac:dyDescent="0.25">
      <c r="E2131" s="217"/>
      <c r="F2131" s="217"/>
    </row>
    <row r="2132" spans="1:13" x14ac:dyDescent="0.25">
      <c r="E2132" s="217"/>
      <c r="F2132" s="217"/>
      <c r="G2132" s="155"/>
      <c r="H2132" s="218"/>
      <c r="M2132" s="155"/>
    </row>
    <row r="2133" spans="1:13" x14ac:dyDescent="0.25">
      <c r="E2133" s="217"/>
      <c r="F2133" s="217"/>
      <c r="G2133" s="155"/>
      <c r="H2133" s="218"/>
      <c r="M2133" s="155"/>
    </row>
    <row r="2134" spans="1:13" x14ac:dyDescent="0.25">
      <c r="E2134" s="217"/>
      <c r="F2134" s="217"/>
      <c r="G2134" s="5"/>
      <c r="H2134" s="5"/>
      <c r="I2134" s="5"/>
      <c r="J2134" s="5"/>
      <c r="K2134" s="155"/>
      <c r="M2134" s="155"/>
    </row>
    <row r="2135" spans="1:13" x14ac:dyDescent="0.25">
      <c r="A2135" s="5"/>
      <c r="B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1:13" x14ac:dyDescent="0.25">
      <c r="E2136" s="217"/>
      <c r="F2136" s="217"/>
      <c r="G2136" s="5"/>
      <c r="H2136" s="5"/>
      <c r="I2136" s="155"/>
      <c r="K2136" s="5"/>
      <c r="L2136" s="5"/>
      <c r="M2136" s="218"/>
    </row>
    <row r="2137" spans="1:13" x14ac:dyDescent="0.25">
      <c r="C2137" s="5"/>
      <c r="E2137" s="217"/>
      <c r="F2137" s="217"/>
      <c r="G2137" s="155"/>
      <c r="H2137" s="155"/>
      <c r="I2137" s="155"/>
      <c r="K2137" s="5"/>
      <c r="L2137" s="5"/>
      <c r="M2137" s="155"/>
    </row>
    <row r="2138" spans="1:13" x14ac:dyDescent="0.25">
      <c r="E2138" s="228"/>
      <c r="F2138" s="217"/>
      <c r="I2138" s="155"/>
      <c r="K2138" s="5"/>
      <c r="L2138" s="5"/>
      <c r="M2138" s="155"/>
    </row>
    <row r="2139" spans="1:13" x14ac:dyDescent="0.25">
      <c r="E2139" s="228"/>
      <c r="F2139" s="217"/>
      <c r="I2139" s="155"/>
      <c r="K2139" s="5"/>
      <c r="L2139" s="5"/>
      <c r="M2139" s="155"/>
    </row>
    <row r="2140" spans="1:13" x14ac:dyDescent="0.25">
      <c r="E2140" s="217"/>
      <c r="F2140" s="217"/>
      <c r="G2140" s="5"/>
      <c r="H2140" s="5"/>
      <c r="I2140" s="155"/>
      <c r="J2140" s="218"/>
      <c r="K2140" s="5"/>
      <c r="L2140" s="5"/>
      <c r="M2140" s="155"/>
    </row>
    <row r="2141" spans="1:13" x14ac:dyDescent="0.25">
      <c r="E2141" s="217"/>
      <c r="F2141" s="217"/>
      <c r="G2141" s="5"/>
      <c r="H2141" s="5"/>
      <c r="I2141" s="218"/>
      <c r="J2141" s="218"/>
      <c r="K2141" s="5"/>
      <c r="L2141" s="5"/>
      <c r="M2141" s="155"/>
    </row>
    <row r="2142" spans="1:13" x14ac:dyDescent="0.25">
      <c r="E2142" s="217"/>
      <c r="F2142" s="217"/>
      <c r="G2142" s="155"/>
      <c r="H2142" s="155"/>
      <c r="I2142" s="155"/>
      <c r="J2142" s="218"/>
      <c r="K2142" s="5"/>
      <c r="L2142" s="5"/>
      <c r="M2142" s="155"/>
    </row>
    <row r="2143" spans="1:13" x14ac:dyDescent="0.25">
      <c r="B2143" s="231"/>
      <c r="E2143" s="217"/>
      <c r="F2143" s="217"/>
      <c r="I2143" s="155"/>
      <c r="K2143" s="155"/>
      <c r="L2143" s="155"/>
      <c r="M2143" s="155"/>
    </row>
    <row r="2144" spans="1:13" x14ac:dyDescent="0.25">
      <c r="E2144" s="217"/>
      <c r="F2144" s="217"/>
    </row>
    <row r="2145" spans="2:13" x14ac:dyDescent="0.25">
      <c r="E2145" s="217"/>
      <c r="F2145" s="217"/>
    </row>
    <row r="2146" spans="2:13" x14ac:dyDescent="0.25">
      <c r="E2146" s="217"/>
      <c r="F2146" s="217"/>
      <c r="G2146" s="155"/>
      <c r="H2146" s="218"/>
      <c r="M2146" s="155"/>
    </row>
    <row r="2147" spans="2:13" x14ac:dyDescent="0.25">
      <c r="E2147" s="217"/>
      <c r="F2147" s="217"/>
      <c r="G2147" s="5"/>
      <c r="H2147" s="5"/>
      <c r="I2147" s="5"/>
      <c r="J2147" s="5"/>
      <c r="K2147" s="155"/>
      <c r="M2147" s="155"/>
    </row>
    <row r="2148" spans="2:13" x14ac:dyDescent="0.25">
      <c r="E2148" s="217"/>
      <c r="F2148" s="217"/>
      <c r="G2148" s="5"/>
      <c r="H2148" s="5"/>
      <c r="I2148" s="155"/>
      <c r="K2148" s="5"/>
      <c r="L2148" s="5"/>
      <c r="M2148" s="218"/>
    </row>
    <row r="2149" spans="2:13" x14ac:dyDescent="0.25">
      <c r="E2149" s="217"/>
      <c r="F2149" s="217"/>
      <c r="G2149" s="155"/>
      <c r="H2149" s="155"/>
      <c r="I2149" s="155"/>
      <c r="K2149" s="5"/>
      <c r="L2149" s="5"/>
      <c r="M2149" s="155"/>
    </row>
    <row r="2150" spans="2:13" x14ac:dyDescent="0.25">
      <c r="E2150" s="228"/>
      <c r="F2150" s="217"/>
      <c r="I2150" s="155"/>
      <c r="K2150" s="5"/>
      <c r="L2150" s="5"/>
      <c r="M2150" s="155"/>
    </row>
    <row r="2151" spans="2:13" x14ac:dyDescent="0.25">
      <c r="E2151" s="228"/>
      <c r="F2151" s="217"/>
      <c r="I2151" s="155"/>
      <c r="K2151" s="5"/>
      <c r="L2151" s="5"/>
      <c r="M2151" s="155"/>
    </row>
    <row r="2152" spans="2:13" x14ac:dyDescent="0.25">
      <c r="E2152" s="217"/>
      <c r="F2152" s="217"/>
      <c r="G2152" s="5"/>
      <c r="H2152" s="5"/>
      <c r="I2152" s="155"/>
      <c r="J2152" s="218"/>
      <c r="K2152" s="5"/>
      <c r="L2152" s="5"/>
      <c r="M2152" s="155"/>
    </row>
    <row r="2153" spans="2:13" x14ac:dyDescent="0.25">
      <c r="E2153" s="217"/>
      <c r="F2153" s="217"/>
      <c r="G2153" s="5"/>
      <c r="H2153" s="5"/>
      <c r="I2153" s="218"/>
      <c r="J2153" s="218"/>
      <c r="K2153" s="5"/>
      <c r="L2153" s="5"/>
      <c r="M2153" s="155"/>
    </row>
    <row r="2154" spans="2:13" x14ac:dyDescent="0.25">
      <c r="E2154" s="217"/>
      <c r="F2154" s="217"/>
      <c r="G2154" s="155"/>
      <c r="H2154" s="155"/>
      <c r="I2154" s="155"/>
      <c r="J2154" s="218"/>
      <c r="K2154" s="5"/>
      <c r="L2154" s="5"/>
      <c r="M2154" s="155"/>
    </row>
    <row r="2155" spans="2:13" x14ac:dyDescent="0.25">
      <c r="B2155" s="231"/>
      <c r="E2155" s="217"/>
      <c r="F2155" s="217"/>
      <c r="I2155" s="155"/>
      <c r="K2155" s="155"/>
      <c r="L2155" s="155"/>
      <c r="M2155" s="155"/>
    </row>
    <row r="2156" spans="2:13" x14ac:dyDescent="0.25">
      <c r="E2156" s="217"/>
      <c r="F2156" s="217"/>
    </row>
    <row r="2157" spans="2:13" x14ac:dyDescent="0.25">
      <c r="E2157" s="217"/>
      <c r="F2157" s="217"/>
    </row>
    <row r="2158" spans="2:13" x14ac:dyDescent="0.25">
      <c r="E2158" s="217"/>
      <c r="F2158" s="217"/>
      <c r="G2158" s="155"/>
      <c r="H2158" s="218"/>
      <c r="M2158" s="155"/>
    </row>
    <row r="2159" spans="2:13" x14ac:dyDescent="0.25">
      <c r="E2159" s="217"/>
      <c r="F2159" s="217"/>
      <c r="G2159" s="5"/>
      <c r="H2159" s="5"/>
      <c r="I2159" s="5"/>
      <c r="J2159" s="5"/>
      <c r="K2159" s="155"/>
      <c r="M2159" s="155"/>
    </row>
    <row r="2160" spans="2:13" x14ac:dyDescent="0.25">
      <c r="E2160" s="217"/>
      <c r="F2160" s="217"/>
      <c r="G2160" s="5"/>
      <c r="H2160" s="5"/>
      <c r="I2160" s="155"/>
      <c r="K2160" s="5"/>
      <c r="L2160" s="5"/>
      <c r="M2160" s="218"/>
    </row>
    <row r="2161" spans="1:13" x14ac:dyDescent="0.25">
      <c r="E2161" s="217"/>
      <c r="F2161" s="217"/>
      <c r="G2161" s="155"/>
      <c r="H2161" s="155"/>
      <c r="I2161" s="155"/>
      <c r="K2161" s="5"/>
      <c r="L2161" s="5"/>
      <c r="M2161" s="155"/>
    </row>
    <row r="2162" spans="1:13" x14ac:dyDescent="0.25">
      <c r="E2162" s="228"/>
      <c r="F2162" s="217"/>
      <c r="I2162" s="155"/>
      <c r="K2162" s="5"/>
      <c r="L2162" s="5"/>
      <c r="M2162" s="155"/>
    </row>
    <row r="2163" spans="1:13" x14ac:dyDescent="0.25">
      <c r="E2163" s="228"/>
      <c r="F2163" s="217"/>
      <c r="I2163" s="155"/>
      <c r="K2163" s="5"/>
      <c r="L2163" s="5"/>
      <c r="M2163" s="155"/>
    </row>
    <row r="2164" spans="1:13" x14ac:dyDescent="0.25">
      <c r="E2164" s="217"/>
      <c r="F2164" s="217"/>
      <c r="G2164" s="5"/>
      <c r="H2164" s="5"/>
      <c r="I2164" s="155"/>
      <c r="J2164" s="218"/>
      <c r="K2164" s="5"/>
      <c r="L2164" s="5"/>
      <c r="M2164" s="155"/>
    </row>
    <row r="2165" spans="1:13" x14ac:dyDescent="0.25">
      <c r="E2165" s="217"/>
      <c r="F2165" s="217"/>
      <c r="G2165" s="5"/>
      <c r="H2165" s="5"/>
      <c r="I2165" s="218"/>
      <c r="J2165" s="218"/>
      <c r="K2165" s="5"/>
      <c r="L2165" s="5"/>
      <c r="M2165" s="155"/>
    </row>
    <row r="2166" spans="1:13" x14ac:dyDescent="0.25">
      <c r="E2166" s="217"/>
      <c r="F2166" s="217"/>
      <c r="G2166" s="155"/>
      <c r="H2166" s="155"/>
      <c r="I2166" s="155"/>
      <c r="J2166" s="218"/>
      <c r="K2166" s="5"/>
      <c r="L2166" s="5"/>
      <c r="M2166" s="155"/>
    </row>
    <row r="2167" spans="1:13" x14ac:dyDescent="0.25">
      <c r="B2167" s="231"/>
      <c r="E2167" s="217"/>
      <c r="F2167" s="217"/>
      <c r="I2167" s="155"/>
      <c r="K2167" s="155"/>
      <c r="L2167" s="155"/>
      <c r="M2167" s="155"/>
    </row>
    <row r="2168" spans="1:13" x14ac:dyDescent="0.25">
      <c r="E2168" s="217"/>
      <c r="F2168" s="217"/>
    </row>
    <row r="2169" spans="1:13" x14ac:dyDescent="0.25">
      <c r="E2169" s="217"/>
      <c r="F2169" s="217"/>
    </row>
    <row r="2170" spans="1:13" x14ac:dyDescent="0.25">
      <c r="A2170" s="5"/>
      <c r="B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1:13" x14ac:dyDescent="0.25">
      <c r="E2171" s="217"/>
      <c r="F2171" s="217"/>
      <c r="G2171" s="155"/>
      <c r="H2171" s="218"/>
      <c r="M2171" s="155"/>
    </row>
    <row r="2172" spans="1:13" x14ac:dyDescent="0.25">
      <c r="C2172" s="5"/>
      <c r="E2172" s="217"/>
      <c r="F2172" s="217"/>
      <c r="G2172" s="5"/>
      <c r="H2172" s="5"/>
      <c r="I2172" s="5"/>
      <c r="J2172" s="5"/>
      <c r="K2172" s="155"/>
      <c r="M2172" s="155"/>
    </row>
    <row r="2173" spans="1:13" x14ac:dyDescent="0.25">
      <c r="E2173" s="217"/>
      <c r="F2173" s="217"/>
      <c r="G2173" s="5"/>
      <c r="H2173" s="5"/>
      <c r="I2173" s="155"/>
      <c r="K2173" s="5"/>
      <c r="L2173" s="5"/>
      <c r="M2173" s="218"/>
    </row>
    <row r="2174" spans="1:13" x14ac:dyDescent="0.25">
      <c r="E2174" s="217"/>
      <c r="F2174" s="217"/>
      <c r="G2174" s="155"/>
      <c r="H2174" s="155"/>
      <c r="I2174" s="155"/>
      <c r="K2174" s="5"/>
      <c r="L2174" s="5"/>
      <c r="M2174" s="155"/>
    </row>
    <row r="2175" spans="1:13" x14ac:dyDescent="0.25">
      <c r="E2175" s="228"/>
      <c r="F2175" s="217"/>
      <c r="I2175" s="155"/>
      <c r="K2175" s="5"/>
      <c r="L2175" s="5"/>
      <c r="M2175" s="155"/>
    </row>
    <row r="2176" spans="1:13" x14ac:dyDescent="0.25">
      <c r="E2176" s="228"/>
      <c r="F2176" s="217"/>
      <c r="I2176" s="155"/>
      <c r="K2176" s="5"/>
      <c r="L2176" s="5"/>
      <c r="M2176" s="155"/>
    </row>
    <row r="2177" spans="2:13" x14ac:dyDescent="0.25">
      <c r="E2177" s="217"/>
      <c r="F2177" s="217"/>
      <c r="G2177" s="5"/>
      <c r="H2177" s="5"/>
      <c r="I2177" s="155"/>
      <c r="J2177" s="218"/>
      <c r="K2177" s="5"/>
      <c r="L2177" s="5"/>
      <c r="M2177" s="155"/>
    </row>
    <row r="2178" spans="2:13" x14ac:dyDescent="0.25">
      <c r="E2178" s="217"/>
      <c r="F2178" s="217"/>
      <c r="G2178" s="5"/>
      <c r="H2178" s="5"/>
      <c r="I2178" s="218"/>
      <c r="J2178" s="218"/>
      <c r="K2178" s="5"/>
      <c r="L2178" s="5"/>
      <c r="M2178" s="155"/>
    </row>
    <row r="2179" spans="2:13" x14ac:dyDescent="0.25">
      <c r="E2179" s="217"/>
      <c r="F2179" s="217"/>
      <c r="G2179" s="155"/>
      <c r="H2179" s="155"/>
      <c r="I2179" s="155"/>
      <c r="J2179" s="218"/>
      <c r="K2179" s="5"/>
      <c r="L2179" s="5"/>
      <c r="M2179" s="155"/>
    </row>
    <row r="2180" spans="2:13" x14ac:dyDescent="0.25">
      <c r="B2180" s="231"/>
      <c r="E2180" s="217"/>
      <c r="F2180" s="217"/>
      <c r="I2180" s="155"/>
      <c r="K2180" s="155"/>
      <c r="L2180" s="155"/>
      <c r="M2180" s="155"/>
    </row>
    <row r="2181" spans="2:13" x14ac:dyDescent="0.25">
      <c r="E2181" s="217"/>
      <c r="F2181" s="217"/>
    </row>
    <row r="2182" spans="2:13" x14ac:dyDescent="0.25">
      <c r="E2182" s="217"/>
      <c r="F2182" s="217"/>
      <c r="G2182" s="155"/>
      <c r="H2182" s="218"/>
      <c r="M2182" s="155"/>
    </row>
    <row r="2183" spans="2:13" x14ac:dyDescent="0.25">
      <c r="E2183" s="217"/>
      <c r="F2183" s="217"/>
      <c r="G2183" s="155"/>
      <c r="H2183" s="218"/>
      <c r="M2183" s="155"/>
    </row>
    <row r="2184" spans="2:13" x14ac:dyDescent="0.25">
      <c r="E2184" s="217"/>
      <c r="F2184" s="217"/>
      <c r="G2184" s="5"/>
      <c r="H2184" s="5"/>
      <c r="I2184" s="5"/>
      <c r="J2184" s="5"/>
      <c r="K2184" s="155"/>
      <c r="M2184" s="155"/>
    </row>
    <row r="2185" spans="2:13" x14ac:dyDescent="0.25">
      <c r="E2185" s="217"/>
      <c r="F2185" s="217"/>
      <c r="G2185" s="5"/>
      <c r="H2185" s="5"/>
      <c r="I2185" s="155"/>
      <c r="K2185" s="5"/>
      <c r="L2185" s="5"/>
      <c r="M2185" s="218"/>
    </row>
    <row r="2186" spans="2:13" x14ac:dyDescent="0.25">
      <c r="E2186" s="217"/>
      <c r="F2186" s="217"/>
      <c r="G2186" s="155"/>
      <c r="H2186" s="155"/>
      <c r="I2186" s="155"/>
      <c r="K2186" s="5"/>
      <c r="L2186" s="5"/>
      <c r="M2186" s="155"/>
    </row>
    <row r="2187" spans="2:13" x14ac:dyDescent="0.25">
      <c r="E2187" s="228"/>
      <c r="F2187" s="217"/>
      <c r="I2187" s="155"/>
      <c r="K2187" s="5"/>
      <c r="L2187" s="5"/>
      <c r="M2187" s="155"/>
    </row>
    <row r="2188" spans="2:13" x14ac:dyDescent="0.25">
      <c r="E2188" s="228"/>
      <c r="F2188" s="217"/>
      <c r="I2188" s="155"/>
      <c r="K2188" s="5"/>
      <c r="L2188" s="5"/>
      <c r="M2188" s="155"/>
    </row>
    <row r="2189" spans="2:13" x14ac:dyDescent="0.25">
      <c r="E2189" s="217"/>
      <c r="F2189" s="217"/>
      <c r="G2189" s="5"/>
      <c r="H2189" s="5"/>
      <c r="I2189" s="155"/>
      <c r="J2189" s="218"/>
      <c r="K2189" s="5"/>
      <c r="L2189" s="5"/>
      <c r="M2189" s="155"/>
    </row>
    <row r="2190" spans="2:13" x14ac:dyDescent="0.25">
      <c r="E2190" s="217"/>
      <c r="F2190" s="217"/>
      <c r="G2190" s="5"/>
      <c r="H2190" s="5"/>
      <c r="I2190" s="218"/>
      <c r="J2190" s="218"/>
      <c r="K2190" s="5"/>
      <c r="L2190" s="5"/>
      <c r="M2190" s="155"/>
    </row>
    <row r="2191" spans="2:13" x14ac:dyDescent="0.25">
      <c r="E2191" s="217"/>
      <c r="F2191" s="217"/>
      <c r="G2191" s="155"/>
      <c r="H2191" s="155"/>
      <c r="I2191" s="155"/>
      <c r="J2191" s="218"/>
      <c r="K2191" s="5"/>
      <c r="L2191" s="5"/>
      <c r="M2191" s="155"/>
    </row>
    <row r="2192" spans="2:13" x14ac:dyDescent="0.25">
      <c r="B2192" s="231"/>
      <c r="E2192" s="217"/>
      <c r="F2192" s="217"/>
      <c r="I2192" s="155"/>
      <c r="K2192" s="155"/>
      <c r="L2192" s="155"/>
      <c r="M2192" s="155"/>
    </row>
    <row r="2193" spans="1:13" x14ac:dyDescent="0.25">
      <c r="E2193" s="217"/>
      <c r="F2193" s="217"/>
    </row>
    <row r="2194" spans="1:13" x14ac:dyDescent="0.25">
      <c r="E2194" s="217"/>
      <c r="F2194" s="217"/>
      <c r="G2194" s="155"/>
      <c r="H2194" s="218"/>
      <c r="M2194" s="155"/>
    </row>
    <row r="2195" spans="1:13" x14ac:dyDescent="0.25">
      <c r="E2195" s="217"/>
      <c r="F2195" s="217"/>
      <c r="G2195" s="155"/>
      <c r="H2195" s="218"/>
      <c r="M2195" s="155"/>
    </row>
    <row r="2196" spans="1:13" x14ac:dyDescent="0.25">
      <c r="E2196" s="217"/>
      <c r="F2196" s="217"/>
      <c r="G2196" s="5"/>
      <c r="H2196" s="5"/>
      <c r="I2196" s="5"/>
      <c r="J2196" s="5"/>
      <c r="K2196" s="155"/>
      <c r="M2196" s="155"/>
    </row>
    <row r="2197" spans="1:13" x14ac:dyDescent="0.25">
      <c r="E2197" s="217"/>
      <c r="F2197" s="217"/>
      <c r="G2197" s="5"/>
      <c r="H2197" s="5"/>
      <c r="I2197" s="155"/>
      <c r="K2197" s="5"/>
      <c r="L2197" s="5"/>
      <c r="M2197" s="218"/>
    </row>
    <row r="2198" spans="1:13" x14ac:dyDescent="0.25">
      <c r="E2198" s="217"/>
      <c r="F2198" s="217"/>
      <c r="G2198" s="155"/>
      <c r="H2198" s="155"/>
      <c r="I2198" s="155"/>
      <c r="K2198" s="5"/>
      <c r="L2198" s="5"/>
      <c r="M2198" s="155"/>
    </row>
    <row r="2199" spans="1:13" x14ac:dyDescent="0.25">
      <c r="E2199" s="228"/>
      <c r="F2199" s="217"/>
      <c r="I2199" s="155"/>
      <c r="K2199" s="5"/>
      <c r="L2199" s="5"/>
      <c r="M2199" s="155"/>
    </row>
    <row r="2200" spans="1:13" x14ac:dyDescent="0.25">
      <c r="E2200" s="228"/>
      <c r="F2200" s="217"/>
      <c r="I2200" s="155"/>
      <c r="K2200" s="5"/>
      <c r="L2200" s="5"/>
      <c r="M2200" s="155"/>
    </row>
    <row r="2201" spans="1:13" x14ac:dyDescent="0.25">
      <c r="E2201" s="217"/>
      <c r="F2201" s="217"/>
      <c r="G2201" s="5"/>
      <c r="H2201" s="5"/>
      <c r="I2201" s="155"/>
      <c r="J2201" s="218"/>
      <c r="K2201" s="5"/>
      <c r="L2201" s="5"/>
      <c r="M2201" s="155"/>
    </row>
    <row r="2202" spans="1:13" x14ac:dyDescent="0.25">
      <c r="E2202" s="217"/>
      <c r="F2202" s="217"/>
      <c r="G2202" s="5"/>
      <c r="H2202" s="5"/>
      <c r="I2202" s="218"/>
      <c r="J2202" s="218"/>
      <c r="K2202" s="5"/>
      <c r="L2202" s="5"/>
      <c r="M2202" s="155"/>
    </row>
    <row r="2203" spans="1:13" x14ac:dyDescent="0.25">
      <c r="E2203" s="217"/>
      <c r="F2203" s="217"/>
      <c r="G2203" s="155"/>
      <c r="H2203" s="155"/>
      <c r="I2203" s="155"/>
      <c r="J2203" s="218"/>
      <c r="K2203" s="5"/>
      <c r="L2203" s="5"/>
      <c r="M2203" s="155"/>
    </row>
    <row r="2204" spans="1:13" x14ac:dyDescent="0.25">
      <c r="B2204" s="231"/>
      <c r="E2204" s="217"/>
      <c r="F2204" s="217"/>
      <c r="I2204" s="155"/>
      <c r="K2204" s="155"/>
      <c r="L2204" s="155"/>
      <c r="M2204" s="155"/>
    </row>
    <row r="2205" spans="1:13" x14ac:dyDescent="0.25">
      <c r="A2205" s="5"/>
      <c r="B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1:13" x14ac:dyDescent="0.25">
      <c r="E2206" s="217"/>
      <c r="F2206" s="217"/>
    </row>
    <row r="2207" spans="1:13" x14ac:dyDescent="0.25">
      <c r="C2207" s="5"/>
      <c r="E2207" s="217"/>
      <c r="F2207" s="217"/>
      <c r="G2207" s="155"/>
      <c r="H2207" s="218"/>
      <c r="M2207" s="155"/>
    </row>
    <row r="2208" spans="1:13" x14ac:dyDescent="0.25">
      <c r="E2208" s="217"/>
      <c r="F2208" s="217"/>
      <c r="G2208" s="155"/>
      <c r="H2208" s="218"/>
      <c r="M2208" s="155"/>
    </row>
    <row r="2209" spans="2:13" x14ac:dyDescent="0.25">
      <c r="E2209" s="217"/>
      <c r="F2209" s="217"/>
      <c r="G2209" s="5"/>
      <c r="H2209" s="5"/>
      <c r="I2209" s="5"/>
      <c r="J2209" s="5"/>
      <c r="K2209" s="155"/>
      <c r="M2209" s="155"/>
    </row>
    <row r="2210" spans="2:13" x14ac:dyDescent="0.25">
      <c r="E2210" s="217"/>
      <c r="F2210" s="217"/>
      <c r="G2210" s="5"/>
      <c r="H2210" s="5"/>
      <c r="I2210" s="155"/>
      <c r="K2210" s="5"/>
      <c r="L2210" s="5"/>
      <c r="M2210" s="218"/>
    </row>
    <row r="2211" spans="2:13" x14ac:dyDescent="0.25">
      <c r="E2211" s="217"/>
      <c r="F2211" s="217"/>
      <c r="G2211" s="155"/>
      <c r="H2211" s="155"/>
      <c r="I2211" s="155"/>
      <c r="K2211" s="5"/>
      <c r="L2211" s="5"/>
      <c r="M2211" s="155"/>
    </row>
    <row r="2212" spans="2:13" x14ac:dyDescent="0.25">
      <c r="E2212" s="228"/>
      <c r="F2212" s="217"/>
      <c r="I2212" s="155"/>
      <c r="K2212" s="5"/>
      <c r="L2212" s="5"/>
      <c r="M2212" s="155"/>
    </row>
    <row r="2213" spans="2:13" x14ac:dyDescent="0.25">
      <c r="E2213" s="228"/>
      <c r="F2213" s="217"/>
      <c r="I2213" s="155"/>
      <c r="K2213" s="5"/>
      <c r="L2213" s="5"/>
      <c r="M2213" s="155"/>
    </row>
    <row r="2214" spans="2:13" x14ac:dyDescent="0.25">
      <c r="E2214" s="217"/>
      <c r="F2214" s="217"/>
      <c r="G2214" s="5"/>
      <c r="H2214" s="5"/>
      <c r="I2214" s="155"/>
      <c r="J2214" s="218"/>
      <c r="K2214" s="5"/>
      <c r="L2214" s="5"/>
      <c r="M2214" s="155"/>
    </row>
    <row r="2215" spans="2:13" x14ac:dyDescent="0.25">
      <c r="E2215" s="217"/>
      <c r="F2215" s="217"/>
      <c r="G2215" s="5"/>
      <c r="H2215" s="5"/>
      <c r="I2215" s="218"/>
      <c r="J2215" s="218"/>
      <c r="K2215" s="5"/>
      <c r="L2215" s="5"/>
      <c r="M2215" s="155"/>
    </row>
    <row r="2216" spans="2:13" x14ac:dyDescent="0.25">
      <c r="E2216" s="217"/>
      <c r="F2216" s="217"/>
      <c r="G2216" s="155"/>
      <c r="H2216" s="155"/>
      <c r="I2216" s="155"/>
      <c r="J2216" s="218"/>
      <c r="K2216" s="5"/>
      <c r="L2216" s="5"/>
      <c r="M2216" s="155"/>
    </row>
    <row r="2217" spans="2:13" x14ac:dyDescent="0.25">
      <c r="B2217" s="231"/>
      <c r="E2217" s="217"/>
      <c r="F2217" s="217"/>
      <c r="I2217" s="155"/>
      <c r="K2217" s="155"/>
      <c r="L2217" s="155"/>
      <c r="M2217" s="155"/>
    </row>
    <row r="2218" spans="2:13" x14ac:dyDescent="0.25">
      <c r="E2218" s="217"/>
      <c r="F2218" s="217"/>
    </row>
    <row r="2219" spans="2:13" x14ac:dyDescent="0.25">
      <c r="E2219" s="217"/>
      <c r="F2219" s="217"/>
      <c r="G2219" s="155"/>
      <c r="H2219" s="218"/>
      <c r="M2219" s="155"/>
    </row>
    <row r="2220" spans="2:13" x14ac:dyDescent="0.25">
      <c r="E2220" s="217"/>
      <c r="F2220" s="217"/>
      <c r="G2220" s="155"/>
      <c r="H2220" s="218"/>
      <c r="M2220" s="155"/>
    </row>
    <row r="2221" spans="2:13" x14ac:dyDescent="0.25">
      <c r="E2221" s="217"/>
      <c r="F2221" s="217"/>
      <c r="G2221" s="5"/>
      <c r="H2221" s="5"/>
      <c r="I2221" s="5"/>
      <c r="J2221" s="5"/>
      <c r="K2221" s="155"/>
      <c r="M2221" s="155"/>
    </row>
    <row r="2222" spans="2:13" x14ac:dyDescent="0.25">
      <c r="E2222" s="217"/>
      <c r="F2222" s="217"/>
      <c r="G2222" s="5"/>
      <c r="H2222" s="5"/>
      <c r="I2222" s="155"/>
      <c r="K2222" s="5"/>
      <c r="L2222" s="5"/>
      <c r="M2222" s="218"/>
    </row>
    <row r="2223" spans="2:13" x14ac:dyDescent="0.25">
      <c r="E2223" s="217"/>
      <c r="F2223" s="217"/>
      <c r="G2223" s="155"/>
      <c r="H2223" s="155"/>
      <c r="I2223" s="155"/>
      <c r="K2223" s="5"/>
      <c r="L2223" s="5"/>
      <c r="M2223" s="155"/>
    </row>
    <row r="2224" spans="2:13" x14ac:dyDescent="0.25">
      <c r="E2224" s="228"/>
      <c r="F2224" s="217"/>
      <c r="I2224" s="155"/>
      <c r="K2224" s="5"/>
      <c r="L2224" s="5"/>
      <c r="M2224" s="155"/>
    </row>
    <row r="2225" spans="1:13" x14ac:dyDescent="0.25">
      <c r="E2225" s="228"/>
      <c r="F2225" s="217"/>
      <c r="I2225" s="155"/>
      <c r="K2225" s="5"/>
      <c r="L2225" s="5"/>
      <c r="M2225" s="155"/>
    </row>
    <row r="2226" spans="1:13" x14ac:dyDescent="0.25">
      <c r="E2226" s="217"/>
      <c r="F2226" s="217"/>
      <c r="G2226" s="5"/>
      <c r="H2226" s="5"/>
      <c r="I2226" s="155"/>
      <c r="J2226" s="218"/>
      <c r="K2226" s="5"/>
      <c r="L2226" s="5"/>
      <c r="M2226" s="155"/>
    </row>
    <row r="2227" spans="1:13" x14ac:dyDescent="0.25">
      <c r="E2227" s="217"/>
      <c r="F2227" s="217"/>
      <c r="G2227" s="5"/>
      <c r="H2227" s="5"/>
      <c r="I2227" s="218"/>
      <c r="J2227" s="218"/>
      <c r="K2227" s="5"/>
      <c r="L2227" s="5"/>
      <c r="M2227" s="155"/>
    </row>
    <row r="2228" spans="1:13" x14ac:dyDescent="0.25">
      <c r="E2228" s="217"/>
      <c r="F2228" s="217"/>
      <c r="G2228" s="155"/>
      <c r="H2228" s="155"/>
      <c r="I2228" s="155"/>
      <c r="J2228" s="218"/>
      <c r="K2228" s="5"/>
      <c r="L2228" s="5"/>
      <c r="M2228" s="155"/>
    </row>
    <row r="2229" spans="1:13" x14ac:dyDescent="0.25">
      <c r="B2229" s="231"/>
      <c r="E2229" s="217"/>
      <c r="F2229" s="217"/>
      <c r="I2229" s="155"/>
      <c r="K2229" s="155"/>
      <c r="L2229" s="155"/>
      <c r="M2229" s="155"/>
    </row>
    <row r="2230" spans="1:13" x14ac:dyDescent="0.25">
      <c r="E2230" s="217"/>
      <c r="F2230" s="217"/>
    </row>
    <row r="2231" spans="1:13" x14ac:dyDescent="0.25">
      <c r="E2231" s="217"/>
      <c r="F2231" s="217"/>
      <c r="G2231" s="155"/>
      <c r="H2231" s="218"/>
      <c r="M2231" s="155"/>
    </row>
    <row r="2232" spans="1:13" x14ac:dyDescent="0.25">
      <c r="E2232" s="217"/>
      <c r="F2232" s="217"/>
      <c r="G2232" s="155"/>
      <c r="H2232" s="218"/>
      <c r="M2232" s="155"/>
    </row>
    <row r="2233" spans="1:13" x14ac:dyDescent="0.25">
      <c r="E2233" s="217"/>
      <c r="F2233" s="217"/>
      <c r="G2233" s="5"/>
      <c r="H2233" s="5"/>
      <c r="I2233" s="5"/>
      <c r="J2233" s="5"/>
      <c r="K2233" s="155"/>
      <c r="M2233" s="155"/>
    </row>
    <row r="2234" spans="1:13" x14ac:dyDescent="0.25">
      <c r="E2234" s="217"/>
      <c r="F2234" s="217"/>
      <c r="G2234" s="5"/>
      <c r="H2234" s="5"/>
      <c r="I2234" s="155"/>
      <c r="K2234" s="5"/>
      <c r="L2234" s="5"/>
      <c r="M2234" s="218"/>
    </row>
    <row r="2235" spans="1:13" x14ac:dyDescent="0.25">
      <c r="E2235" s="217"/>
      <c r="F2235" s="217"/>
      <c r="G2235" s="155"/>
      <c r="H2235" s="155"/>
      <c r="I2235" s="155"/>
      <c r="K2235" s="5"/>
      <c r="L2235" s="5"/>
      <c r="M2235" s="155"/>
    </row>
    <row r="2236" spans="1:13" x14ac:dyDescent="0.25">
      <c r="E2236" s="228"/>
      <c r="F2236" s="217"/>
      <c r="I2236" s="155"/>
      <c r="K2236" s="5"/>
      <c r="L2236" s="5"/>
      <c r="M2236" s="155"/>
    </row>
    <row r="2237" spans="1:13" x14ac:dyDescent="0.25">
      <c r="E2237" s="228"/>
      <c r="F2237" s="217"/>
      <c r="I2237" s="155"/>
      <c r="K2237" s="5"/>
      <c r="L2237" s="5"/>
      <c r="M2237" s="155"/>
    </row>
    <row r="2238" spans="1:13" x14ac:dyDescent="0.25">
      <c r="E2238" s="217"/>
      <c r="F2238" s="217"/>
      <c r="G2238" s="5"/>
      <c r="H2238" s="5"/>
      <c r="I2238" s="155"/>
      <c r="J2238" s="218"/>
      <c r="K2238" s="5"/>
      <c r="L2238" s="5"/>
      <c r="M2238" s="155"/>
    </row>
    <row r="2239" spans="1:13" x14ac:dyDescent="0.25">
      <c r="E2239" s="217"/>
      <c r="F2239" s="217"/>
      <c r="G2239" s="5"/>
      <c r="H2239" s="5"/>
      <c r="I2239" s="218"/>
      <c r="J2239" s="218"/>
      <c r="K2239" s="5"/>
      <c r="L2239" s="5"/>
      <c r="M2239" s="155"/>
    </row>
    <row r="2240" spans="1:13" x14ac:dyDescent="0.25">
      <c r="A2240" s="5"/>
      <c r="B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</row>
    <row r="2241" spans="2:13" x14ac:dyDescent="0.25">
      <c r="E2241" s="217"/>
      <c r="F2241" s="217"/>
      <c r="G2241" s="155"/>
      <c r="H2241" s="155"/>
      <c r="I2241" s="155"/>
      <c r="J2241" s="218"/>
      <c r="K2241" s="5"/>
      <c r="L2241" s="5"/>
      <c r="M2241" s="155"/>
    </row>
    <row r="2242" spans="2:13" x14ac:dyDescent="0.25">
      <c r="B2242" s="231"/>
      <c r="C2242" s="5"/>
      <c r="E2242" s="217"/>
      <c r="F2242" s="217"/>
      <c r="I2242" s="155"/>
      <c r="K2242" s="155"/>
      <c r="L2242" s="155"/>
      <c r="M2242" s="155"/>
    </row>
    <row r="2243" spans="2:13" x14ac:dyDescent="0.25">
      <c r="E2243" s="217"/>
      <c r="F2243" s="217"/>
    </row>
    <row r="2244" spans="2:13" x14ac:dyDescent="0.25">
      <c r="E2244" s="217"/>
      <c r="F2244" s="217"/>
    </row>
    <row r="2245" spans="2:13" x14ac:dyDescent="0.25">
      <c r="E2245" s="217"/>
      <c r="F2245" s="217"/>
      <c r="G2245" s="155"/>
      <c r="H2245" s="218"/>
      <c r="M2245" s="155"/>
    </row>
    <row r="2246" spans="2:13" x14ac:dyDescent="0.25">
      <c r="E2246" s="217"/>
      <c r="F2246" s="217"/>
      <c r="G2246" s="5"/>
      <c r="H2246" s="5"/>
      <c r="I2246" s="5"/>
      <c r="J2246" s="5"/>
      <c r="K2246" s="155"/>
      <c r="M2246" s="155"/>
    </row>
    <row r="2247" spans="2:13" x14ac:dyDescent="0.25">
      <c r="E2247" s="217"/>
      <c r="F2247" s="217"/>
      <c r="G2247" s="5"/>
      <c r="H2247" s="5"/>
      <c r="I2247" s="155"/>
      <c r="K2247" s="5"/>
      <c r="L2247" s="5"/>
      <c r="M2247" s="218"/>
    </row>
    <row r="2248" spans="2:13" x14ac:dyDescent="0.25">
      <c r="E2248" s="217"/>
      <c r="F2248" s="217"/>
      <c r="G2248" s="155"/>
      <c r="H2248" s="155"/>
      <c r="I2248" s="155"/>
      <c r="K2248" s="5"/>
      <c r="L2248" s="5"/>
      <c r="M2248" s="155"/>
    </row>
    <row r="2249" spans="2:13" x14ac:dyDescent="0.25">
      <c r="E2249" s="228"/>
      <c r="F2249" s="217"/>
      <c r="I2249" s="155"/>
      <c r="K2249" s="5"/>
      <c r="L2249" s="5"/>
      <c r="M2249" s="155"/>
    </row>
    <row r="2250" spans="2:13" x14ac:dyDescent="0.25">
      <c r="E2250" s="228"/>
      <c r="F2250" s="217"/>
      <c r="I2250" s="155"/>
      <c r="K2250" s="5"/>
      <c r="L2250" s="5"/>
      <c r="M2250" s="155"/>
    </row>
    <row r="2251" spans="2:13" x14ac:dyDescent="0.25">
      <c r="E2251" s="217"/>
      <c r="F2251" s="217"/>
      <c r="G2251" s="5"/>
      <c r="H2251" s="5"/>
      <c r="I2251" s="155"/>
      <c r="J2251" s="218"/>
      <c r="K2251" s="5"/>
      <c r="L2251" s="5"/>
      <c r="M2251" s="155"/>
    </row>
    <row r="2252" spans="2:13" x14ac:dyDescent="0.25">
      <c r="E2252" s="217"/>
      <c r="F2252" s="217"/>
      <c r="G2252" s="5"/>
      <c r="H2252" s="5"/>
      <c r="I2252" s="218"/>
      <c r="J2252" s="218"/>
      <c r="K2252" s="5"/>
      <c r="L2252" s="5"/>
      <c r="M2252" s="155"/>
    </row>
    <row r="2253" spans="2:13" x14ac:dyDescent="0.25">
      <c r="E2253" s="217"/>
      <c r="F2253" s="217"/>
      <c r="G2253" s="155"/>
      <c r="H2253" s="155"/>
      <c r="I2253" s="155"/>
      <c r="J2253" s="218"/>
      <c r="K2253" s="5"/>
      <c r="L2253" s="5"/>
      <c r="M2253" s="155"/>
    </row>
    <row r="2254" spans="2:13" x14ac:dyDescent="0.25">
      <c r="B2254" s="231"/>
      <c r="E2254" s="217"/>
      <c r="F2254" s="217"/>
      <c r="I2254" s="155"/>
      <c r="K2254" s="155"/>
      <c r="L2254" s="155"/>
      <c r="M2254" s="155"/>
    </row>
    <row r="2255" spans="2:13" x14ac:dyDescent="0.25">
      <c r="E2255" s="217"/>
      <c r="F2255" s="217"/>
    </row>
    <row r="2256" spans="2:13" x14ac:dyDescent="0.25">
      <c r="E2256" s="217"/>
      <c r="F2256" s="217"/>
    </row>
    <row r="2257" spans="2:13" x14ac:dyDescent="0.25">
      <c r="E2257" s="217"/>
      <c r="F2257" s="217"/>
      <c r="G2257" s="155"/>
      <c r="H2257" s="218"/>
      <c r="M2257" s="155"/>
    </row>
    <row r="2258" spans="2:13" x14ac:dyDescent="0.25">
      <c r="E2258" s="217"/>
      <c r="F2258" s="217"/>
      <c r="G2258" s="5"/>
      <c r="H2258" s="5"/>
      <c r="I2258" s="5"/>
      <c r="J2258" s="5"/>
      <c r="K2258" s="155"/>
      <c r="M2258" s="155"/>
    </row>
    <row r="2259" spans="2:13" x14ac:dyDescent="0.25">
      <c r="E2259" s="217"/>
      <c r="F2259" s="217"/>
      <c r="G2259" s="5"/>
      <c r="H2259" s="5"/>
      <c r="I2259" s="155"/>
      <c r="K2259" s="5"/>
      <c r="L2259" s="5"/>
      <c r="M2259" s="218"/>
    </row>
    <row r="2260" spans="2:13" x14ac:dyDescent="0.25">
      <c r="E2260" s="217"/>
      <c r="F2260" s="217"/>
      <c r="G2260" s="155"/>
      <c r="H2260" s="155"/>
      <c r="I2260" s="155"/>
      <c r="K2260" s="5"/>
      <c r="L2260" s="5"/>
      <c r="M2260" s="155"/>
    </row>
    <row r="2261" spans="2:13" x14ac:dyDescent="0.25">
      <c r="E2261" s="228"/>
      <c r="F2261" s="217"/>
      <c r="I2261" s="155"/>
      <c r="K2261" s="5"/>
      <c r="L2261" s="5"/>
      <c r="M2261" s="155"/>
    </row>
    <row r="2262" spans="2:13" x14ac:dyDescent="0.25">
      <c r="E2262" s="228"/>
      <c r="F2262" s="217"/>
      <c r="I2262" s="155"/>
      <c r="K2262" s="5"/>
      <c r="L2262" s="5"/>
      <c r="M2262" s="155"/>
    </row>
    <row r="2263" spans="2:13" x14ac:dyDescent="0.25">
      <c r="E2263" s="217"/>
      <c r="F2263" s="217"/>
      <c r="G2263" s="5"/>
      <c r="H2263" s="5"/>
      <c r="I2263" s="155"/>
      <c r="J2263" s="218"/>
      <c r="K2263" s="5"/>
      <c r="L2263" s="5"/>
      <c r="M2263" s="155"/>
    </row>
    <row r="2264" spans="2:13" x14ac:dyDescent="0.25">
      <c r="E2264" s="217"/>
      <c r="F2264" s="217"/>
      <c r="G2264" s="5"/>
      <c r="H2264" s="5"/>
      <c r="I2264" s="218"/>
      <c r="J2264" s="218"/>
      <c r="K2264" s="5"/>
      <c r="L2264" s="5"/>
      <c r="M2264" s="155"/>
    </row>
    <row r="2265" spans="2:13" x14ac:dyDescent="0.25">
      <c r="E2265" s="217"/>
      <c r="F2265" s="217"/>
      <c r="G2265" s="155"/>
      <c r="H2265" s="155"/>
      <c r="I2265" s="155"/>
      <c r="J2265" s="218"/>
      <c r="K2265" s="5"/>
      <c r="L2265" s="5"/>
      <c r="M2265" s="155"/>
    </row>
    <row r="2266" spans="2:13" x14ac:dyDescent="0.25">
      <c r="B2266" s="231"/>
      <c r="E2266" s="217"/>
      <c r="F2266" s="217"/>
      <c r="I2266" s="155"/>
      <c r="K2266" s="155"/>
      <c r="L2266" s="155"/>
      <c r="M2266" s="155"/>
    </row>
    <row r="2267" spans="2:13" x14ac:dyDescent="0.25">
      <c r="E2267" s="217"/>
      <c r="F2267" s="217"/>
    </row>
    <row r="2268" spans="2:13" x14ac:dyDescent="0.25">
      <c r="E2268" s="217"/>
      <c r="F2268" s="217"/>
    </row>
    <row r="2269" spans="2:13" x14ac:dyDescent="0.25">
      <c r="E2269" s="217"/>
      <c r="F2269" s="217"/>
      <c r="G2269" s="155"/>
      <c r="H2269" s="218"/>
      <c r="M2269" s="155"/>
    </row>
    <row r="2270" spans="2:13" x14ac:dyDescent="0.25">
      <c r="E2270" s="217"/>
      <c r="F2270" s="217"/>
      <c r="G2270" s="5"/>
      <c r="H2270" s="5"/>
      <c r="I2270" s="5"/>
      <c r="J2270" s="5"/>
      <c r="K2270" s="155"/>
      <c r="M2270" s="155"/>
    </row>
    <row r="2271" spans="2:13" x14ac:dyDescent="0.25">
      <c r="E2271" s="217"/>
      <c r="F2271" s="217"/>
      <c r="G2271" s="5"/>
      <c r="H2271" s="5"/>
      <c r="I2271" s="155"/>
      <c r="K2271" s="5"/>
      <c r="L2271" s="5"/>
      <c r="M2271" s="218"/>
    </row>
    <row r="2272" spans="2:13" x14ac:dyDescent="0.25">
      <c r="E2272" s="217"/>
      <c r="F2272" s="217"/>
      <c r="G2272" s="155"/>
      <c r="H2272" s="155"/>
      <c r="I2272" s="155"/>
      <c r="K2272" s="5"/>
      <c r="L2272" s="5"/>
      <c r="M2272" s="155"/>
    </row>
    <row r="2273" spans="1:13" x14ac:dyDescent="0.25">
      <c r="E2273" s="228"/>
      <c r="F2273" s="217"/>
      <c r="I2273" s="155"/>
      <c r="K2273" s="5"/>
      <c r="L2273" s="5"/>
      <c r="M2273" s="155"/>
    </row>
    <row r="2274" spans="1:13" x14ac:dyDescent="0.25">
      <c r="E2274" s="228"/>
      <c r="F2274" s="217"/>
      <c r="I2274" s="155"/>
      <c r="K2274" s="5"/>
      <c r="L2274" s="5"/>
      <c r="M2274" s="155"/>
    </row>
    <row r="2275" spans="1:13" x14ac:dyDescent="0.25">
      <c r="A2275" s="5"/>
      <c r="B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</row>
    <row r="2276" spans="1:13" x14ac:dyDescent="0.25">
      <c r="E2276" s="217"/>
      <c r="F2276" s="217"/>
      <c r="G2276" s="5"/>
      <c r="H2276" s="5"/>
      <c r="I2276" s="155"/>
      <c r="J2276" s="218"/>
      <c r="K2276" s="5"/>
      <c r="L2276" s="5"/>
      <c r="M2276" s="155"/>
    </row>
    <row r="2277" spans="1:13" x14ac:dyDescent="0.25">
      <c r="C2277" s="5"/>
      <c r="E2277" s="217"/>
      <c r="F2277" s="217"/>
      <c r="G2277" s="5"/>
      <c r="H2277" s="5"/>
      <c r="I2277" s="218"/>
      <c r="J2277" s="218"/>
      <c r="K2277" s="5"/>
      <c r="L2277" s="5"/>
      <c r="M2277" s="155"/>
    </row>
    <row r="2278" spans="1:13" x14ac:dyDescent="0.25">
      <c r="E2278" s="217"/>
      <c r="F2278" s="217"/>
      <c r="G2278" s="155"/>
      <c r="H2278" s="155"/>
      <c r="I2278" s="155"/>
      <c r="J2278" s="218"/>
      <c r="K2278" s="5"/>
      <c r="L2278" s="5"/>
      <c r="M2278" s="155"/>
    </row>
    <row r="2279" spans="1:13" x14ac:dyDescent="0.25">
      <c r="B2279" s="231"/>
      <c r="E2279" s="217"/>
      <c r="F2279" s="217"/>
      <c r="I2279" s="155"/>
      <c r="K2279" s="155"/>
      <c r="L2279" s="155"/>
      <c r="M2279" s="155"/>
    </row>
    <row r="2280" spans="1:13" x14ac:dyDescent="0.25">
      <c r="E2280" s="217"/>
      <c r="F2280" s="217"/>
    </row>
    <row r="2281" spans="1:13" x14ac:dyDescent="0.25">
      <c r="E2281" s="217"/>
      <c r="F2281" s="217"/>
    </row>
    <row r="2282" spans="1:13" x14ac:dyDescent="0.25">
      <c r="E2282" s="217"/>
      <c r="F2282" s="217"/>
      <c r="G2282" s="155"/>
      <c r="H2282" s="218"/>
      <c r="M2282" s="155"/>
    </row>
    <row r="2283" spans="1:13" x14ac:dyDescent="0.25">
      <c r="E2283" s="217"/>
      <c r="F2283" s="217"/>
      <c r="G2283" s="5"/>
      <c r="H2283" s="5"/>
      <c r="I2283" s="5"/>
      <c r="J2283" s="5"/>
      <c r="K2283" s="155"/>
      <c r="M2283" s="155"/>
    </row>
    <row r="2284" spans="1:13" x14ac:dyDescent="0.25">
      <c r="E2284" s="217"/>
      <c r="F2284" s="217"/>
      <c r="G2284" s="5"/>
      <c r="H2284" s="5"/>
      <c r="I2284" s="155"/>
      <c r="K2284" s="5"/>
      <c r="L2284" s="5"/>
      <c r="M2284" s="218"/>
    </row>
    <row r="2285" spans="1:13" x14ac:dyDescent="0.25">
      <c r="E2285" s="217"/>
      <c r="F2285" s="217"/>
      <c r="G2285" s="155"/>
      <c r="H2285" s="155"/>
      <c r="I2285" s="155"/>
      <c r="K2285" s="5"/>
      <c r="L2285" s="5"/>
      <c r="M2285" s="155"/>
    </row>
    <row r="2286" spans="1:13" x14ac:dyDescent="0.25">
      <c r="E2286" s="228"/>
      <c r="F2286" s="217"/>
      <c r="I2286" s="155"/>
      <c r="K2286" s="5"/>
      <c r="L2286" s="5"/>
      <c r="M2286" s="155"/>
    </row>
    <row r="2287" spans="1:13" x14ac:dyDescent="0.25">
      <c r="E2287" s="228"/>
      <c r="F2287" s="217"/>
      <c r="I2287" s="155"/>
      <c r="K2287" s="5"/>
      <c r="L2287" s="5"/>
      <c r="M2287" s="155"/>
    </row>
    <row r="2288" spans="1:13" x14ac:dyDescent="0.25">
      <c r="E2288" s="217"/>
      <c r="F2288" s="217"/>
      <c r="G2288" s="5"/>
      <c r="H2288" s="5"/>
      <c r="I2288" s="155"/>
      <c r="J2288" s="218"/>
      <c r="K2288" s="5"/>
      <c r="L2288" s="5"/>
      <c r="M2288" s="155"/>
    </row>
    <row r="2289" spans="2:13" x14ac:dyDescent="0.25">
      <c r="E2289" s="217"/>
      <c r="F2289" s="217"/>
      <c r="G2289" s="5"/>
      <c r="H2289" s="5"/>
      <c r="I2289" s="218"/>
      <c r="J2289" s="218"/>
      <c r="K2289" s="5"/>
      <c r="L2289" s="5"/>
      <c r="M2289" s="155"/>
    </row>
    <row r="2290" spans="2:13" x14ac:dyDescent="0.25">
      <c r="E2290" s="217"/>
      <c r="F2290" s="217"/>
      <c r="G2290" s="155"/>
      <c r="H2290" s="155"/>
      <c r="I2290" s="155"/>
      <c r="J2290" s="218"/>
      <c r="K2290" s="5"/>
      <c r="L2290" s="5"/>
      <c r="M2290" s="155"/>
    </row>
    <row r="2291" spans="2:13" x14ac:dyDescent="0.25">
      <c r="B2291" s="231"/>
      <c r="E2291" s="217"/>
      <c r="F2291" s="217"/>
      <c r="I2291" s="155"/>
      <c r="K2291" s="155"/>
      <c r="L2291" s="155"/>
      <c r="M2291" s="155"/>
    </row>
    <row r="2292" spans="2:13" x14ac:dyDescent="0.25">
      <c r="E2292" s="217"/>
      <c r="F2292" s="217"/>
    </row>
    <row r="2293" spans="2:13" x14ac:dyDescent="0.25">
      <c r="E2293" s="217"/>
      <c r="F2293" s="217"/>
    </row>
    <row r="2294" spans="2:13" x14ac:dyDescent="0.25">
      <c r="E2294" s="217"/>
      <c r="F2294" s="217"/>
      <c r="G2294" s="155"/>
      <c r="H2294" s="218"/>
      <c r="M2294" s="155"/>
    </row>
    <row r="2295" spans="2:13" x14ac:dyDescent="0.25">
      <c r="E2295" s="217"/>
      <c r="F2295" s="217"/>
      <c r="G2295" s="5"/>
      <c r="H2295" s="5"/>
      <c r="I2295" s="5"/>
      <c r="J2295" s="5"/>
      <c r="K2295" s="155"/>
      <c r="M2295" s="155"/>
    </row>
    <row r="2296" spans="2:13" x14ac:dyDescent="0.25">
      <c r="E2296" s="217"/>
      <c r="F2296" s="217"/>
      <c r="G2296" s="5"/>
      <c r="H2296" s="5"/>
      <c r="I2296" s="155"/>
      <c r="K2296" s="5"/>
      <c r="L2296" s="5"/>
      <c r="M2296" s="218"/>
    </row>
    <row r="2297" spans="2:13" x14ac:dyDescent="0.25">
      <c r="E2297" s="217"/>
      <c r="F2297" s="217"/>
      <c r="G2297" s="155"/>
      <c r="H2297" s="155"/>
      <c r="I2297" s="155"/>
      <c r="K2297" s="5"/>
      <c r="L2297" s="5"/>
      <c r="M2297" s="155"/>
    </row>
    <row r="2298" spans="2:13" x14ac:dyDescent="0.25">
      <c r="E2298" s="228"/>
      <c r="F2298" s="217"/>
      <c r="I2298" s="155"/>
      <c r="K2298" s="5"/>
      <c r="L2298" s="5"/>
      <c r="M2298" s="155"/>
    </row>
    <row r="2299" spans="2:13" x14ac:dyDescent="0.25">
      <c r="E2299" s="228"/>
      <c r="F2299" s="217"/>
      <c r="I2299" s="155"/>
      <c r="K2299" s="5"/>
      <c r="L2299" s="5"/>
      <c r="M2299" s="155"/>
    </row>
    <row r="2300" spans="2:13" x14ac:dyDescent="0.25">
      <c r="E2300" s="217"/>
      <c r="F2300" s="217"/>
      <c r="G2300" s="5"/>
      <c r="H2300" s="5"/>
      <c r="I2300" s="155"/>
      <c r="J2300" s="218"/>
      <c r="K2300" s="5"/>
      <c r="L2300" s="5"/>
      <c r="M2300" s="155"/>
    </row>
    <row r="2301" spans="2:13" x14ac:dyDescent="0.25">
      <c r="E2301" s="217"/>
      <c r="F2301" s="217"/>
      <c r="G2301" s="5"/>
      <c r="H2301" s="5"/>
      <c r="I2301" s="218"/>
      <c r="J2301" s="218"/>
      <c r="K2301" s="5"/>
      <c r="L2301" s="5"/>
      <c r="M2301" s="155"/>
    </row>
    <row r="2302" spans="2:13" x14ac:dyDescent="0.25">
      <c r="E2302" s="217"/>
      <c r="F2302" s="217"/>
      <c r="G2302" s="155"/>
      <c r="H2302" s="155"/>
      <c r="I2302" s="155"/>
      <c r="J2302" s="218"/>
      <c r="K2302" s="5"/>
      <c r="L2302" s="5"/>
      <c r="M2302" s="155"/>
    </row>
    <row r="2303" spans="2:13" x14ac:dyDescent="0.25">
      <c r="B2303" s="231"/>
      <c r="E2303" s="217"/>
      <c r="F2303" s="217"/>
      <c r="I2303" s="155"/>
      <c r="K2303" s="155"/>
      <c r="L2303" s="155"/>
      <c r="M2303" s="155"/>
    </row>
    <row r="2304" spans="2:13" x14ac:dyDescent="0.25">
      <c r="E2304" s="217"/>
      <c r="F2304" s="217"/>
    </row>
    <row r="2305" spans="1:13" x14ac:dyDescent="0.25">
      <c r="E2305" s="217"/>
      <c r="F2305" s="217"/>
    </row>
    <row r="2306" spans="1:13" x14ac:dyDescent="0.25">
      <c r="E2306" s="217"/>
      <c r="F2306" s="217"/>
      <c r="G2306" s="155"/>
      <c r="H2306" s="218"/>
      <c r="M2306" s="155"/>
    </row>
    <row r="2307" spans="1:13" x14ac:dyDescent="0.25">
      <c r="E2307" s="217"/>
      <c r="F2307" s="217"/>
      <c r="G2307" s="5"/>
      <c r="H2307" s="5"/>
      <c r="I2307" s="5"/>
      <c r="J2307" s="5"/>
      <c r="K2307" s="155"/>
      <c r="M2307" s="155"/>
    </row>
    <row r="2308" spans="1:13" x14ac:dyDescent="0.25">
      <c r="E2308" s="217"/>
      <c r="F2308" s="217"/>
      <c r="G2308" s="5"/>
      <c r="H2308" s="5"/>
      <c r="I2308" s="155"/>
      <c r="K2308" s="5"/>
      <c r="L2308" s="5"/>
      <c r="M2308" s="218"/>
    </row>
    <row r="2309" spans="1:13" x14ac:dyDescent="0.25">
      <c r="E2309" s="217"/>
      <c r="F2309" s="217"/>
      <c r="G2309" s="155"/>
      <c r="H2309" s="155"/>
      <c r="I2309" s="155"/>
      <c r="K2309" s="5"/>
      <c r="L2309" s="5"/>
      <c r="M2309" s="155"/>
    </row>
    <row r="2310" spans="1:13" x14ac:dyDescent="0.25">
      <c r="A2310" s="5"/>
      <c r="B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</row>
    <row r="2311" spans="1:13" x14ac:dyDescent="0.25">
      <c r="E2311" s="228"/>
      <c r="F2311" s="217"/>
      <c r="I2311" s="155"/>
      <c r="K2311" s="5"/>
      <c r="L2311" s="5"/>
      <c r="M2311" s="155"/>
    </row>
    <row r="2312" spans="1:13" x14ac:dyDescent="0.25">
      <c r="C2312" s="5"/>
      <c r="E2312" s="228"/>
      <c r="F2312" s="217"/>
      <c r="I2312" s="155"/>
      <c r="K2312" s="5"/>
      <c r="L2312" s="5"/>
      <c r="M2312" s="155"/>
    </row>
    <row r="2313" spans="1:13" x14ac:dyDescent="0.25">
      <c r="E2313" s="217"/>
      <c r="F2313" s="217"/>
      <c r="G2313" s="5"/>
      <c r="H2313" s="5"/>
      <c r="I2313" s="155"/>
      <c r="J2313" s="218"/>
      <c r="K2313" s="5"/>
      <c r="L2313" s="5"/>
      <c r="M2313" s="155"/>
    </row>
    <row r="2314" spans="1:13" x14ac:dyDescent="0.25">
      <c r="E2314" s="217"/>
      <c r="F2314" s="217"/>
      <c r="G2314" s="5"/>
      <c r="H2314" s="5"/>
      <c r="I2314" s="218"/>
      <c r="J2314" s="218"/>
      <c r="K2314" s="5"/>
      <c r="L2314" s="5"/>
      <c r="M2314" s="155"/>
    </row>
    <row r="2315" spans="1:13" x14ac:dyDescent="0.25">
      <c r="E2315" s="217"/>
      <c r="F2315" s="217"/>
      <c r="G2315" s="155"/>
      <c r="H2315" s="155"/>
      <c r="I2315" s="155"/>
      <c r="J2315" s="218"/>
      <c r="K2315" s="5"/>
      <c r="L2315" s="5"/>
      <c r="M2315" s="155"/>
    </row>
    <row r="2316" spans="1:13" x14ac:dyDescent="0.25">
      <c r="B2316" s="231"/>
      <c r="E2316" s="217"/>
      <c r="F2316" s="217"/>
      <c r="I2316" s="155"/>
      <c r="K2316" s="155"/>
      <c r="L2316" s="155"/>
      <c r="M2316" s="155"/>
    </row>
    <row r="2317" spans="1:13" x14ac:dyDescent="0.25">
      <c r="E2317" s="217"/>
      <c r="F2317" s="217"/>
    </row>
    <row r="2318" spans="1:13" x14ac:dyDescent="0.25">
      <c r="E2318" s="217"/>
      <c r="F2318" s="217"/>
    </row>
    <row r="2319" spans="1:13" x14ac:dyDescent="0.25">
      <c r="E2319" s="217"/>
      <c r="F2319" s="217"/>
      <c r="G2319" s="155"/>
      <c r="H2319" s="218"/>
      <c r="M2319" s="155"/>
    </row>
    <row r="2320" spans="1:13" x14ac:dyDescent="0.25">
      <c r="E2320" s="217"/>
      <c r="F2320" s="217"/>
      <c r="G2320" s="5"/>
      <c r="H2320" s="5"/>
      <c r="I2320" s="5"/>
      <c r="J2320" s="5"/>
      <c r="K2320" s="155"/>
      <c r="M2320" s="155"/>
    </row>
    <row r="2321" spans="2:13" x14ac:dyDescent="0.25">
      <c r="E2321" s="217"/>
      <c r="F2321" s="217"/>
      <c r="G2321" s="5"/>
      <c r="H2321" s="5"/>
      <c r="I2321" s="155"/>
      <c r="K2321" s="5"/>
      <c r="L2321" s="5"/>
      <c r="M2321" s="218"/>
    </row>
    <row r="2322" spans="2:13" x14ac:dyDescent="0.25">
      <c r="E2322" s="217"/>
      <c r="F2322" s="217"/>
      <c r="G2322" s="155"/>
      <c r="H2322" s="155"/>
      <c r="I2322" s="155"/>
      <c r="K2322" s="5"/>
      <c r="L2322" s="5"/>
      <c r="M2322" s="155"/>
    </row>
    <row r="2323" spans="2:13" x14ac:dyDescent="0.25">
      <c r="E2323" s="228"/>
      <c r="F2323" s="217"/>
      <c r="I2323" s="155"/>
      <c r="K2323" s="5"/>
      <c r="L2323" s="5"/>
      <c r="M2323" s="155"/>
    </row>
    <row r="2324" spans="2:13" x14ac:dyDescent="0.25">
      <c r="E2324" s="228"/>
      <c r="F2324" s="217"/>
      <c r="I2324" s="155"/>
      <c r="K2324" s="5"/>
      <c r="L2324" s="5"/>
      <c r="M2324" s="155"/>
    </row>
    <row r="2325" spans="2:13" x14ac:dyDescent="0.25">
      <c r="E2325" s="217"/>
      <c r="F2325" s="217"/>
      <c r="G2325" s="5"/>
      <c r="H2325" s="5"/>
      <c r="I2325" s="155"/>
      <c r="J2325" s="218"/>
      <c r="K2325" s="5"/>
      <c r="L2325" s="5"/>
      <c r="M2325" s="155"/>
    </row>
    <row r="2326" spans="2:13" x14ac:dyDescent="0.25">
      <c r="E2326" s="217"/>
      <c r="F2326" s="217"/>
      <c r="G2326" s="5"/>
      <c r="H2326" s="5"/>
      <c r="I2326" s="218"/>
      <c r="J2326" s="218"/>
      <c r="K2326" s="5"/>
      <c r="L2326" s="5"/>
      <c r="M2326" s="155"/>
    </row>
    <row r="2327" spans="2:13" x14ac:dyDescent="0.25">
      <c r="E2327" s="217"/>
      <c r="F2327" s="217"/>
      <c r="G2327" s="155"/>
      <c r="H2327" s="155"/>
      <c r="I2327" s="155"/>
      <c r="J2327" s="218"/>
      <c r="K2327" s="5"/>
      <c r="L2327" s="5"/>
      <c r="M2327" s="155"/>
    </row>
    <row r="2328" spans="2:13" x14ac:dyDescent="0.25">
      <c r="B2328" s="231"/>
      <c r="E2328" s="217"/>
      <c r="F2328" s="217"/>
      <c r="I2328" s="155"/>
      <c r="K2328" s="155"/>
      <c r="L2328" s="155"/>
      <c r="M2328" s="155"/>
    </row>
    <row r="2329" spans="2:13" x14ac:dyDescent="0.25">
      <c r="E2329" s="217"/>
      <c r="F2329" s="217"/>
    </row>
    <row r="2330" spans="2:13" x14ac:dyDescent="0.25">
      <c r="E2330" s="217"/>
      <c r="F2330" s="217"/>
    </row>
    <row r="2331" spans="2:13" x14ac:dyDescent="0.25">
      <c r="E2331" s="217"/>
      <c r="F2331" s="217"/>
      <c r="G2331" s="155"/>
      <c r="H2331" s="218"/>
      <c r="M2331" s="155"/>
    </row>
    <row r="2332" spans="2:13" x14ac:dyDescent="0.25">
      <c r="E2332" s="217"/>
      <c r="F2332" s="217"/>
      <c r="G2332" s="5"/>
      <c r="H2332" s="5"/>
      <c r="I2332" s="5"/>
      <c r="J2332" s="5"/>
      <c r="K2332" s="155"/>
      <c r="M2332" s="155"/>
    </row>
    <row r="2333" spans="2:13" x14ac:dyDescent="0.25">
      <c r="E2333" s="217"/>
      <c r="F2333" s="217"/>
      <c r="G2333" s="5"/>
      <c r="H2333" s="5"/>
      <c r="I2333" s="155"/>
      <c r="K2333" s="5"/>
      <c r="L2333" s="5"/>
      <c r="M2333" s="218"/>
    </row>
    <row r="2334" spans="2:13" x14ac:dyDescent="0.25">
      <c r="E2334" s="217"/>
      <c r="F2334" s="217"/>
      <c r="G2334" s="155"/>
      <c r="H2334" s="155"/>
      <c r="I2334" s="155"/>
      <c r="K2334" s="5"/>
      <c r="L2334" s="5"/>
      <c r="M2334" s="155"/>
    </row>
    <row r="2335" spans="2:13" x14ac:dyDescent="0.25">
      <c r="E2335" s="228"/>
      <c r="F2335" s="217"/>
      <c r="I2335" s="155"/>
      <c r="K2335" s="5"/>
      <c r="L2335" s="5"/>
      <c r="M2335" s="155"/>
    </row>
    <row r="2336" spans="2:13" x14ac:dyDescent="0.25">
      <c r="E2336" s="228"/>
      <c r="F2336" s="217"/>
      <c r="I2336" s="155"/>
      <c r="K2336" s="5"/>
      <c r="L2336" s="5"/>
      <c r="M2336" s="155"/>
    </row>
    <row r="2337" spans="1:13" x14ac:dyDescent="0.25">
      <c r="E2337" s="217"/>
      <c r="F2337" s="217"/>
      <c r="G2337" s="5"/>
      <c r="H2337" s="5"/>
      <c r="I2337" s="155"/>
      <c r="J2337" s="218"/>
      <c r="K2337" s="5"/>
      <c r="L2337" s="5"/>
      <c r="M2337" s="155"/>
    </row>
    <row r="2338" spans="1:13" x14ac:dyDescent="0.25">
      <c r="E2338" s="217"/>
      <c r="F2338" s="217"/>
      <c r="G2338" s="5"/>
      <c r="H2338" s="5"/>
      <c r="I2338" s="218"/>
      <c r="J2338" s="218"/>
      <c r="K2338" s="5"/>
      <c r="L2338" s="5"/>
      <c r="M2338" s="155"/>
    </row>
    <row r="2339" spans="1:13" x14ac:dyDescent="0.25">
      <c r="E2339" s="217"/>
      <c r="F2339" s="217"/>
      <c r="G2339" s="155"/>
      <c r="H2339" s="155"/>
      <c r="I2339" s="155"/>
      <c r="J2339" s="218"/>
      <c r="K2339" s="5"/>
      <c r="L2339" s="5"/>
      <c r="M2339" s="155"/>
    </row>
    <row r="2340" spans="1:13" x14ac:dyDescent="0.25">
      <c r="B2340" s="231"/>
      <c r="E2340" s="217"/>
      <c r="F2340" s="217"/>
      <c r="I2340" s="155"/>
      <c r="K2340" s="155"/>
      <c r="L2340" s="155"/>
      <c r="M2340" s="155"/>
    </row>
    <row r="2341" spans="1:13" x14ac:dyDescent="0.25">
      <c r="E2341" s="217"/>
      <c r="F2341" s="217"/>
    </row>
    <row r="2342" spans="1:13" x14ac:dyDescent="0.25">
      <c r="E2342" s="217"/>
      <c r="F2342" s="217"/>
    </row>
    <row r="2343" spans="1:13" x14ac:dyDescent="0.25">
      <c r="E2343" s="217"/>
      <c r="F2343" s="217"/>
      <c r="G2343" s="155"/>
      <c r="H2343" s="218"/>
      <c r="M2343" s="155"/>
    </row>
    <row r="2344" spans="1:13" x14ac:dyDescent="0.25">
      <c r="E2344" s="217"/>
      <c r="F2344" s="217"/>
      <c r="G2344" s="5"/>
      <c r="H2344" s="5"/>
      <c r="I2344" s="5"/>
      <c r="J2344" s="5"/>
      <c r="K2344" s="155"/>
      <c r="M2344" s="155"/>
    </row>
    <row r="2345" spans="1:13" x14ac:dyDescent="0.25">
      <c r="A2345" s="5"/>
      <c r="B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</row>
    <row r="2346" spans="1:13" x14ac:dyDescent="0.25">
      <c r="E2346" s="217"/>
      <c r="F2346" s="217"/>
      <c r="G2346" s="5"/>
      <c r="H2346" s="5"/>
      <c r="I2346" s="155"/>
      <c r="K2346" s="5"/>
      <c r="L2346" s="5"/>
      <c r="M2346" s="218"/>
    </row>
    <row r="2347" spans="1:13" x14ac:dyDescent="0.25">
      <c r="C2347" s="5"/>
      <c r="E2347" s="217"/>
      <c r="F2347" s="217"/>
      <c r="G2347" s="155"/>
      <c r="H2347" s="155"/>
      <c r="I2347" s="155"/>
      <c r="K2347" s="5"/>
      <c r="L2347" s="5"/>
      <c r="M2347" s="155"/>
    </row>
    <row r="2348" spans="1:13" x14ac:dyDescent="0.25">
      <c r="E2348" s="228"/>
      <c r="F2348" s="217"/>
      <c r="I2348" s="155"/>
      <c r="K2348" s="5"/>
      <c r="L2348" s="5"/>
      <c r="M2348" s="155"/>
    </row>
    <row r="2349" spans="1:13" x14ac:dyDescent="0.25">
      <c r="E2349" s="228"/>
      <c r="F2349" s="217"/>
      <c r="I2349" s="155"/>
      <c r="K2349" s="5"/>
      <c r="L2349" s="5"/>
      <c r="M2349" s="155"/>
    </row>
    <row r="2350" spans="1:13" x14ac:dyDescent="0.25">
      <c r="E2350" s="217"/>
      <c r="F2350" s="217"/>
      <c r="G2350" s="5"/>
      <c r="H2350" s="5"/>
      <c r="I2350" s="155"/>
      <c r="J2350" s="218"/>
      <c r="K2350" s="5"/>
      <c r="L2350" s="5"/>
      <c r="M2350" s="155"/>
    </row>
    <row r="2351" spans="1:13" x14ac:dyDescent="0.25">
      <c r="E2351" s="217"/>
      <c r="F2351" s="217"/>
      <c r="G2351" s="5"/>
      <c r="H2351" s="5"/>
      <c r="I2351" s="218"/>
      <c r="J2351" s="218"/>
      <c r="K2351" s="5"/>
      <c r="L2351" s="5"/>
      <c r="M2351" s="155"/>
    </row>
    <row r="2352" spans="1:13" x14ac:dyDescent="0.25">
      <c r="E2352" s="217"/>
      <c r="F2352" s="217"/>
      <c r="G2352" s="155"/>
      <c r="H2352" s="155"/>
      <c r="I2352" s="155"/>
      <c r="J2352" s="218"/>
      <c r="K2352" s="5"/>
      <c r="L2352" s="5"/>
      <c r="M2352" s="155"/>
    </row>
    <row r="2353" spans="2:13" x14ac:dyDescent="0.25">
      <c r="B2353" s="231"/>
      <c r="E2353" s="217"/>
      <c r="F2353" s="217"/>
      <c r="I2353" s="155"/>
      <c r="K2353" s="155"/>
      <c r="L2353" s="155"/>
      <c r="M2353" s="155"/>
    </row>
    <row r="2354" spans="2:13" x14ac:dyDescent="0.25">
      <c r="E2354" s="217"/>
      <c r="F2354" s="217"/>
    </row>
    <row r="2355" spans="2:13" x14ac:dyDescent="0.25">
      <c r="E2355" s="217"/>
      <c r="F2355" s="217"/>
    </row>
    <row r="2356" spans="2:13" x14ac:dyDescent="0.25">
      <c r="E2356" s="217"/>
      <c r="F2356" s="217"/>
      <c r="G2356" s="155"/>
      <c r="H2356" s="218"/>
      <c r="M2356" s="155"/>
    </row>
    <row r="2357" spans="2:13" x14ac:dyDescent="0.25">
      <c r="E2357" s="217"/>
      <c r="F2357" s="217"/>
      <c r="G2357" s="5"/>
      <c r="H2357" s="5"/>
      <c r="I2357" s="5"/>
      <c r="J2357" s="5"/>
      <c r="K2357" s="155"/>
      <c r="M2357" s="155"/>
    </row>
    <row r="2358" spans="2:13" x14ac:dyDescent="0.25">
      <c r="E2358" s="217"/>
      <c r="F2358" s="217"/>
      <c r="G2358" s="5"/>
      <c r="H2358" s="5"/>
      <c r="I2358" s="155"/>
      <c r="K2358" s="5"/>
      <c r="L2358" s="5"/>
      <c r="M2358" s="218"/>
    </row>
    <row r="2359" spans="2:13" x14ac:dyDescent="0.25">
      <c r="E2359" s="217"/>
      <c r="F2359" s="217"/>
      <c r="G2359" s="155"/>
      <c r="H2359" s="155"/>
      <c r="I2359" s="155"/>
      <c r="K2359" s="5"/>
      <c r="L2359" s="5"/>
      <c r="M2359" s="155"/>
    </row>
    <row r="2360" spans="2:13" x14ac:dyDescent="0.25">
      <c r="E2360" s="228"/>
      <c r="F2360" s="217"/>
      <c r="I2360" s="155"/>
      <c r="K2360" s="5"/>
      <c r="L2360" s="5"/>
      <c r="M2360" s="155"/>
    </row>
    <row r="2361" spans="2:13" x14ac:dyDescent="0.25">
      <c r="E2361" s="228"/>
      <c r="F2361" s="217"/>
      <c r="I2361" s="155"/>
      <c r="K2361" s="5"/>
      <c r="L2361" s="5"/>
      <c r="M2361" s="155"/>
    </row>
    <row r="2362" spans="2:13" x14ac:dyDescent="0.25">
      <c r="E2362" s="217"/>
      <c r="F2362" s="217"/>
      <c r="G2362" s="5"/>
      <c r="H2362" s="5"/>
      <c r="I2362" s="155"/>
      <c r="J2362" s="218"/>
      <c r="K2362" s="5"/>
      <c r="L2362" s="5"/>
      <c r="M2362" s="155"/>
    </row>
    <row r="2363" spans="2:13" x14ac:dyDescent="0.25">
      <c r="E2363" s="217"/>
      <c r="F2363" s="217"/>
      <c r="G2363" s="5"/>
      <c r="H2363" s="5"/>
      <c r="I2363" s="218"/>
      <c r="J2363" s="218"/>
      <c r="K2363" s="5"/>
      <c r="L2363" s="5"/>
      <c r="M2363" s="155"/>
    </row>
    <row r="2364" spans="2:13" x14ac:dyDescent="0.25">
      <c r="E2364" s="217"/>
      <c r="F2364" s="217"/>
      <c r="G2364" s="155"/>
      <c r="H2364" s="155"/>
      <c r="I2364" s="155"/>
      <c r="J2364" s="218"/>
      <c r="K2364" s="5"/>
      <c r="L2364" s="5"/>
      <c r="M2364" s="155"/>
    </row>
    <row r="2365" spans="2:13" x14ac:dyDescent="0.25">
      <c r="B2365" s="231"/>
      <c r="E2365" s="217"/>
      <c r="F2365" s="217"/>
      <c r="I2365" s="155"/>
      <c r="K2365" s="155"/>
      <c r="L2365" s="155"/>
      <c r="M2365" s="155"/>
    </row>
    <row r="2366" spans="2:13" x14ac:dyDescent="0.25">
      <c r="E2366" s="217"/>
      <c r="F2366" s="217"/>
    </row>
    <row r="2367" spans="2:13" x14ac:dyDescent="0.25">
      <c r="E2367" s="217"/>
      <c r="F2367" s="217"/>
    </row>
    <row r="2368" spans="2:13" x14ac:dyDescent="0.25">
      <c r="E2368" s="217"/>
      <c r="F2368" s="217"/>
      <c r="G2368" s="155"/>
      <c r="H2368" s="218"/>
      <c r="M2368" s="155"/>
    </row>
    <row r="2369" spans="1:13" x14ac:dyDescent="0.25">
      <c r="E2369" s="217"/>
      <c r="F2369" s="217"/>
      <c r="G2369" s="5"/>
      <c r="H2369" s="5"/>
      <c r="I2369" s="5"/>
      <c r="J2369" s="5"/>
      <c r="K2369" s="155"/>
      <c r="M2369" s="155"/>
    </row>
    <row r="2370" spans="1:13" x14ac:dyDescent="0.25">
      <c r="E2370" s="217"/>
      <c r="F2370" s="217"/>
      <c r="G2370" s="5"/>
      <c r="H2370" s="5"/>
      <c r="I2370" s="155"/>
      <c r="K2370" s="5"/>
      <c r="L2370" s="5"/>
      <c r="M2370" s="218"/>
    </row>
    <row r="2371" spans="1:13" x14ac:dyDescent="0.25">
      <c r="E2371" s="217"/>
      <c r="F2371" s="217"/>
      <c r="G2371" s="155"/>
      <c r="H2371" s="155"/>
      <c r="I2371" s="155"/>
      <c r="K2371" s="5"/>
      <c r="L2371" s="5"/>
      <c r="M2371" s="155"/>
    </row>
    <row r="2372" spans="1:13" x14ac:dyDescent="0.25">
      <c r="E2372" s="228"/>
      <c r="F2372" s="217"/>
      <c r="I2372" s="155"/>
      <c r="K2372" s="5"/>
      <c r="L2372" s="5"/>
      <c r="M2372" s="155"/>
    </row>
    <row r="2373" spans="1:13" x14ac:dyDescent="0.25">
      <c r="E2373" s="228"/>
      <c r="F2373" s="217"/>
      <c r="I2373" s="155"/>
      <c r="K2373" s="5"/>
      <c r="L2373" s="5"/>
      <c r="M2373" s="155"/>
    </row>
    <row r="2374" spans="1:13" x14ac:dyDescent="0.25">
      <c r="E2374" s="217"/>
      <c r="F2374" s="217"/>
      <c r="G2374" s="5"/>
      <c r="H2374" s="5"/>
      <c r="I2374" s="155"/>
      <c r="J2374" s="218"/>
      <c r="K2374" s="5"/>
      <c r="L2374" s="5"/>
      <c r="M2374" s="155"/>
    </row>
    <row r="2375" spans="1:13" x14ac:dyDescent="0.25">
      <c r="E2375" s="217"/>
      <c r="F2375" s="217"/>
      <c r="G2375" s="5"/>
      <c r="H2375" s="5"/>
      <c r="I2375" s="218"/>
      <c r="J2375" s="218"/>
      <c r="K2375" s="5"/>
      <c r="L2375" s="5"/>
      <c r="M2375" s="155"/>
    </row>
    <row r="2376" spans="1:13" x14ac:dyDescent="0.25">
      <c r="E2376" s="217"/>
      <c r="F2376" s="217"/>
      <c r="G2376" s="155"/>
      <c r="H2376" s="155"/>
      <c r="I2376" s="155"/>
      <c r="J2376" s="218"/>
      <c r="K2376" s="5"/>
      <c r="L2376" s="5"/>
      <c r="M2376" s="155"/>
    </row>
    <row r="2377" spans="1:13" x14ac:dyDescent="0.25">
      <c r="B2377" s="231"/>
      <c r="E2377" s="217"/>
      <c r="F2377" s="217"/>
      <c r="I2377" s="155"/>
      <c r="K2377" s="155"/>
      <c r="L2377" s="155"/>
      <c r="M2377" s="155"/>
    </row>
    <row r="2380" spans="1:13" x14ac:dyDescent="0.25">
      <c r="A2380" s="5"/>
      <c r="B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</row>
    <row r="2381" spans="1:13" x14ac:dyDescent="0.25">
      <c r="E2381" s="217"/>
      <c r="F2381" s="217"/>
    </row>
    <row r="2382" spans="1:13" x14ac:dyDescent="0.25">
      <c r="C2382" s="5"/>
      <c r="E2382" s="217"/>
      <c r="F2382" s="217"/>
    </row>
    <row r="2383" spans="1:13" x14ac:dyDescent="0.25">
      <c r="E2383" s="217"/>
      <c r="F2383" s="217"/>
      <c r="G2383" s="155"/>
      <c r="H2383" s="218"/>
      <c r="M2383" s="155"/>
    </row>
    <row r="2384" spans="1:13" x14ac:dyDescent="0.25">
      <c r="E2384" s="217"/>
      <c r="F2384" s="217"/>
      <c r="G2384" s="5"/>
      <c r="H2384" s="5"/>
      <c r="I2384" s="5"/>
      <c r="J2384" s="5"/>
      <c r="K2384" s="155"/>
      <c r="M2384" s="155"/>
    </row>
    <row r="2385" spans="2:13" x14ac:dyDescent="0.25">
      <c r="E2385" s="217"/>
      <c r="F2385" s="217"/>
      <c r="G2385" s="5"/>
      <c r="H2385" s="5"/>
      <c r="I2385" s="155"/>
      <c r="K2385" s="5"/>
      <c r="L2385" s="5"/>
      <c r="M2385" s="218"/>
    </row>
    <row r="2386" spans="2:13" x14ac:dyDescent="0.25">
      <c r="E2386" s="217"/>
      <c r="F2386" s="217"/>
      <c r="G2386" s="155"/>
      <c r="H2386" s="155"/>
      <c r="I2386" s="155"/>
      <c r="K2386" s="5"/>
      <c r="L2386" s="5"/>
      <c r="M2386" s="155"/>
    </row>
    <row r="2387" spans="2:13" x14ac:dyDescent="0.25">
      <c r="E2387" s="228"/>
      <c r="F2387" s="217"/>
      <c r="I2387" s="155"/>
      <c r="K2387" s="5"/>
      <c r="L2387" s="5"/>
      <c r="M2387" s="155"/>
    </row>
    <row r="2388" spans="2:13" x14ac:dyDescent="0.25">
      <c r="E2388" s="228"/>
      <c r="F2388" s="217"/>
      <c r="I2388" s="155"/>
      <c r="K2388" s="5"/>
      <c r="L2388" s="5"/>
      <c r="M2388" s="155"/>
    </row>
    <row r="2389" spans="2:13" x14ac:dyDescent="0.25">
      <c r="E2389" s="217"/>
      <c r="F2389" s="217"/>
      <c r="G2389" s="5"/>
      <c r="H2389" s="5"/>
      <c r="I2389" s="155"/>
      <c r="J2389" s="218"/>
      <c r="K2389" s="5"/>
      <c r="L2389" s="5"/>
      <c r="M2389" s="155"/>
    </row>
    <row r="2390" spans="2:13" x14ac:dyDescent="0.25">
      <c r="E2390" s="217"/>
      <c r="F2390" s="217"/>
      <c r="G2390" s="5"/>
      <c r="H2390" s="5"/>
      <c r="I2390" s="218"/>
      <c r="J2390" s="218"/>
      <c r="K2390" s="5"/>
      <c r="L2390" s="5"/>
      <c r="M2390" s="155"/>
    </row>
    <row r="2391" spans="2:13" x14ac:dyDescent="0.25">
      <c r="E2391" s="217"/>
      <c r="F2391" s="217"/>
      <c r="G2391" s="155"/>
      <c r="H2391" s="155"/>
      <c r="I2391" s="155"/>
      <c r="J2391" s="218"/>
      <c r="K2391" s="5"/>
      <c r="L2391" s="5"/>
      <c r="M2391" s="155"/>
    </row>
    <row r="2392" spans="2:13" x14ac:dyDescent="0.25">
      <c r="B2392" s="231"/>
      <c r="E2392" s="217"/>
      <c r="F2392" s="217"/>
      <c r="I2392" s="155"/>
      <c r="K2392" s="155"/>
      <c r="L2392" s="155"/>
      <c r="M2392" s="155"/>
    </row>
    <row r="2393" spans="2:13" x14ac:dyDescent="0.25">
      <c r="E2393" s="217"/>
      <c r="F2393" s="217"/>
    </row>
    <row r="2394" spans="2:13" x14ac:dyDescent="0.25">
      <c r="E2394" s="217"/>
      <c r="F2394" s="217"/>
    </row>
    <row r="2395" spans="2:13" x14ac:dyDescent="0.25">
      <c r="E2395" s="217"/>
      <c r="F2395" s="217"/>
      <c r="G2395" s="155"/>
      <c r="H2395" s="218"/>
      <c r="M2395" s="155"/>
    </row>
    <row r="2396" spans="2:13" x14ac:dyDescent="0.25">
      <c r="E2396" s="217"/>
      <c r="F2396" s="217"/>
      <c r="G2396" s="5"/>
      <c r="H2396" s="5"/>
      <c r="I2396" s="5"/>
      <c r="J2396" s="5"/>
      <c r="K2396" s="155"/>
      <c r="M2396" s="155"/>
    </row>
    <row r="2397" spans="2:13" x14ac:dyDescent="0.25">
      <c r="E2397" s="217"/>
      <c r="F2397" s="217"/>
      <c r="G2397" s="5"/>
      <c r="H2397" s="5"/>
      <c r="I2397" s="155"/>
      <c r="K2397" s="5"/>
      <c r="L2397" s="5"/>
      <c r="M2397" s="218"/>
    </row>
    <row r="2398" spans="2:13" x14ac:dyDescent="0.25">
      <c r="E2398" s="217"/>
      <c r="F2398" s="217"/>
      <c r="G2398" s="155"/>
      <c r="H2398" s="155"/>
      <c r="I2398" s="155"/>
      <c r="K2398" s="5"/>
      <c r="L2398" s="5"/>
      <c r="M2398" s="155"/>
    </row>
    <row r="2399" spans="2:13" x14ac:dyDescent="0.25">
      <c r="E2399" s="228"/>
      <c r="F2399" s="217"/>
      <c r="I2399" s="155"/>
      <c r="K2399" s="5"/>
      <c r="L2399" s="5"/>
      <c r="M2399" s="155"/>
    </row>
    <row r="2400" spans="2:13" x14ac:dyDescent="0.25">
      <c r="E2400" s="228"/>
      <c r="F2400" s="217"/>
      <c r="I2400" s="155"/>
      <c r="K2400" s="5"/>
      <c r="L2400" s="5"/>
      <c r="M2400" s="155"/>
    </row>
    <row r="2401" spans="1:13" x14ac:dyDescent="0.25">
      <c r="E2401" s="217"/>
      <c r="F2401" s="217"/>
      <c r="G2401" s="5"/>
      <c r="H2401" s="5"/>
      <c r="I2401" s="155"/>
      <c r="J2401" s="218"/>
      <c r="K2401" s="5"/>
      <c r="L2401" s="5"/>
      <c r="M2401" s="155"/>
    </row>
    <row r="2402" spans="1:13" x14ac:dyDescent="0.25">
      <c r="E2402" s="217"/>
      <c r="F2402" s="217"/>
      <c r="G2402" s="5"/>
      <c r="H2402" s="5"/>
      <c r="I2402" s="218"/>
      <c r="J2402" s="218"/>
      <c r="K2402" s="5"/>
      <c r="L2402" s="5"/>
      <c r="M2402" s="155"/>
    </row>
    <row r="2403" spans="1:13" x14ac:dyDescent="0.25">
      <c r="E2403" s="217"/>
      <c r="F2403" s="217"/>
      <c r="G2403" s="155"/>
      <c r="H2403" s="155"/>
      <c r="I2403" s="155"/>
      <c r="J2403" s="218"/>
      <c r="K2403" s="5"/>
      <c r="L2403" s="5"/>
      <c r="M2403" s="155"/>
    </row>
    <row r="2404" spans="1:13" x14ac:dyDescent="0.25">
      <c r="B2404" s="231"/>
      <c r="E2404" s="217"/>
      <c r="F2404" s="217"/>
      <c r="I2404" s="155"/>
      <c r="K2404" s="155"/>
      <c r="L2404" s="155"/>
      <c r="M2404" s="155"/>
    </row>
    <row r="2405" spans="1:13" x14ac:dyDescent="0.25">
      <c r="E2405" s="217"/>
      <c r="F2405" s="217"/>
    </row>
    <row r="2406" spans="1:13" x14ac:dyDescent="0.25">
      <c r="E2406" s="217"/>
      <c r="F2406" s="217"/>
    </row>
    <row r="2407" spans="1:13" x14ac:dyDescent="0.25">
      <c r="E2407" s="217"/>
      <c r="F2407" s="217"/>
      <c r="G2407" s="155"/>
      <c r="H2407" s="218"/>
      <c r="M2407" s="155"/>
    </row>
    <row r="2408" spans="1:13" x14ac:dyDescent="0.25">
      <c r="E2408" s="217"/>
      <c r="F2408" s="217"/>
      <c r="G2408" s="5"/>
      <c r="H2408" s="5"/>
      <c r="I2408" s="5"/>
      <c r="J2408" s="5"/>
      <c r="K2408" s="155"/>
      <c r="M2408" s="155"/>
    </row>
    <row r="2409" spans="1:13" x14ac:dyDescent="0.25">
      <c r="E2409" s="217"/>
      <c r="F2409" s="217"/>
      <c r="G2409" s="5"/>
      <c r="H2409" s="5"/>
      <c r="I2409" s="155"/>
      <c r="K2409" s="5"/>
      <c r="L2409" s="5"/>
      <c r="M2409" s="218"/>
    </row>
    <row r="2410" spans="1:13" x14ac:dyDescent="0.25">
      <c r="E2410" s="217"/>
      <c r="F2410" s="217"/>
      <c r="G2410" s="155"/>
      <c r="H2410" s="155"/>
      <c r="I2410" s="155"/>
      <c r="K2410" s="5"/>
      <c r="L2410" s="5"/>
      <c r="M2410" s="155"/>
    </row>
    <row r="2411" spans="1:13" x14ac:dyDescent="0.25">
      <c r="E2411" s="228"/>
      <c r="F2411" s="217"/>
      <c r="I2411" s="155"/>
      <c r="K2411" s="5"/>
      <c r="L2411" s="5"/>
      <c r="M2411" s="155"/>
    </row>
    <row r="2412" spans="1:13" x14ac:dyDescent="0.25">
      <c r="E2412" s="228"/>
      <c r="F2412" s="217"/>
      <c r="I2412" s="155"/>
      <c r="K2412" s="5"/>
      <c r="L2412" s="5"/>
      <c r="M2412" s="155"/>
    </row>
    <row r="2413" spans="1:13" x14ac:dyDescent="0.25">
      <c r="E2413" s="217"/>
      <c r="F2413" s="217"/>
      <c r="G2413" s="5"/>
      <c r="H2413" s="5"/>
      <c r="I2413" s="155"/>
      <c r="J2413" s="218"/>
      <c r="K2413" s="5"/>
      <c r="L2413" s="5"/>
      <c r="M2413" s="155"/>
    </row>
    <row r="2414" spans="1:13" x14ac:dyDescent="0.25">
      <c r="E2414" s="217"/>
      <c r="F2414" s="217"/>
      <c r="G2414" s="5"/>
      <c r="H2414" s="5"/>
      <c r="I2414" s="218"/>
      <c r="J2414" s="218"/>
      <c r="K2414" s="5"/>
      <c r="L2414" s="5"/>
      <c r="M2414" s="155"/>
    </row>
    <row r="2415" spans="1:13" x14ac:dyDescent="0.25">
      <c r="A2415" s="5"/>
      <c r="B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</row>
    <row r="2416" spans="1:13" x14ac:dyDescent="0.25">
      <c r="E2416" s="217"/>
      <c r="F2416" s="217"/>
      <c r="G2416" s="155"/>
      <c r="H2416" s="155"/>
      <c r="I2416" s="155"/>
      <c r="J2416" s="218"/>
      <c r="K2416" s="5"/>
      <c r="L2416" s="5"/>
      <c r="M2416" s="155"/>
    </row>
    <row r="2417" spans="2:13" x14ac:dyDescent="0.25">
      <c r="B2417" s="231"/>
      <c r="C2417" s="5"/>
      <c r="E2417" s="217"/>
      <c r="F2417" s="217"/>
      <c r="I2417" s="155"/>
      <c r="K2417" s="155"/>
      <c r="L2417" s="155"/>
      <c r="M2417" s="155"/>
    </row>
    <row r="2418" spans="2:13" x14ac:dyDescent="0.25">
      <c r="E2418" s="217"/>
      <c r="F2418" s="217"/>
    </row>
    <row r="2419" spans="2:13" x14ac:dyDescent="0.25">
      <c r="E2419" s="217"/>
      <c r="F2419" s="217"/>
    </row>
    <row r="2420" spans="2:13" x14ac:dyDescent="0.25">
      <c r="E2420" s="217"/>
      <c r="F2420" s="217"/>
      <c r="G2420" s="155"/>
      <c r="H2420" s="218"/>
      <c r="M2420" s="155"/>
    </row>
    <row r="2421" spans="2:13" x14ac:dyDescent="0.25">
      <c r="E2421" s="217"/>
      <c r="F2421" s="217"/>
      <c r="G2421" s="5"/>
      <c r="H2421" s="5"/>
      <c r="I2421" s="5"/>
      <c r="J2421" s="5"/>
      <c r="K2421" s="155"/>
      <c r="M2421" s="155"/>
    </row>
    <row r="2422" spans="2:13" x14ac:dyDescent="0.25">
      <c r="E2422" s="217"/>
      <c r="F2422" s="217"/>
      <c r="G2422" s="5"/>
      <c r="H2422" s="5"/>
      <c r="I2422" s="155"/>
      <c r="K2422" s="5"/>
      <c r="L2422" s="5"/>
      <c r="M2422" s="218"/>
    </row>
    <row r="2423" spans="2:13" x14ac:dyDescent="0.25">
      <c r="E2423" s="217"/>
      <c r="F2423" s="217"/>
      <c r="G2423" s="155"/>
      <c r="H2423" s="155"/>
      <c r="I2423" s="155"/>
      <c r="K2423" s="5"/>
      <c r="L2423" s="5"/>
      <c r="M2423" s="155"/>
    </row>
    <row r="2424" spans="2:13" x14ac:dyDescent="0.25">
      <c r="E2424" s="228"/>
      <c r="F2424" s="217"/>
      <c r="I2424" s="155"/>
      <c r="K2424" s="5"/>
      <c r="L2424" s="5"/>
      <c r="M2424" s="155"/>
    </row>
    <row r="2425" spans="2:13" x14ac:dyDescent="0.25">
      <c r="E2425" s="228"/>
      <c r="F2425" s="217"/>
      <c r="I2425" s="155"/>
      <c r="K2425" s="5"/>
      <c r="L2425" s="5"/>
      <c r="M2425" s="155"/>
    </row>
    <row r="2426" spans="2:13" x14ac:dyDescent="0.25">
      <c r="E2426" s="217"/>
      <c r="F2426" s="217"/>
      <c r="G2426" s="5"/>
      <c r="H2426" s="5"/>
      <c r="I2426" s="155"/>
      <c r="J2426" s="218"/>
      <c r="K2426" s="5"/>
      <c r="L2426" s="5"/>
      <c r="M2426" s="155"/>
    </row>
    <row r="2427" spans="2:13" x14ac:dyDescent="0.25">
      <c r="E2427" s="217"/>
      <c r="F2427" s="217"/>
      <c r="G2427" s="5"/>
      <c r="H2427" s="5"/>
      <c r="I2427" s="218"/>
      <c r="J2427" s="218"/>
      <c r="K2427" s="5"/>
      <c r="L2427" s="5"/>
      <c r="M2427" s="155"/>
    </row>
    <row r="2428" spans="2:13" x14ac:dyDescent="0.25">
      <c r="E2428" s="217"/>
      <c r="F2428" s="217"/>
      <c r="G2428" s="155"/>
      <c r="H2428" s="155"/>
      <c r="I2428" s="155"/>
      <c r="J2428" s="218"/>
      <c r="K2428" s="5"/>
      <c r="L2428" s="5"/>
      <c r="M2428" s="155"/>
    </row>
    <row r="2429" spans="2:13" x14ac:dyDescent="0.25">
      <c r="B2429" s="231"/>
      <c r="E2429" s="217"/>
      <c r="F2429" s="217"/>
      <c r="I2429" s="155"/>
      <c r="K2429" s="155"/>
      <c r="L2429" s="155"/>
      <c r="M2429" s="155"/>
    </row>
    <row r="2430" spans="2:13" x14ac:dyDescent="0.25">
      <c r="E2430" s="217"/>
      <c r="F2430" s="217"/>
    </row>
    <row r="2431" spans="2:13" x14ac:dyDescent="0.25">
      <c r="E2431" s="217"/>
      <c r="F2431" s="217"/>
    </row>
    <row r="2432" spans="2:13" x14ac:dyDescent="0.25">
      <c r="E2432" s="217"/>
      <c r="F2432" s="217"/>
      <c r="G2432" s="155"/>
      <c r="H2432" s="218"/>
      <c r="M2432" s="155"/>
    </row>
    <row r="2433" spans="2:13" x14ac:dyDescent="0.25">
      <c r="E2433" s="217"/>
      <c r="F2433" s="217"/>
      <c r="G2433" s="5"/>
      <c r="H2433" s="5"/>
      <c r="I2433" s="5"/>
      <c r="J2433" s="5"/>
      <c r="K2433" s="155"/>
      <c r="M2433" s="155"/>
    </row>
    <row r="2434" spans="2:13" x14ac:dyDescent="0.25">
      <c r="E2434" s="217"/>
      <c r="F2434" s="217"/>
      <c r="G2434" s="5"/>
      <c r="H2434" s="5"/>
      <c r="I2434" s="155"/>
      <c r="K2434" s="5"/>
      <c r="L2434" s="5"/>
      <c r="M2434" s="218"/>
    </row>
    <row r="2435" spans="2:13" x14ac:dyDescent="0.25">
      <c r="E2435" s="217"/>
      <c r="F2435" s="217"/>
      <c r="G2435" s="155"/>
      <c r="H2435" s="155"/>
      <c r="I2435" s="155"/>
      <c r="K2435" s="5"/>
      <c r="L2435" s="5"/>
      <c r="M2435" s="155"/>
    </row>
    <row r="2436" spans="2:13" x14ac:dyDescent="0.25">
      <c r="E2436" s="228"/>
      <c r="F2436" s="217"/>
      <c r="I2436" s="155"/>
      <c r="K2436" s="5"/>
      <c r="L2436" s="5"/>
      <c r="M2436" s="155"/>
    </row>
    <row r="2437" spans="2:13" x14ac:dyDescent="0.25">
      <c r="E2437" s="228"/>
      <c r="F2437" s="217"/>
      <c r="I2437" s="155"/>
      <c r="K2437" s="5"/>
      <c r="L2437" s="5"/>
      <c r="M2437" s="155"/>
    </row>
    <row r="2438" spans="2:13" x14ac:dyDescent="0.25">
      <c r="E2438" s="217"/>
      <c r="F2438" s="217"/>
      <c r="G2438" s="5"/>
      <c r="H2438" s="5"/>
      <c r="I2438" s="155"/>
      <c r="J2438" s="218"/>
      <c r="K2438" s="5"/>
      <c r="L2438" s="5"/>
      <c r="M2438" s="155"/>
    </row>
    <row r="2439" spans="2:13" x14ac:dyDescent="0.25">
      <c r="E2439" s="217"/>
      <c r="F2439" s="217"/>
      <c r="G2439" s="5"/>
      <c r="H2439" s="5"/>
      <c r="I2439" s="218"/>
      <c r="J2439" s="218"/>
      <c r="K2439" s="5"/>
      <c r="L2439" s="5"/>
      <c r="M2439" s="155"/>
    </row>
    <row r="2440" spans="2:13" x14ac:dyDescent="0.25">
      <c r="E2440" s="217"/>
      <c r="F2440" s="217"/>
      <c r="G2440" s="155"/>
      <c r="H2440" s="155"/>
      <c r="I2440" s="155"/>
      <c r="J2440" s="218"/>
      <c r="K2440" s="5"/>
      <c r="L2440" s="5"/>
      <c r="M2440" s="155"/>
    </row>
    <row r="2441" spans="2:13" x14ac:dyDescent="0.25">
      <c r="B2441" s="231"/>
      <c r="E2441" s="217"/>
      <c r="F2441" s="217"/>
      <c r="I2441" s="155"/>
      <c r="K2441" s="155"/>
      <c r="L2441" s="155"/>
      <c r="M2441" s="155"/>
    </row>
    <row r="2442" spans="2:13" x14ac:dyDescent="0.25">
      <c r="E2442" s="217"/>
      <c r="F2442" s="217"/>
    </row>
    <row r="2443" spans="2:13" x14ac:dyDescent="0.25">
      <c r="E2443" s="217"/>
      <c r="F2443" s="217"/>
    </row>
    <row r="2444" spans="2:13" x14ac:dyDescent="0.25">
      <c r="E2444" s="217"/>
      <c r="F2444" s="217"/>
      <c r="G2444" s="155"/>
      <c r="H2444" s="218"/>
      <c r="M2444" s="155"/>
    </row>
    <row r="2445" spans="2:13" x14ac:dyDescent="0.25">
      <c r="E2445" s="217"/>
      <c r="F2445" s="217"/>
      <c r="G2445" s="5"/>
      <c r="H2445" s="5"/>
      <c r="I2445" s="5"/>
      <c r="J2445" s="5"/>
      <c r="K2445" s="155"/>
      <c r="M2445" s="155"/>
    </row>
    <row r="2446" spans="2:13" x14ac:dyDescent="0.25">
      <c r="E2446" s="217"/>
      <c r="F2446" s="217"/>
      <c r="G2446" s="5"/>
      <c r="H2446" s="5"/>
      <c r="I2446" s="155"/>
      <c r="K2446" s="5"/>
      <c r="L2446" s="5"/>
      <c r="M2446" s="218"/>
    </row>
    <row r="2447" spans="2:13" x14ac:dyDescent="0.25">
      <c r="E2447" s="217"/>
      <c r="F2447" s="217"/>
      <c r="G2447" s="155"/>
      <c r="H2447" s="155"/>
      <c r="I2447" s="155"/>
      <c r="K2447" s="5"/>
      <c r="L2447" s="5"/>
      <c r="M2447" s="155"/>
    </row>
    <row r="2448" spans="2:13" x14ac:dyDescent="0.25">
      <c r="E2448" s="228"/>
      <c r="F2448" s="217"/>
      <c r="I2448" s="155"/>
      <c r="K2448" s="5"/>
      <c r="L2448" s="5"/>
      <c r="M2448" s="155"/>
    </row>
    <row r="2449" spans="1:13" x14ac:dyDescent="0.25">
      <c r="E2449" s="228"/>
      <c r="F2449" s="217"/>
      <c r="I2449" s="155"/>
      <c r="K2449" s="5"/>
      <c r="L2449" s="5"/>
      <c r="M2449" s="155"/>
    </row>
    <row r="2450" spans="1:13" x14ac:dyDescent="0.25">
      <c r="A2450" s="5"/>
      <c r="B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</row>
    <row r="2451" spans="1:13" x14ac:dyDescent="0.25">
      <c r="E2451" s="217"/>
      <c r="F2451" s="217"/>
      <c r="G2451" s="5"/>
      <c r="H2451" s="5"/>
      <c r="I2451" s="155"/>
      <c r="J2451" s="218"/>
      <c r="K2451" s="5"/>
      <c r="L2451" s="5"/>
      <c r="M2451" s="155"/>
    </row>
    <row r="2452" spans="1:13" x14ac:dyDescent="0.25">
      <c r="C2452" s="5"/>
      <c r="E2452" s="217"/>
      <c r="F2452" s="217"/>
      <c r="G2452" s="5"/>
      <c r="H2452" s="5"/>
      <c r="I2452" s="218"/>
      <c r="J2452" s="218"/>
      <c r="K2452" s="5"/>
      <c r="L2452" s="5"/>
      <c r="M2452" s="155"/>
    </row>
    <row r="2453" spans="1:13" x14ac:dyDescent="0.25">
      <c r="E2453" s="217"/>
      <c r="F2453" s="217"/>
      <c r="G2453" s="155"/>
      <c r="H2453" s="155"/>
      <c r="I2453" s="155"/>
      <c r="J2453" s="218"/>
      <c r="K2453" s="5"/>
      <c r="L2453" s="5"/>
      <c r="M2453" s="155"/>
    </row>
    <row r="2454" spans="1:13" x14ac:dyDescent="0.25">
      <c r="B2454" s="231"/>
      <c r="E2454" s="217"/>
      <c r="F2454" s="217"/>
      <c r="I2454" s="155"/>
      <c r="K2454" s="155"/>
      <c r="L2454" s="155"/>
      <c r="M2454" s="155"/>
    </row>
    <row r="2455" spans="1:13" x14ac:dyDescent="0.25">
      <c r="E2455" s="217"/>
      <c r="F2455" s="217"/>
    </row>
    <row r="2456" spans="1:13" x14ac:dyDescent="0.25">
      <c r="E2456" s="217"/>
      <c r="F2456" s="217"/>
    </row>
    <row r="2457" spans="1:13" x14ac:dyDescent="0.25">
      <c r="E2457" s="217"/>
      <c r="F2457" s="217"/>
      <c r="G2457" s="155"/>
      <c r="H2457" s="218"/>
      <c r="M2457" s="155"/>
    </row>
    <row r="2458" spans="1:13" x14ac:dyDescent="0.25">
      <c r="E2458" s="217"/>
      <c r="F2458" s="217"/>
      <c r="G2458" s="5"/>
      <c r="H2458" s="5"/>
      <c r="I2458" s="5"/>
      <c r="J2458" s="5"/>
      <c r="K2458" s="155"/>
      <c r="M2458" s="155"/>
    </row>
    <row r="2459" spans="1:13" x14ac:dyDescent="0.25">
      <c r="E2459" s="217"/>
      <c r="F2459" s="217"/>
      <c r="G2459" s="5"/>
      <c r="H2459" s="5"/>
      <c r="I2459" s="155"/>
      <c r="K2459" s="5"/>
      <c r="L2459" s="5"/>
      <c r="M2459" s="218"/>
    </row>
    <row r="2460" spans="1:13" x14ac:dyDescent="0.25">
      <c r="E2460" s="217"/>
      <c r="F2460" s="217"/>
      <c r="G2460" s="155"/>
      <c r="H2460" s="155"/>
      <c r="I2460" s="155"/>
      <c r="K2460" s="5"/>
      <c r="L2460" s="5"/>
      <c r="M2460" s="155"/>
    </row>
    <row r="2461" spans="1:13" x14ac:dyDescent="0.25">
      <c r="E2461" s="228"/>
      <c r="F2461" s="217"/>
      <c r="I2461" s="155"/>
      <c r="K2461" s="5"/>
      <c r="L2461" s="5"/>
      <c r="M2461" s="155"/>
    </row>
    <row r="2462" spans="1:13" x14ac:dyDescent="0.25">
      <c r="E2462" s="228"/>
      <c r="F2462" s="217"/>
      <c r="I2462" s="155"/>
      <c r="K2462" s="5"/>
      <c r="L2462" s="5"/>
      <c r="M2462" s="155"/>
    </row>
    <row r="2463" spans="1:13" x14ac:dyDescent="0.25">
      <c r="E2463" s="217"/>
      <c r="F2463" s="217"/>
      <c r="G2463" s="5"/>
      <c r="H2463" s="5"/>
      <c r="I2463" s="155"/>
      <c r="J2463" s="218"/>
      <c r="K2463" s="5"/>
      <c r="L2463" s="5"/>
      <c r="M2463" s="155"/>
    </row>
    <row r="2464" spans="1:13" x14ac:dyDescent="0.25">
      <c r="E2464" s="217"/>
      <c r="F2464" s="217"/>
      <c r="G2464" s="5"/>
      <c r="H2464" s="5"/>
      <c r="I2464" s="218"/>
      <c r="J2464" s="218"/>
      <c r="K2464" s="5"/>
      <c r="L2464" s="5"/>
      <c r="M2464" s="155"/>
    </row>
    <row r="2465" spans="2:13" x14ac:dyDescent="0.25">
      <c r="E2465" s="217"/>
      <c r="F2465" s="217"/>
      <c r="G2465" s="155"/>
      <c r="H2465" s="155"/>
      <c r="I2465" s="155"/>
      <c r="J2465" s="218"/>
      <c r="K2465" s="5"/>
      <c r="L2465" s="5"/>
      <c r="M2465" s="155"/>
    </row>
    <row r="2466" spans="2:13" x14ac:dyDescent="0.25">
      <c r="B2466" s="231"/>
      <c r="E2466" s="217"/>
      <c r="F2466" s="217"/>
      <c r="I2466" s="155"/>
      <c r="K2466" s="155"/>
      <c r="L2466" s="155"/>
      <c r="M2466" s="155"/>
    </row>
    <row r="2467" spans="2:13" x14ac:dyDescent="0.25">
      <c r="E2467" s="217"/>
      <c r="F2467" s="217"/>
    </row>
    <row r="2468" spans="2:13" x14ac:dyDescent="0.25">
      <c r="E2468" s="217"/>
      <c r="F2468" s="217"/>
    </row>
    <row r="2469" spans="2:13" x14ac:dyDescent="0.25">
      <c r="E2469" s="217"/>
      <c r="F2469" s="217"/>
      <c r="G2469" s="155"/>
      <c r="H2469" s="218"/>
      <c r="M2469" s="155"/>
    </row>
    <row r="2470" spans="2:13" x14ac:dyDescent="0.25">
      <c r="E2470" s="217"/>
      <c r="F2470" s="217"/>
      <c r="G2470" s="5"/>
      <c r="H2470" s="5"/>
      <c r="I2470" s="5"/>
      <c r="J2470" s="5"/>
      <c r="K2470" s="155"/>
      <c r="M2470" s="155"/>
    </row>
    <row r="2471" spans="2:13" x14ac:dyDescent="0.25">
      <c r="E2471" s="217"/>
      <c r="F2471" s="217"/>
      <c r="G2471" s="5"/>
      <c r="H2471" s="5"/>
      <c r="I2471" s="155"/>
      <c r="K2471" s="5"/>
      <c r="L2471" s="5"/>
      <c r="M2471" s="218"/>
    </row>
    <row r="2472" spans="2:13" x14ac:dyDescent="0.25">
      <c r="E2472" s="217"/>
      <c r="F2472" s="217"/>
      <c r="G2472" s="155"/>
      <c r="H2472" s="155"/>
      <c r="I2472" s="155"/>
      <c r="K2472" s="5"/>
      <c r="L2472" s="5"/>
      <c r="M2472" s="155"/>
    </row>
    <row r="2473" spans="2:13" x14ac:dyDescent="0.25">
      <c r="E2473" s="228"/>
      <c r="F2473" s="217"/>
      <c r="I2473" s="155"/>
      <c r="K2473" s="5"/>
      <c r="L2473" s="5"/>
      <c r="M2473" s="155"/>
    </row>
    <row r="2474" spans="2:13" x14ac:dyDescent="0.25">
      <c r="E2474" s="228"/>
      <c r="F2474" s="217"/>
      <c r="I2474" s="155"/>
      <c r="K2474" s="5"/>
      <c r="L2474" s="5"/>
      <c r="M2474" s="155"/>
    </row>
    <row r="2475" spans="2:13" x14ac:dyDescent="0.25">
      <c r="E2475" s="217"/>
      <c r="F2475" s="217"/>
      <c r="G2475" s="5"/>
      <c r="H2475" s="5"/>
      <c r="I2475" s="155"/>
      <c r="J2475" s="218"/>
      <c r="K2475" s="5"/>
      <c r="L2475" s="5"/>
      <c r="M2475" s="155"/>
    </row>
    <row r="2476" spans="2:13" x14ac:dyDescent="0.25">
      <c r="E2476" s="217"/>
      <c r="F2476" s="217"/>
      <c r="G2476" s="5"/>
      <c r="H2476" s="5"/>
      <c r="I2476" s="218"/>
      <c r="J2476" s="218"/>
      <c r="K2476" s="5"/>
      <c r="L2476" s="5"/>
      <c r="M2476" s="155"/>
    </row>
    <row r="2477" spans="2:13" x14ac:dyDescent="0.25">
      <c r="E2477" s="217"/>
      <c r="F2477" s="217"/>
      <c r="G2477" s="155"/>
      <c r="H2477" s="155"/>
      <c r="I2477" s="155"/>
      <c r="J2477" s="218"/>
      <c r="K2477" s="5"/>
      <c r="L2477" s="5"/>
      <c r="M2477" s="155"/>
    </row>
    <row r="2478" spans="2:13" x14ac:dyDescent="0.25">
      <c r="B2478" s="231"/>
      <c r="E2478" s="217"/>
      <c r="F2478" s="217"/>
      <c r="I2478" s="155"/>
      <c r="K2478" s="155"/>
      <c r="L2478" s="155"/>
      <c r="M2478" s="155"/>
    </row>
    <row r="2479" spans="2:13" x14ac:dyDescent="0.25">
      <c r="E2479" s="217"/>
      <c r="F2479" s="217"/>
    </row>
    <row r="2480" spans="2:13" x14ac:dyDescent="0.25">
      <c r="E2480" s="217"/>
      <c r="F2480" s="217"/>
    </row>
    <row r="2481" spans="1:13" x14ac:dyDescent="0.25">
      <c r="E2481" s="217"/>
      <c r="F2481" s="217"/>
      <c r="G2481" s="155"/>
      <c r="H2481" s="218"/>
      <c r="M2481" s="155"/>
    </row>
    <row r="2482" spans="1:13" x14ac:dyDescent="0.25">
      <c r="E2482" s="217"/>
      <c r="F2482" s="217"/>
      <c r="G2482" s="5"/>
      <c r="H2482" s="5"/>
      <c r="I2482" s="5"/>
      <c r="J2482" s="5"/>
      <c r="K2482" s="155"/>
      <c r="M2482" s="155"/>
    </row>
    <row r="2483" spans="1:13" x14ac:dyDescent="0.25">
      <c r="E2483" s="217"/>
      <c r="F2483" s="217"/>
      <c r="G2483" s="5"/>
      <c r="H2483" s="5"/>
      <c r="I2483" s="155"/>
      <c r="K2483" s="5"/>
      <c r="L2483" s="5"/>
      <c r="M2483" s="218"/>
    </row>
    <row r="2484" spans="1:13" x14ac:dyDescent="0.25">
      <c r="E2484" s="217"/>
      <c r="F2484" s="217"/>
      <c r="G2484" s="155"/>
      <c r="H2484" s="155"/>
      <c r="I2484" s="155"/>
      <c r="K2484" s="5"/>
      <c r="L2484" s="5"/>
      <c r="M2484" s="155"/>
    </row>
    <row r="2485" spans="1:13" x14ac:dyDescent="0.25">
      <c r="A2485" s="5"/>
      <c r="B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</row>
    <row r="2486" spans="1:13" x14ac:dyDescent="0.25">
      <c r="E2486" s="228"/>
      <c r="F2486" s="217"/>
      <c r="I2486" s="155"/>
      <c r="K2486" s="5"/>
      <c r="L2486" s="5"/>
      <c r="M2486" s="155"/>
    </row>
    <row r="2487" spans="1:13" x14ac:dyDescent="0.25">
      <c r="C2487" s="5"/>
      <c r="E2487" s="228"/>
      <c r="F2487" s="217"/>
      <c r="I2487" s="155"/>
      <c r="K2487" s="5"/>
      <c r="L2487" s="5"/>
      <c r="M2487" s="155"/>
    </row>
    <row r="2488" spans="1:13" x14ac:dyDescent="0.25">
      <c r="E2488" s="217"/>
      <c r="F2488" s="217"/>
      <c r="G2488" s="5"/>
      <c r="H2488" s="5"/>
      <c r="I2488" s="155"/>
      <c r="J2488" s="218"/>
      <c r="K2488" s="5"/>
      <c r="L2488" s="5"/>
      <c r="M2488" s="155"/>
    </row>
    <row r="2489" spans="1:13" x14ac:dyDescent="0.25">
      <c r="E2489" s="217"/>
      <c r="F2489" s="217"/>
      <c r="G2489" s="5"/>
      <c r="H2489" s="5"/>
      <c r="I2489" s="218"/>
      <c r="J2489" s="218"/>
      <c r="K2489" s="5"/>
      <c r="L2489" s="5"/>
      <c r="M2489" s="155"/>
    </row>
    <row r="2490" spans="1:13" x14ac:dyDescent="0.25">
      <c r="E2490" s="217"/>
      <c r="F2490" s="217"/>
      <c r="G2490" s="155"/>
      <c r="H2490" s="155"/>
      <c r="I2490" s="155"/>
      <c r="J2490" s="218"/>
      <c r="K2490" s="5"/>
      <c r="L2490" s="5"/>
      <c r="M2490" s="155"/>
    </row>
    <row r="2491" spans="1:13" x14ac:dyDescent="0.25">
      <c r="B2491" s="231"/>
      <c r="E2491" s="217"/>
      <c r="F2491" s="217"/>
      <c r="I2491" s="155"/>
      <c r="K2491" s="155"/>
      <c r="L2491" s="155"/>
      <c r="M2491" s="155"/>
    </row>
    <row r="2492" spans="1:13" x14ac:dyDescent="0.25">
      <c r="E2492" s="217"/>
      <c r="F2492" s="217"/>
    </row>
    <row r="2493" spans="1:13" x14ac:dyDescent="0.25">
      <c r="E2493" s="217"/>
      <c r="F2493" s="217"/>
    </row>
    <row r="2494" spans="1:13" x14ac:dyDescent="0.25">
      <c r="E2494" s="217"/>
      <c r="F2494" s="217"/>
      <c r="G2494" s="155"/>
      <c r="H2494" s="218"/>
      <c r="M2494" s="155"/>
    </row>
    <row r="2495" spans="1:13" x14ac:dyDescent="0.25">
      <c r="E2495" s="217"/>
      <c r="F2495" s="217"/>
      <c r="G2495" s="5"/>
      <c r="H2495" s="5"/>
      <c r="I2495" s="5"/>
      <c r="J2495" s="5"/>
      <c r="K2495" s="155"/>
      <c r="M2495" s="155"/>
    </row>
    <row r="2496" spans="1:13" x14ac:dyDescent="0.25">
      <c r="E2496" s="217"/>
      <c r="F2496" s="217"/>
      <c r="G2496" s="5"/>
      <c r="H2496" s="5"/>
      <c r="I2496" s="155"/>
      <c r="K2496" s="5"/>
      <c r="L2496" s="5"/>
      <c r="M2496" s="218"/>
    </row>
    <row r="2497" spans="2:13" x14ac:dyDescent="0.25">
      <c r="E2497" s="217"/>
      <c r="F2497" s="217"/>
      <c r="G2497" s="155"/>
      <c r="H2497" s="155"/>
      <c r="I2497" s="155"/>
      <c r="K2497" s="5"/>
      <c r="L2497" s="5"/>
      <c r="M2497" s="155"/>
    </row>
    <row r="2498" spans="2:13" x14ac:dyDescent="0.25">
      <c r="E2498" s="228"/>
      <c r="F2498" s="217"/>
      <c r="I2498" s="155"/>
      <c r="K2498" s="5"/>
      <c r="L2498" s="5"/>
      <c r="M2498" s="155"/>
    </row>
    <row r="2499" spans="2:13" x14ac:dyDescent="0.25">
      <c r="E2499" s="228"/>
      <c r="F2499" s="217"/>
      <c r="I2499" s="155"/>
      <c r="K2499" s="5"/>
      <c r="L2499" s="5"/>
      <c r="M2499" s="155"/>
    </row>
    <row r="2500" spans="2:13" x14ac:dyDescent="0.25">
      <c r="E2500" s="217"/>
      <c r="F2500" s="217"/>
      <c r="G2500" s="5"/>
      <c r="H2500" s="5"/>
      <c r="I2500" s="155"/>
      <c r="J2500" s="218"/>
      <c r="K2500" s="5"/>
      <c r="L2500" s="5"/>
      <c r="M2500" s="155"/>
    </row>
    <row r="2501" spans="2:13" x14ac:dyDescent="0.25">
      <c r="E2501" s="217"/>
      <c r="F2501" s="217"/>
      <c r="G2501" s="5"/>
      <c r="H2501" s="5"/>
      <c r="I2501" s="218"/>
      <c r="J2501" s="218"/>
      <c r="K2501" s="5"/>
      <c r="L2501" s="5"/>
      <c r="M2501" s="155"/>
    </row>
    <row r="2502" spans="2:13" x14ac:dyDescent="0.25">
      <c r="E2502" s="217"/>
      <c r="F2502" s="217"/>
      <c r="G2502" s="155"/>
      <c r="H2502" s="155"/>
      <c r="I2502" s="155"/>
      <c r="J2502" s="218"/>
      <c r="K2502" s="5"/>
      <c r="L2502" s="5"/>
      <c r="M2502" s="155"/>
    </row>
    <row r="2503" spans="2:13" x14ac:dyDescent="0.25">
      <c r="B2503" s="231"/>
      <c r="E2503" s="217"/>
      <c r="F2503" s="217"/>
      <c r="I2503" s="155"/>
      <c r="K2503" s="155"/>
      <c r="L2503" s="155"/>
      <c r="M2503" s="155"/>
    </row>
    <row r="2504" spans="2:13" x14ac:dyDescent="0.25">
      <c r="E2504" s="217"/>
      <c r="F2504" s="217"/>
    </row>
    <row r="2505" spans="2:13" x14ac:dyDescent="0.25">
      <c r="E2505" s="217"/>
      <c r="F2505" s="217"/>
    </row>
    <row r="2506" spans="2:13" x14ac:dyDescent="0.25">
      <c r="E2506" s="217"/>
      <c r="F2506" s="217"/>
      <c r="G2506" s="155"/>
      <c r="H2506" s="218"/>
      <c r="M2506" s="155"/>
    </row>
    <row r="2507" spans="2:13" x14ac:dyDescent="0.25">
      <c r="E2507" s="217"/>
      <c r="F2507" s="217"/>
      <c r="G2507" s="5"/>
      <c r="H2507" s="5"/>
      <c r="I2507" s="5"/>
      <c r="J2507" s="5"/>
      <c r="K2507" s="155"/>
      <c r="M2507" s="155"/>
    </row>
    <row r="2508" spans="2:13" x14ac:dyDescent="0.25">
      <c r="E2508" s="217"/>
      <c r="F2508" s="217"/>
      <c r="G2508" s="5"/>
      <c r="H2508" s="5"/>
      <c r="I2508" s="155"/>
      <c r="K2508" s="5"/>
      <c r="L2508" s="5"/>
      <c r="M2508" s="218"/>
    </row>
    <row r="2509" spans="2:13" x14ac:dyDescent="0.25">
      <c r="E2509" s="217"/>
      <c r="F2509" s="217"/>
      <c r="G2509" s="155"/>
      <c r="H2509" s="155"/>
      <c r="I2509" s="155"/>
      <c r="K2509" s="5"/>
      <c r="L2509" s="5"/>
      <c r="M2509" s="155"/>
    </row>
    <row r="2510" spans="2:13" x14ac:dyDescent="0.25">
      <c r="E2510" s="228"/>
      <c r="F2510" s="217"/>
      <c r="I2510" s="155"/>
      <c r="K2510" s="5"/>
      <c r="L2510" s="5"/>
      <c r="M2510" s="155"/>
    </row>
    <row r="2511" spans="2:13" x14ac:dyDescent="0.25">
      <c r="E2511" s="228"/>
      <c r="F2511" s="217"/>
      <c r="I2511" s="155"/>
      <c r="K2511" s="5"/>
      <c r="L2511" s="5"/>
      <c r="M2511" s="155"/>
    </row>
    <row r="2512" spans="2:13" x14ac:dyDescent="0.25">
      <c r="E2512" s="217"/>
      <c r="F2512" s="217"/>
      <c r="G2512" s="5"/>
      <c r="H2512" s="5"/>
      <c r="I2512" s="155"/>
      <c r="J2512" s="218"/>
      <c r="K2512" s="5"/>
      <c r="L2512" s="5"/>
      <c r="M2512" s="155"/>
    </row>
    <row r="2513" spans="1:13" x14ac:dyDescent="0.25">
      <c r="E2513" s="217"/>
      <c r="F2513" s="217"/>
      <c r="G2513" s="5"/>
      <c r="H2513" s="5"/>
      <c r="I2513" s="218"/>
      <c r="J2513" s="218"/>
      <c r="K2513" s="5"/>
      <c r="L2513" s="5"/>
      <c r="M2513" s="155"/>
    </row>
    <row r="2514" spans="1:13" x14ac:dyDescent="0.25">
      <c r="E2514" s="217"/>
      <c r="F2514" s="217"/>
      <c r="G2514" s="155"/>
      <c r="H2514" s="155"/>
      <c r="I2514" s="155"/>
      <c r="J2514" s="218"/>
      <c r="K2514" s="5"/>
      <c r="L2514" s="5"/>
      <c r="M2514" s="155"/>
    </row>
    <row r="2515" spans="1:13" x14ac:dyDescent="0.25">
      <c r="B2515" s="231"/>
      <c r="E2515" s="217"/>
      <c r="F2515" s="217"/>
      <c r="I2515" s="155"/>
      <c r="K2515" s="155"/>
      <c r="L2515" s="155"/>
      <c r="M2515" s="155"/>
    </row>
    <row r="2516" spans="1:13" x14ac:dyDescent="0.25">
      <c r="E2516" s="217"/>
      <c r="F2516" s="217"/>
    </row>
    <row r="2517" spans="1:13" x14ac:dyDescent="0.25">
      <c r="E2517" s="217"/>
      <c r="F2517" s="217"/>
    </row>
    <row r="2518" spans="1:13" x14ac:dyDescent="0.25">
      <c r="E2518" s="217"/>
      <c r="F2518" s="217"/>
      <c r="G2518" s="155"/>
      <c r="H2518" s="218"/>
      <c r="M2518" s="155"/>
    </row>
    <row r="2519" spans="1:13" x14ac:dyDescent="0.25">
      <c r="E2519" s="217"/>
      <c r="F2519" s="217"/>
      <c r="G2519" s="5"/>
      <c r="H2519" s="5"/>
      <c r="I2519" s="5"/>
      <c r="J2519" s="5"/>
      <c r="K2519" s="155"/>
      <c r="M2519" s="155"/>
    </row>
    <row r="2520" spans="1:13" x14ac:dyDescent="0.25">
      <c r="A2520" s="5"/>
      <c r="B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</row>
    <row r="2521" spans="1:13" x14ac:dyDescent="0.25">
      <c r="E2521" s="217"/>
      <c r="F2521" s="217"/>
      <c r="G2521" s="5"/>
      <c r="H2521" s="5"/>
      <c r="I2521" s="155"/>
      <c r="K2521" s="5"/>
      <c r="L2521" s="5"/>
      <c r="M2521" s="218"/>
    </row>
    <row r="2522" spans="1:13" x14ac:dyDescent="0.25">
      <c r="C2522" s="5"/>
      <c r="E2522" s="217"/>
      <c r="F2522" s="217"/>
      <c r="G2522" s="155"/>
      <c r="H2522" s="155"/>
      <c r="I2522" s="155"/>
      <c r="K2522" s="5"/>
      <c r="L2522" s="5"/>
      <c r="M2522" s="155"/>
    </row>
    <row r="2523" spans="1:13" x14ac:dyDescent="0.25">
      <c r="E2523" s="228"/>
      <c r="F2523" s="217"/>
      <c r="I2523" s="155"/>
      <c r="K2523" s="5"/>
      <c r="L2523" s="5"/>
      <c r="M2523" s="155"/>
    </row>
    <row r="2524" spans="1:13" x14ac:dyDescent="0.25">
      <c r="E2524" s="228"/>
      <c r="F2524" s="217"/>
      <c r="I2524" s="155"/>
      <c r="K2524" s="5"/>
      <c r="L2524" s="5"/>
      <c r="M2524" s="155"/>
    </row>
    <row r="2525" spans="1:13" x14ac:dyDescent="0.25">
      <c r="E2525" s="217"/>
      <c r="F2525" s="217"/>
      <c r="G2525" s="5"/>
      <c r="H2525" s="5"/>
      <c r="I2525" s="155"/>
      <c r="J2525" s="218"/>
      <c r="K2525" s="5"/>
      <c r="L2525" s="5"/>
      <c r="M2525" s="155"/>
    </row>
    <row r="2526" spans="1:13" x14ac:dyDescent="0.25">
      <c r="E2526" s="217"/>
      <c r="F2526" s="217"/>
      <c r="G2526" s="5"/>
      <c r="H2526" s="5"/>
      <c r="I2526" s="218"/>
      <c r="J2526" s="218"/>
      <c r="K2526" s="5"/>
      <c r="L2526" s="5"/>
      <c r="M2526" s="155"/>
    </row>
    <row r="2527" spans="1:13" x14ac:dyDescent="0.25">
      <c r="E2527" s="217"/>
      <c r="F2527" s="217"/>
      <c r="G2527" s="155"/>
      <c r="H2527" s="155"/>
      <c r="I2527" s="155"/>
      <c r="J2527" s="218"/>
      <c r="K2527" s="5"/>
      <c r="L2527" s="5"/>
      <c r="M2527" s="155"/>
    </row>
    <row r="2528" spans="1:13" x14ac:dyDescent="0.25">
      <c r="B2528" s="231"/>
      <c r="E2528" s="217"/>
      <c r="F2528" s="217"/>
      <c r="I2528" s="155"/>
      <c r="K2528" s="155"/>
      <c r="L2528" s="155"/>
      <c r="M2528" s="155"/>
    </row>
    <row r="2529" spans="2:13" x14ac:dyDescent="0.25">
      <c r="E2529" s="217"/>
      <c r="F2529" s="217"/>
    </row>
    <row r="2530" spans="2:13" x14ac:dyDescent="0.25">
      <c r="E2530" s="217"/>
      <c r="F2530" s="217"/>
    </row>
    <row r="2531" spans="2:13" x14ac:dyDescent="0.25">
      <c r="E2531" s="217"/>
      <c r="F2531" s="217"/>
      <c r="G2531" s="155"/>
      <c r="H2531" s="218"/>
      <c r="M2531" s="155"/>
    </row>
    <row r="2532" spans="2:13" x14ac:dyDescent="0.25">
      <c r="E2532" s="217"/>
      <c r="F2532" s="217"/>
      <c r="G2532" s="5"/>
      <c r="H2532" s="5"/>
      <c r="I2532" s="5"/>
      <c r="J2532" s="5"/>
      <c r="K2532" s="155"/>
      <c r="M2532" s="155"/>
    </row>
    <row r="2533" spans="2:13" x14ac:dyDescent="0.25">
      <c r="E2533" s="217"/>
      <c r="F2533" s="217"/>
      <c r="G2533" s="5"/>
      <c r="H2533" s="5"/>
      <c r="I2533" s="155"/>
      <c r="K2533" s="5"/>
      <c r="L2533" s="5"/>
      <c r="M2533" s="218"/>
    </row>
    <row r="2534" spans="2:13" x14ac:dyDescent="0.25">
      <c r="E2534" s="217"/>
      <c r="F2534" s="217"/>
      <c r="G2534" s="155"/>
      <c r="H2534" s="155"/>
      <c r="I2534" s="155"/>
      <c r="K2534" s="5"/>
      <c r="L2534" s="5"/>
      <c r="M2534" s="155"/>
    </row>
    <row r="2535" spans="2:13" x14ac:dyDescent="0.25">
      <c r="E2535" s="228"/>
      <c r="F2535" s="217"/>
      <c r="I2535" s="155"/>
      <c r="K2535" s="5"/>
      <c r="L2535" s="5"/>
      <c r="M2535" s="155"/>
    </row>
    <row r="2536" spans="2:13" x14ac:dyDescent="0.25">
      <c r="E2536" s="228"/>
      <c r="F2536" s="217"/>
      <c r="I2536" s="155"/>
      <c r="K2536" s="5"/>
      <c r="L2536" s="5"/>
      <c r="M2536" s="155"/>
    </row>
    <row r="2537" spans="2:13" x14ac:dyDescent="0.25">
      <c r="E2537" s="217"/>
      <c r="F2537" s="217"/>
      <c r="G2537" s="5"/>
      <c r="H2537" s="5"/>
      <c r="I2537" s="155"/>
      <c r="J2537" s="218"/>
      <c r="K2537" s="5"/>
      <c r="L2537" s="5"/>
      <c r="M2537" s="155"/>
    </row>
    <row r="2538" spans="2:13" x14ac:dyDescent="0.25">
      <c r="E2538" s="217"/>
      <c r="F2538" s="217"/>
      <c r="G2538" s="5"/>
      <c r="H2538" s="5"/>
      <c r="I2538" s="218"/>
      <c r="J2538" s="218"/>
      <c r="K2538" s="5"/>
      <c r="L2538" s="5"/>
      <c r="M2538" s="155"/>
    </row>
    <row r="2539" spans="2:13" x14ac:dyDescent="0.25">
      <c r="E2539" s="217"/>
      <c r="F2539" s="217"/>
      <c r="G2539" s="155"/>
      <c r="H2539" s="155"/>
      <c r="I2539" s="155"/>
      <c r="J2539" s="218"/>
      <c r="K2539" s="5"/>
      <c r="L2539" s="5"/>
      <c r="M2539" s="155"/>
    </row>
    <row r="2540" spans="2:13" x14ac:dyDescent="0.25">
      <c r="B2540" s="231"/>
      <c r="E2540" s="217"/>
      <c r="F2540" s="217"/>
      <c r="I2540" s="155"/>
      <c r="K2540" s="155"/>
      <c r="L2540" s="155"/>
      <c r="M2540" s="155"/>
    </row>
    <row r="2541" spans="2:13" x14ac:dyDescent="0.25">
      <c r="E2541" s="217"/>
      <c r="F2541" s="217"/>
    </row>
    <row r="2542" spans="2:13" x14ac:dyDescent="0.25">
      <c r="E2542" s="217"/>
      <c r="F2542" s="217"/>
      <c r="G2542" s="155"/>
      <c r="H2542" s="218"/>
      <c r="M2542" s="155"/>
    </row>
    <row r="2543" spans="2:13" x14ac:dyDescent="0.25">
      <c r="E2543" s="217"/>
      <c r="F2543" s="217"/>
      <c r="G2543" s="155"/>
      <c r="H2543" s="218"/>
      <c r="M2543" s="155"/>
    </row>
    <row r="2544" spans="2:13" x14ac:dyDescent="0.25">
      <c r="E2544" s="217"/>
      <c r="F2544" s="217"/>
      <c r="G2544" s="5"/>
      <c r="H2544" s="5"/>
      <c r="I2544" s="5"/>
      <c r="J2544" s="5"/>
      <c r="K2544" s="155"/>
      <c r="M2544" s="155"/>
    </row>
    <row r="2545" spans="1:13" x14ac:dyDescent="0.25">
      <c r="E2545" s="217"/>
      <c r="F2545" s="217"/>
      <c r="G2545" s="5"/>
      <c r="H2545" s="5"/>
      <c r="I2545" s="155"/>
      <c r="K2545" s="5"/>
      <c r="L2545" s="5"/>
      <c r="M2545" s="218"/>
    </row>
    <row r="2546" spans="1:13" x14ac:dyDescent="0.25">
      <c r="E2546" s="217"/>
      <c r="F2546" s="217"/>
      <c r="G2546" s="155"/>
      <c r="H2546" s="155"/>
      <c r="I2546" s="155"/>
      <c r="K2546" s="5"/>
      <c r="L2546" s="5"/>
      <c r="M2546" s="155"/>
    </row>
    <row r="2547" spans="1:13" x14ac:dyDescent="0.25">
      <c r="E2547" s="228"/>
      <c r="F2547" s="217"/>
      <c r="I2547" s="155"/>
      <c r="K2547" s="5"/>
      <c r="L2547" s="5"/>
      <c r="M2547" s="155"/>
    </row>
    <row r="2548" spans="1:13" x14ac:dyDescent="0.25">
      <c r="E2548" s="228"/>
      <c r="F2548" s="217"/>
      <c r="I2548" s="155"/>
      <c r="K2548" s="5"/>
      <c r="L2548" s="5"/>
      <c r="M2548" s="155"/>
    </row>
    <row r="2549" spans="1:13" x14ac:dyDescent="0.25">
      <c r="E2549" s="217"/>
      <c r="F2549" s="217"/>
      <c r="G2549" s="5"/>
      <c r="H2549" s="5"/>
      <c r="I2549" s="155"/>
      <c r="J2549" s="218"/>
      <c r="K2549" s="5"/>
      <c r="L2549" s="5"/>
      <c r="M2549" s="155"/>
    </row>
    <row r="2550" spans="1:13" x14ac:dyDescent="0.25">
      <c r="E2550" s="217"/>
      <c r="F2550" s="217"/>
      <c r="G2550" s="5"/>
      <c r="H2550" s="5"/>
      <c r="I2550" s="218"/>
      <c r="J2550" s="218"/>
      <c r="K2550" s="5"/>
      <c r="L2550" s="5"/>
      <c r="M2550" s="155"/>
    </row>
    <row r="2551" spans="1:13" x14ac:dyDescent="0.25">
      <c r="E2551" s="217"/>
      <c r="F2551" s="217"/>
      <c r="G2551" s="155"/>
      <c r="H2551" s="155"/>
      <c r="I2551" s="155"/>
      <c r="J2551" s="218"/>
      <c r="K2551" s="5"/>
      <c r="L2551" s="5"/>
      <c r="M2551" s="155"/>
    </row>
    <row r="2552" spans="1:13" x14ac:dyDescent="0.25">
      <c r="B2552" s="231"/>
      <c r="E2552" s="217"/>
      <c r="F2552" s="217"/>
      <c r="I2552" s="155"/>
      <c r="K2552" s="155"/>
      <c r="L2552" s="155"/>
      <c r="M2552" s="155"/>
    </row>
    <row r="2553" spans="1:13" x14ac:dyDescent="0.25">
      <c r="E2553" s="217"/>
      <c r="F2553" s="217"/>
    </row>
    <row r="2554" spans="1:13" x14ac:dyDescent="0.25">
      <c r="E2554" s="217"/>
      <c r="F2554" s="217"/>
      <c r="G2554" s="155"/>
      <c r="H2554" s="218"/>
      <c r="M2554" s="155"/>
    </row>
    <row r="2555" spans="1:13" x14ac:dyDescent="0.25">
      <c r="A2555" s="5"/>
      <c r="B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</row>
    <row r="2556" spans="1:13" x14ac:dyDescent="0.25">
      <c r="E2556" s="217"/>
      <c r="F2556" s="217"/>
      <c r="G2556" s="155"/>
      <c r="H2556" s="218"/>
      <c r="M2556" s="155"/>
    </row>
    <row r="2557" spans="1:13" x14ac:dyDescent="0.25">
      <c r="C2557" s="5"/>
      <c r="E2557" s="217"/>
      <c r="F2557" s="217"/>
      <c r="G2557" s="5"/>
      <c r="H2557" s="5"/>
      <c r="I2557" s="5"/>
      <c r="J2557" s="5"/>
      <c r="K2557" s="155"/>
      <c r="M2557" s="155"/>
    </row>
    <row r="2558" spans="1:13" x14ac:dyDescent="0.25">
      <c r="E2558" s="217"/>
      <c r="F2558" s="217"/>
      <c r="G2558" s="5"/>
      <c r="H2558" s="5"/>
      <c r="I2558" s="155"/>
      <c r="K2558" s="5"/>
      <c r="L2558" s="5"/>
      <c r="M2558" s="218"/>
    </row>
    <row r="2559" spans="1:13" x14ac:dyDescent="0.25">
      <c r="E2559" s="217"/>
      <c r="F2559" s="217"/>
      <c r="G2559" s="155"/>
      <c r="H2559" s="155"/>
      <c r="I2559" s="155"/>
      <c r="K2559" s="5"/>
      <c r="L2559" s="5"/>
      <c r="M2559" s="155"/>
    </row>
    <row r="2560" spans="1:13" x14ac:dyDescent="0.25">
      <c r="E2560" s="228"/>
      <c r="F2560" s="217"/>
      <c r="I2560" s="155"/>
      <c r="K2560" s="5"/>
      <c r="L2560" s="5"/>
      <c r="M2560" s="155"/>
    </row>
    <row r="2561" spans="2:13" x14ac:dyDescent="0.25">
      <c r="E2561" s="228"/>
      <c r="F2561" s="217"/>
      <c r="I2561" s="155"/>
      <c r="K2561" s="5"/>
      <c r="L2561" s="5"/>
      <c r="M2561" s="155"/>
    </row>
    <row r="2562" spans="2:13" x14ac:dyDescent="0.25">
      <c r="E2562" s="217"/>
      <c r="F2562" s="217"/>
      <c r="G2562" s="5"/>
      <c r="H2562" s="5"/>
      <c r="I2562" s="155"/>
      <c r="J2562" s="218"/>
      <c r="K2562" s="5"/>
      <c r="L2562" s="5"/>
      <c r="M2562" s="155"/>
    </row>
    <row r="2563" spans="2:13" x14ac:dyDescent="0.25">
      <c r="E2563" s="217"/>
      <c r="F2563" s="217"/>
      <c r="G2563" s="5"/>
      <c r="H2563" s="5"/>
      <c r="I2563" s="218"/>
      <c r="J2563" s="218"/>
      <c r="K2563" s="5"/>
      <c r="L2563" s="5"/>
      <c r="M2563" s="155"/>
    </row>
    <row r="2564" spans="2:13" x14ac:dyDescent="0.25">
      <c r="E2564" s="217"/>
      <c r="F2564" s="217"/>
      <c r="G2564" s="155"/>
      <c r="H2564" s="155"/>
      <c r="I2564" s="155"/>
      <c r="J2564" s="218"/>
      <c r="K2564" s="5"/>
      <c r="L2564" s="5"/>
      <c r="M2564" s="155"/>
    </row>
    <row r="2565" spans="2:13" x14ac:dyDescent="0.25">
      <c r="B2565" s="231"/>
      <c r="E2565" s="217"/>
      <c r="F2565" s="217"/>
      <c r="I2565" s="155"/>
      <c r="K2565" s="155"/>
      <c r="L2565" s="155"/>
      <c r="M2565" s="155"/>
    </row>
    <row r="2566" spans="2:13" x14ac:dyDescent="0.25">
      <c r="E2566" s="217"/>
      <c r="F2566" s="217"/>
    </row>
    <row r="2567" spans="2:13" x14ac:dyDescent="0.25">
      <c r="E2567" s="217"/>
      <c r="F2567" s="217"/>
    </row>
    <row r="2568" spans="2:13" x14ac:dyDescent="0.25">
      <c r="E2568" s="217"/>
      <c r="F2568" s="217"/>
      <c r="G2568" s="155"/>
      <c r="H2568" s="218"/>
      <c r="M2568" s="155"/>
    </row>
    <row r="2569" spans="2:13" x14ac:dyDescent="0.25">
      <c r="E2569" s="217"/>
      <c r="F2569" s="217"/>
      <c r="G2569" s="5"/>
      <c r="H2569" s="5"/>
      <c r="I2569" s="5"/>
      <c r="J2569" s="5"/>
      <c r="K2569" s="155"/>
      <c r="M2569" s="155"/>
    </row>
    <row r="2570" spans="2:13" x14ac:dyDescent="0.25">
      <c r="E2570" s="217"/>
      <c r="F2570" s="217"/>
      <c r="G2570" s="5"/>
      <c r="H2570" s="5"/>
      <c r="I2570" s="155"/>
      <c r="K2570" s="5"/>
      <c r="L2570" s="5"/>
      <c r="M2570" s="218"/>
    </row>
    <row r="2571" spans="2:13" x14ac:dyDescent="0.25">
      <c r="E2571" s="217"/>
      <c r="F2571" s="217"/>
      <c r="G2571" s="155"/>
      <c r="H2571" s="155"/>
      <c r="I2571" s="155"/>
      <c r="K2571" s="5"/>
      <c r="L2571" s="5"/>
      <c r="M2571" s="155"/>
    </row>
    <row r="2572" spans="2:13" x14ac:dyDescent="0.25">
      <c r="E2572" s="228"/>
      <c r="F2572" s="217"/>
      <c r="I2572" s="155"/>
      <c r="K2572" s="5"/>
      <c r="L2572" s="5"/>
      <c r="M2572" s="155"/>
    </row>
    <row r="2573" spans="2:13" x14ac:dyDescent="0.25">
      <c r="E2573" s="228"/>
      <c r="F2573" s="217"/>
      <c r="I2573" s="155"/>
      <c r="K2573" s="5"/>
      <c r="L2573" s="5"/>
      <c r="M2573" s="155"/>
    </row>
    <row r="2574" spans="2:13" x14ac:dyDescent="0.25">
      <c r="E2574" s="217"/>
      <c r="F2574" s="217"/>
      <c r="G2574" s="5"/>
      <c r="H2574" s="5"/>
      <c r="I2574" s="155"/>
      <c r="J2574" s="218"/>
      <c r="K2574" s="5"/>
      <c r="L2574" s="5"/>
      <c r="M2574" s="155"/>
    </row>
    <row r="2575" spans="2:13" x14ac:dyDescent="0.25">
      <c r="E2575" s="217"/>
      <c r="F2575" s="217"/>
      <c r="G2575" s="5"/>
      <c r="H2575" s="5"/>
      <c r="I2575" s="218"/>
      <c r="J2575" s="218"/>
      <c r="K2575" s="5"/>
      <c r="L2575" s="5"/>
      <c r="M2575" s="155"/>
    </row>
    <row r="2576" spans="2:13" x14ac:dyDescent="0.25">
      <c r="E2576" s="217"/>
      <c r="F2576" s="217"/>
      <c r="G2576" s="155"/>
      <c r="H2576" s="155"/>
      <c r="I2576" s="155"/>
      <c r="J2576" s="218"/>
      <c r="K2576" s="5"/>
      <c r="L2576" s="5"/>
      <c r="M2576" s="155"/>
    </row>
    <row r="2577" spans="1:13" x14ac:dyDescent="0.25">
      <c r="B2577" s="231"/>
      <c r="E2577" s="217"/>
      <c r="F2577" s="217"/>
      <c r="I2577" s="155"/>
      <c r="K2577" s="155"/>
      <c r="L2577" s="155"/>
      <c r="M2577" s="155"/>
    </row>
    <row r="2578" spans="1:13" x14ac:dyDescent="0.25">
      <c r="E2578" s="217"/>
      <c r="F2578" s="217"/>
    </row>
    <row r="2579" spans="1:13" x14ac:dyDescent="0.25">
      <c r="E2579" s="217"/>
      <c r="F2579" s="217"/>
      <c r="G2579" s="155"/>
      <c r="H2579" s="218"/>
      <c r="M2579" s="155"/>
    </row>
    <row r="2580" spans="1:13" x14ac:dyDescent="0.25">
      <c r="E2580" s="217"/>
      <c r="F2580" s="217"/>
      <c r="G2580" s="155"/>
      <c r="H2580" s="218"/>
      <c r="M2580" s="155"/>
    </row>
    <row r="2581" spans="1:13" x14ac:dyDescent="0.25">
      <c r="E2581" s="217"/>
      <c r="F2581" s="217"/>
      <c r="G2581" s="5"/>
      <c r="H2581" s="5"/>
      <c r="I2581" s="5"/>
      <c r="J2581" s="5"/>
      <c r="K2581" s="155"/>
      <c r="M2581" s="155"/>
    </row>
    <row r="2582" spans="1:13" x14ac:dyDescent="0.25">
      <c r="E2582" s="217"/>
      <c r="F2582" s="217"/>
      <c r="G2582" s="5"/>
      <c r="H2582" s="5"/>
      <c r="I2582" s="155"/>
      <c r="K2582" s="5"/>
      <c r="L2582" s="5"/>
      <c r="M2582" s="218"/>
    </row>
    <row r="2583" spans="1:13" x14ac:dyDescent="0.25">
      <c r="E2583" s="217"/>
      <c r="F2583" s="217"/>
      <c r="G2583" s="155"/>
      <c r="H2583" s="155"/>
      <c r="I2583" s="155"/>
      <c r="K2583" s="5"/>
      <c r="L2583" s="5"/>
      <c r="M2583" s="155"/>
    </row>
    <row r="2584" spans="1:13" x14ac:dyDescent="0.25">
      <c r="E2584" s="228"/>
      <c r="F2584" s="217"/>
      <c r="I2584" s="155"/>
      <c r="K2584" s="5"/>
      <c r="L2584" s="5"/>
      <c r="M2584" s="155"/>
    </row>
    <row r="2585" spans="1:13" x14ac:dyDescent="0.25">
      <c r="E2585" s="228"/>
      <c r="F2585" s="217"/>
      <c r="I2585" s="155"/>
      <c r="K2585" s="5"/>
      <c r="L2585" s="5"/>
      <c r="M2585" s="155"/>
    </row>
    <row r="2586" spans="1:13" x14ac:dyDescent="0.25">
      <c r="E2586" s="217"/>
      <c r="F2586" s="217"/>
      <c r="G2586" s="5"/>
      <c r="H2586" s="5"/>
      <c r="I2586" s="155"/>
      <c r="J2586" s="218"/>
      <c r="K2586" s="5"/>
      <c r="L2586" s="5"/>
      <c r="M2586" s="155"/>
    </row>
    <row r="2587" spans="1:13" x14ac:dyDescent="0.25">
      <c r="E2587" s="217"/>
      <c r="F2587" s="217"/>
      <c r="G2587" s="5"/>
      <c r="H2587" s="5"/>
      <c r="I2587" s="218"/>
      <c r="J2587" s="218"/>
      <c r="K2587" s="5"/>
      <c r="L2587" s="5"/>
      <c r="M2587" s="155"/>
    </row>
    <row r="2588" spans="1:13" x14ac:dyDescent="0.25">
      <c r="E2588" s="217"/>
      <c r="F2588" s="217"/>
      <c r="G2588" s="155"/>
      <c r="H2588" s="155"/>
      <c r="I2588" s="155"/>
      <c r="J2588" s="218"/>
      <c r="K2588" s="5"/>
      <c r="L2588" s="5"/>
      <c r="M2588" s="155"/>
    </row>
    <row r="2589" spans="1:13" x14ac:dyDescent="0.25">
      <c r="B2589" s="231"/>
      <c r="E2589" s="217"/>
      <c r="F2589" s="217"/>
      <c r="I2589" s="155"/>
      <c r="K2589" s="155"/>
      <c r="L2589" s="155"/>
      <c r="M2589" s="155"/>
    </row>
    <row r="2590" spans="1:13" x14ac:dyDescent="0.25">
      <c r="A2590" s="5"/>
      <c r="B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</row>
    <row r="2591" spans="1:13" x14ac:dyDescent="0.25">
      <c r="E2591" s="217"/>
      <c r="F2591" s="217"/>
    </row>
    <row r="2592" spans="1:13" x14ac:dyDescent="0.25">
      <c r="C2592" s="5"/>
      <c r="E2592" s="217"/>
      <c r="F2592" s="217"/>
      <c r="G2592" s="155"/>
      <c r="H2592" s="218"/>
      <c r="M2592" s="155"/>
    </row>
    <row r="2593" spans="2:13" x14ac:dyDescent="0.25">
      <c r="E2593" s="217"/>
      <c r="F2593" s="217"/>
      <c r="G2593" s="155"/>
      <c r="H2593" s="218"/>
      <c r="M2593" s="155"/>
    </row>
    <row r="2594" spans="2:13" x14ac:dyDescent="0.25">
      <c r="E2594" s="217"/>
      <c r="F2594" s="217"/>
      <c r="G2594" s="5"/>
      <c r="H2594" s="5"/>
      <c r="I2594" s="5"/>
      <c r="J2594" s="5"/>
      <c r="K2594" s="155"/>
      <c r="M2594" s="155"/>
    </row>
    <row r="2595" spans="2:13" x14ac:dyDescent="0.25">
      <c r="E2595" s="217"/>
      <c r="F2595" s="217"/>
      <c r="G2595" s="5"/>
      <c r="H2595" s="5"/>
      <c r="I2595" s="155"/>
      <c r="K2595" s="5"/>
      <c r="L2595" s="5"/>
      <c r="M2595" s="218"/>
    </row>
    <row r="2596" spans="2:13" x14ac:dyDescent="0.25">
      <c r="E2596" s="217"/>
      <c r="F2596" s="217"/>
      <c r="G2596" s="155"/>
      <c r="H2596" s="155"/>
      <c r="I2596" s="155"/>
      <c r="K2596" s="5"/>
      <c r="L2596" s="5"/>
      <c r="M2596" s="155"/>
    </row>
    <row r="2597" spans="2:13" x14ac:dyDescent="0.25">
      <c r="E2597" s="228"/>
      <c r="F2597" s="217"/>
      <c r="I2597" s="155"/>
      <c r="K2597" s="5"/>
      <c r="L2597" s="5"/>
      <c r="M2597" s="155"/>
    </row>
    <row r="2598" spans="2:13" x14ac:dyDescent="0.25">
      <c r="E2598" s="228"/>
      <c r="F2598" s="217"/>
      <c r="I2598" s="155"/>
      <c r="K2598" s="5"/>
      <c r="L2598" s="5"/>
      <c r="M2598" s="155"/>
    </row>
    <row r="2599" spans="2:13" x14ac:dyDescent="0.25">
      <c r="E2599" s="217"/>
      <c r="F2599" s="217"/>
      <c r="G2599" s="5"/>
      <c r="H2599" s="5"/>
      <c r="I2599" s="155"/>
      <c r="J2599" s="218"/>
      <c r="K2599" s="5"/>
      <c r="L2599" s="5"/>
      <c r="M2599" s="155"/>
    </row>
    <row r="2600" spans="2:13" x14ac:dyDescent="0.25">
      <c r="E2600" s="217"/>
      <c r="F2600" s="217"/>
      <c r="G2600" s="5"/>
      <c r="H2600" s="5"/>
      <c r="I2600" s="218"/>
      <c r="J2600" s="218"/>
      <c r="K2600" s="5"/>
      <c r="L2600" s="5"/>
      <c r="M2600" s="155"/>
    </row>
    <row r="2601" spans="2:13" x14ac:dyDescent="0.25">
      <c r="E2601" s="217"/>
      <c r="F2601" s="217"/>
      <c r="G2601" s="155"/>
      <c r="H2601" s="155"/>
      <c r="I2601" s="155"/>
      <c r="J2601" s="218"/>
      <c r="K2601" s="5"/>
      <c r="L2601" s="5"/>
      <c r="M2601" s="155"/>
    </row>
    <row r="2602" spans="2:13" x14ac:dyDescent="0.25">
      <c r="B2602" s="231"/>
      <c r="E2602" s="217"/>
      <c r="F2602" s="217"/>
      <c r="I2602" s="155"/>
      <c r="K2602" s="155"/>
      <c r="L2602" s="155"/>
      <c r="M2602" s="155"/>
    </row>
    <row r="2603" spans="2:13" x14ac:dyDescent="0.25">
      <c r="E2603" s="217"/>
      <c r="F2603" s="217"/>
    </row>
    <row r="2604" spans="2:13" x14ac:dyDescent="0.25">
      <c r="E2604" s="217"/>
      <c r="F2604" s="217"/>
      <c r="G2604" s="155"/>
      <c r="H2604" s="218"/>
      <c r="M2604" s="155"/>
    </row>
    <row r="2605" spans="2:13" x14ac:dyDescent="0.25">
      <c r="E2605" s="217"/>
      <c r="F2605" s="217"/>
      <c r="G2605" s="155"/>
      <c r="H2605" s="218"/>
      <c r="M2605" s="155"/>
    </row>
    <row r="2606" spans="2:13" x14ac:dyDescent="0.25">
      <c r="E2606" s="217"/>
      <c r="F2606" s="217"/>
      <c r="G2606" s="5"/>
      <c r="H2606" s="5"/>
      <c r="I2606" s="5"/>
      <c r="J2606" s="5"/>
      <c r="K2606" s="155"/>
      <c r="M2606" s="155"/>
    </row>
    <row r="2607" spans="2:13" x14ac:dyDescent="0.25">
      <c r="E2607" s="217"/>
      <c r="F2607" s="217"/>
      <c r="G2607" s="5"/>
      <c r="H2607" s="5"/>
      <c r="I2607" s="155"/>
      <c r="K2607" s="5"/>
      <c r="L2607" s="5"/>
      <c r="M2607" s="218"/>
    </row>
    <row r="2608" spans="2:13" x14ac:dyDescent="0.25">
      <c r="E2608" s="217"/>
      <c r="F2608" s="217"/>
      <c r="G2608" s="155"/>
      <c r="H2608" s="155"/>
      <c r="I2608" s="155"/>
      <c r="K2608" s="5"/>
      <c r="L2608" s="5"/>
      <c r="M2608" s="155"/>
    </row>
    <row r="2609" spans="2:13" x14ac:dyDescent="0.25">
      <c r="E2609" s="228"/>
      <c r="F2609" s="217"/>
      <c r="I2609" s="155"/>
      <c r="K2609" s="5"/>
      <c r="L2609" s="5"/>
      <c r="M2609" s="155"/>
    </row>
    <row r="2610" spans="2:13" x14ac:dyDescent="0.25">
      <c r="E2610" s="228"/>
      <c r="F2610" s="217"/>
      <c r="I2610" s="155"/>
      <c r="K2610" s="5"/>
      <c r="L2610" s="5"/>
      <c r="M2610" s="155"/>
    </row>
    <row r="2611" spans="2:13" x14ac:dyDescent="0.25">
      <c r="E2611" s="217"/>
      <c r="F2611" s="217"/>
      <c r="G2611" s="5"/>
      <c r="H2611" s="5"/>
      <c r="I2611" s="155"/>
      <c r="J2611" s="218"/>
      <c r="K2611" s="5"/>
      <c r="L2611" s="5"/>
      <c r="M2611" s="155"/>
    </row>
    <row r="2612" spans="2:13" x14ac:dyDescent="0.25">
      <c r="E2612" s="217"/>
      <c r="F2612" s="217"/>
      <c r="G2612" s="5"/>
      <c r="H2612" s="5"/>
      <c r="I2612" s="218"/>
      <c r="J2612" s="218"/>
      <c r="K2612" s="5"/>
      <c r="L2612" s="5"/>
      <c r="M2612" s="155"/>
    </row>
    <row r="2613" spans="2:13" x14ac:dyDescent="0.25">
      <c r="E2613" s="217"/>
      <c r="F2613" s="217"/>
      <c r="G2613" s="155"/>
      <c r="H2613" s="155"/>
      <c r="I2613" s="155"/>
      <c r="J2613" s="218"/>
      <c r="K2613" s="5"/>
      <c r="L2613" s="5"/>
      <c r="M2613" s="155"/>
    </row>
    <row r="2614" spans="2:13" x14ac:dyDescent="0.25">
      <c r="B2614" s="231"/>
      <c r="E2614" s="217"/>
      <c r="F2614" s="217"/>
      <c r="I2614" s="155"/>
      <c r="K2614" s="155"/>
      <c r="L2614" s="155"/>
      <c r="M2614" s="155"/>
    </row>
    <row r="2615" spans="2:13" x14ac:dyDescent="0.25">
      <c r="E2615" s="217"/>
      <c r="F2615" s="217"/>
    </row>
    <row r="2616" spans="2:13" x14ac:dyDescent="0.25">
      <c r="E2616" s="217"/>
      <c r="F2616" s="217"/>
      <c r="G2616" s="155"/>
      <c r="H2616" s="218"/>
      <c r="M2616" s="155"/>
    </row>
    <row r="2617" spans="2:13" x14ac:dyDescent="0.25">
      <c r="E2617" s="217"/>
      <c r="F2617" s="217"/>
      <c r="G2617" s="155"/>
      <c r="H2617" s="218"/>
      <c r="M2617" s="155"/>
    </row>
    <row r="2618" spans="2:13" x14ac:dyDescent="0.25">
      <c r="E2618" s="217"/>
      <c r="F2618" s="217"/>
      <c r="G2618" s="5"/>
      <c r="H2618" s="5"/>
      <c r="I2618" s="5"/>
      <c r="J2618" s="5"/>
      <c r="K2618" s="155"/>
      <c r="M2618" s="155"/>
    </row>
    <row r="2619" spans="2:13" x14ac:dyDescent="0.25">
      <c r="E2619" s="217"/>
      <c r="F2619" s="217"/>
      <c r="G2619" s="5"/>
      <c r="H2619" s="5"/>
      <c r="I2619" s="155"/>
      <c r="K2619" s="5"/>
      <c r="L2619" s="5"/>
      <c r="M2619" s="218"/>
    </row>
    <row r="2620" spans="2:13" x14ac:dyDescent="0.25">
      <c r="E2620" s="217"/>
      <c r="F2620" s="217"/>
      <c r="G2620" s="155"/>
      <c r="H2620" s="155"/>
      <c r="I2620" s="155"/>
      <c r="K2620" s="5"/>
      <c r="L2620" s="5"/>
      <c r="M2620" s="155"/>
    </row>
    <row r="2621" spans="2:13" x14ac:dyDescent="0.25">
      <c r="E2621" s="228"/>
      <c r="F2621" s="217"/>
      <c r="I2621" s="155"/>
      <c r="K2621" s="5"/>
      <c r="L2621" s="5"/>
      <c r="M2621" s="155"/>
    </row>
    <row r="2622" spans="2:13" x14ac:dyDescent="0.25">
      <c r="E2622" s="228"/>
      <c r="F2622" s="217"/>
      <c r="I2622" s="155"/>
      <c r="K2622" s="5"/>
      <c r="L2622" s="5"/>
      <c r="M2622" s="155"/>
    </row>
    <row r="2623" spans="2:13" x14ac:dyDescent="0.25">
      <c r="E2623" s="217"/>
      <c r="F2623" s="217"/>
      <c r="G2623" s="5"/>
      <c r="H2623" s="5"/>
      <c r="I2623" s="155"/>
      <c r="J2623" s="218"/>
      <c r="K2623" s="5"/>
      <c r="L2623" s="5"/>
      <c r="M2623" s="155"/>
    </row>
    <row r="2624" spans="2:13" x14ac:dyDescent="0.25">
      <c r="E2624" s="217"/>
      <c r="F2624" s="217"/>
      <c r="G2624" s="5"/>
      <c r="H2624" s="5"/>
      <c r="I2624" s="218"/>
      <c r="J2624" s="218"/>
      <c r="K2624" s="5"/>
      <c r="L2624" s="5"/>
      <c r="M2624" s="155"/>
    </row>
    <row r="2625" spans="1:13" x14ac:dyDescent="0.25">
      <c r="A2625" s="5"/>
      <c r="B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</row>
    <row r="2626" spans="1:13" x14ac:dyDescent="0.25">
      <c r="E2626" s="217"/>
      <c r="F2626" s="217"/>
      <c r="G2626" s="155"/>
      <c r="H2626" s="155"/>
      <c r="I2626" s="155"/>
      <c r="J2626" s="218"/>
      <c r="K2626" s="5"/>
      <c r="L2626" s="5"/>
      <c r="M2626" s="155"/>
    </row>
    <row r="2627" spans="1:13" x14ac:dyDescent="0.25">
      <c r="B2627" s="231"/>
      <c r="C2627" s="5"/>
      <c r="E2627" s="217"/>
      <c r="F2627" s="217"/>
      <c r="I2627" s="155"/>
      <c r="K2627" s="155"/>
      <c r="L2627" s="155"/>
      <c r="M2627" s="155"/>
    </row>
    <row r="2628" spans="1:13" x14ac:dyDescent="0.25">
      <c r="E2628" s="217"/>
      <c r="F2628" s="217"/>
    </row>
    <row r="2629" spans="1:13" x14ac:dyDescent="0.25">
      <c r="E2629" s="217"/>
      <c r="F2629" s="217"/>
      <c r="G2629" s="155"/>
      <c r="H2629" s="218"/>
      <c r="M2629" s="155"/>
    </row>
    <row r="2630" spans="1:13" x14ac:dyDescent="0.25">
      <c r="E2630" s="217"/>
      <c r="F2630" s="217"/>
      <c r="G2630" s="155"/>
      <c r="H2630" s="218"/>
      <c r="M2630" s="155"/>
    </row>
    <row r="2631" spans="1:13" x14ac:dyDescent="0.25">
      <c r="E2631" s="217"/>
      <c r="F2631" s="217"/>
      <c r="G2631" s="5"/>
      <c r="H2631" s="5"/>
      <c r="I2631" s="5"/>
      <c r="J2631" s="5"/>
      <c r="K2631" s="155"/>
      <c r="M2631" s="155"/>
    </row>
    <row r="2632" spans="1:13" x14ac:dyDescent="0.25">
      <c r="E2632" s="217"/>
      <c r="F2632" s="217"/>
      <c r="G2632" s="5"/>
      <c r="H2632" s="5"/>
      <c r="I2632" s="155"/>
      <c r="K2632" s="5"/>
      <c r="L2632" s="5"/>
      <c r="M2632" s="218"/>
    </row>
    <row r="2633" spans="1:13" x14ac:dyDescent="0.25">
      <c r="E2633" s="217"/>
      <c r="F2633" s="217"/>
      <c r="G2633" s="155"/>
      <c r="H2633" s="155"/>
      <c r="I2633" s="155"/>
      <c r="K2633" s="5"/>
      <c r="L2633" s="5"/>
      <c r="M2633" s="155"/>
    </row>
    <row r="2634" spans="1:13" x14ac:dyDescent="0.25">
      <c r="E2634" s="228"/>
      <c r="F2634" s="217"/>
      <c r="I2634" s="155"/>
      <c r="K2634" s="5"/>
      <c r="L2634" s="5"/>
      <c r="M2634" s="155"/>
    </row>
    <row r="2635" spans="1:13" x14ac:dyDescent="0.25">
      <c r="E2635" s="228"/>
      <c r="F2635" s="217"/>
      <c r="I2635" s="155"/>
      <c r="K2635" s="5"/>
      <c r="L2635" s="5"/>
      <c r="M2635" s="155"/>
    </row>
    <row r="2636" spans="1:13" x14ac:dyDescent="0.25">
      <c r="E2636" s="217"/>
      <c r="F2636" s="217"/>
      <c r="G2636" s="5"/>
      <c r="H2636" s="5"/>
      <c r="I2636" s="155"/>
      <c r="J2636" s="218"/>
      <c r="K2636" s="5"/>
      <c r="L2636" s="5"/>
      <c r="M2636" s="155"/>
    </row>
    <row r="2637" spans="1:13" x14ac:dyDescent="0.25">
      <c r="E2637" s="217"/>
      <c r="F2637" s="217"/>
      <c r="G2637" s="5"/>
      <c r="H2637" s="5"/>
      <c r="I2637" s="218"/>
      <c r="J2637" s="218"/>
      <c r="K2637" s="5"/>
      <c r="L2637" s="5"/>
      <c r="M2637" s="155"/>
    </row>
    <row r="2638" spans="1:13" x14ac:dyDescent="0.25">
      <c r="E2638" s="217"/>
      <c r="F2638" s="217"/>
      <c r="G2638" s="155"/>
      <c r="H2638" s="155"/>
      <c r="I2638" s="155"/>
      <c r="J2638" s="218"/>
      <c r="K2638" s="5"/>
      <c r="L2638" s="5"/>
      <c r="M2638" s="155"/>
    </row>
    <row r="2639" spans="1:13" x14ac:dyDescent="0.25">
      <c r="B2639" s="231"/>
      <c r="E2639" s="217"/>
      <c r="F2639" s="217"/>
      <c r="I2639" s="155"/>
      <c r="K2639" s="155"/>
      <c r="L2639" s="155"/>
      <c r="M2639" s="155"/>
    </row>
    <row r="2640" spans="1:13" x14ac:dyDescent="0.25">
      <c r="E2640" s="217"/>
      <c r="F2640" s="217"/>
    </row>
    <row r="2641" spans="2:13" x14ac:dyDescent="0.25">
      <c r="E2641" s="217"/>
      <c r="F2641" s="217"/>
      <c r="G2641" s="155"/>
      <c r="H2641" s="218"/>
      <c r="M2641" s="155"/>
    </row>
    <row r="2642" spans="2:13" x14ac:dyDescent="0.25">
      <c r="E2642" s="217"/>
      <c r="F2642" s="217"/>
      <c r="G2642" s="155"/>
      <c r="H2642" s="218"/>
      <c r="M2642" s="155"/>
    </row>
    <row r="2643" spans="2:13" x14ac:dyDescent="0.25">
      <c r="E2643" s="217"/>
      <c r="F2643" s="217"/>
      <c r="G2643" s="5"/>
      <c r="H2643" s="5"/>
      <c r="I2643" s="5"/>
      <c r="J2643" s="5"/>
      <c r="K2643" s="155"/>
      <c r="M2643" s="155"/>
    </row>
    <row r="2644" spans="2:13" x14ac:dyDescent="0.25">
      <c r="E2644" s="217"/>
      <c r="F2644" s="217"/>
      <c r="G2644" s="5"/>
      <c r="H2644" s="5"/>
      <c r="I2644" s="155"/>
      <c r="K2644" s="5"/>
      <c r="L2644" s="5"/>
      <c r="M2644" s="218"/>
    </row>
    <row r="2645" spans="2:13" x14ac:dyDescent="0.25">
      <c r="E2645" s="217"/>
      <c r="F2645" s="217"/>
      <c r="G2645" s="155"/>
      <c r="H2645" s="155"/>
      <c r="I2645" s="155"/>
      <c r="K2645" s="5"/>
      <c r="L2645" s="5"/>
      <c r="M2645" s="155"/>
    </row>
    <row r="2646" spans="2:13" x14ac:dyDescent="0.25">
      <c r="E2646" s="228"/>
      <c r="F2646" s="217"/>
      <c r="I2646" s="155"/>
      <c r="K2646" s="5"/>
      <c r="L2646" s="5"/>
      <c r="M2646" s="155"/>
    </row>
    <row r="2647" spans="2:13" x14ac:dyDescent="0.25">
      <c r="E2647" s="228"/>
      <c r="F2647" s="217"/>
      <c r="I2647" s="155"/>
      <c r="K2647" s="5"/>
      <c r="L2647" s="5"/>
      <c r="M2647" s="155"/>
    </row>
    <row r="2648" spans="2:13" x14ac:dyDescent="0.25">
      <c r="E2648" s="217"/>
      <c r="F2648" s="217"/>
      <c r="G2648" s="5"/>
      <c r="H2648" s="5"/>
      <c r="I2648" s="155"/>
      <c r="J2648" s="218"/>
      <c r="K2648" s="5"/>
      <c r="L2648" s="5"/>
      <c r="M2648" s="155"/>
    </row>
    <row r="2649" spans="2:13" x14ac:dyDescent="0.25">
      <c r="E2649" s="217"/>
      <c r="F2649" s="217"/>
      <c r="G2649" s="5"/>
      <c r="H2649" s="5"/>
      <c r="I2649" s="218"/>
      <c r="J2649" s="218"/>
      <c r="K2649" s="5"/>
      <c r="L2649" s="5"/>
      <c r="M2649" s="155"/>
    </row>
    <row r="2650" spans="2:13" x14ac:dyDescent="0.25">
      <c r="E2650" s="217"/>
      <c r="F2650" s="217"/>
      <c r="G2650" s="155"/>
      <c r="H2650" s="155"/>
      <c r="I2650" s="155"/>
      <c r="J2650" s="218"/>
      <c r="K2650" s="5"/>
      <c r="L2650" s="5"/>
      <c r="M2650" s="155"/>
    </row>
    <row r="2651" spans="2:13" x14ac:dyDescent="0.25">
      <c r="B2651" s="231"/>
      <c r="E2651" s="217"/>
      <c r="F2651" s="217"/>
      <c r="I2651" s="155"/>
      <c r="K2651" s="155"/>
      <c r="L2651" s="155"/>
      <c r="M2651" s="155"/>
    </row>
    <row r="2652" spans="2:13" x14ac:dyDescent="0.25">
      <c r="E2652" s="217"/>
      <c r="F2652" s="217"/>
    </row>
    <row r="2653" spans="2:13" x14ac:dyDescent="0.25">
      <c r="E2653" s="217"/>
      <c r="F2653" s="217"/>
      <c r="G2653" s="155"/>
      <c r="H2653" s="218"/>
      <c r="M2653" s="155"/>
    </row>
    <row r="2654" spans="2:13" x14ac:dyDescent="0.25">
      <c r="E2654" s="217"/>
      <c r="F2654" s="217"/>
      <c r="G2654" s="155"/>
      <c r="H2654" s="218"/>
      <c r="M2654" s="155"/>
    </row>
    <row r="2655" spans="2:13" x14ac:dyDescent="0.25">
      <c r="E2655" s="217"/>
      <c r="F2655" s="217"/>
      <c r="G2655" s="5"/>
      <c r="H2655" s="5"/>
      <c r="I2655" s="5"/>
      <c r="J2655" s="5"/>
      <c r="K2655" s="155"/>
      <c r="M2655" s="155"/>
    </row>
    <row r="2656" spans="2:13" x14ac:dyDescent="0.25">
      <c r="E2656" s="217"/>
      <c r="F2656" s="217"/>
      <c r="G2656" s="5"/>
      <c r="H2656" s="5"/>
      <c r="I2656" s="155"/>
      <c r="K2656" s="5"/>
      <c r="L2656" s="5"/>
      <c r="M2656" s="218"/>
    </row>
    <row r="2657" spans="1:13" x14ac:dyDescent="0.25">
      <c r="E2657" s="217"/>
      <c r="F2657" s="217"/>
      <c r="G2657" s="155"/>
      <c r="H2657" s="155"/>
      <c r="I2657" s="155"/>
      <c r="K2657" s="5"/>
      <c r="L2657" s="5"/>
      <c r="M2657" s="155"/>
    </row>
    <row r="2658" spans="1:13" x14ac:dyDescent="0.25">
      <c r="E2658" s="228"/>
      <c r="F2658" s="217"/>
      <c r="I2658" s="155"/>
      <c r="K2658" s="5"/>
      <c r="L2658" s="5"/>
      <c r="M2658" s="155"/>
    </row>
    <row r="2659" spans="1:13" x14ac:dyDescent="0.25">
      <c r="E2659" s="228"/>
      <c r="F2659" s="217"/>
      <c r="I2659" s="155"/>
      <c r="K2659" s="5"/>
      <c r="L2659" s="5"/>
      <c r="M2659" s="155"/>
    </row>
    <row r="2660" spans="1:13" x14ac:dyDescent="0.25">
      <c r="A2660" s="5"/>
      <c r="B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</row>
    <row r="2661" spans="1:13" x14ac:dyDescent="0.25">
      <c r="E2661" s="217"/>
      <c r="F2661" s="217"/>
      <c r="G2661" s="5"/>
      <c r="H2661" s="5"/>
      <c r="I2661" s="155"/>
      <c r="J2661" s="218"/>
      <c r="K2661" s="5"/>
      <c r="L2661" s="5"/>
      <c r="M2661" s="155"/>
    </row>
    <row r="2662" spans="1:13" x14ac:dyDescent="0.25">
      <c r="C2662" s="5"/>
      <c r="E2662" s="217"/>
      <c r="F2662" s="217"/>
      <c r="G2662" s="5"/>
      <c r="H2662" s="5"/>
      <c r="I2662" s="218"/>
      <c r="J2662" s="218"/>
      <c r="K2662" s="5"/>
      <c r="L2662" s="5"/>
      <c r="M2662" s="155"/>
    </row>
    <row r="2663" spans="1:13" x14ac:dyDescent="0.25">
      <c r="E2663" s="217"/>
      <c r="F2663" s="217"/>
      <c r="G2663" s="155"/>
      <c r="H2663" s="155"/>
      <c r="I2663" s="155"/>
      <c r="J2663" s="218"/>
      <c r="K2663" s="5"/>
      <c r="L2663" s="5"/>
      <c r="M2663" s="155"/>
    </row>
    <row r="2664" spans="1:13" x14ac:dyDescent="0.25">
      <c r="B2664" s="231"/>
      <c r="E2664" s="217"/>
      <c r="F2664" s="217"/>
      <c r="I2664" s="155"/>
      <c r="K2664" s="155"/>
      <c r="L2664" s="155"/>
      <c r="M2664" s="155"/>
    </row>
    <row r="2665" spans="1:13" x14ac:dyDescent="0.25">
      <c r="E2665" s="217"/>
      <c r="F2665" s="217"/>
    </row>
    <row r="2666" spans="1:13" x14ac:dyDescent="0.25">
      <c r="E2666" s="217"/>
      <c r="F2666" s="217"/>
      <c r="G2666" s="155"/>
      <c r="H2666" s="218"/>
      <c r="M2666" s="155"/>
    </row>
    <row r="2667" spans="1:13" x14ac:dyDescent="0.25">
      <c r="E2667" s="217"/>
      <c r="F2667" s="217"/>
      <c r="G2667" s="155"/>
      <c r="H2667" s="218"/>
      <c r="M2667" s="155"/>
    </row>
    <row r="2668" spans="1:13" x14ac:dyDescent="0.25">
      <c r="E2668" s="217"/>
      <c r="F2668" s="217"/>
      <c r="G2668" s="5"/>
      <c r="H2668" s="5"/>
      <c r="I2668" s="5"/>
      <c r="J2668" s="5"/>
      <c r="K2668" s="155"/>
      <c r="M2668" s="155"/>
    </row>
    <row r="2669" spans="1:13" x14ac:dyDescent="0.25">
      <c r="E2669" s="217"/>
      <c r="F2669" s="217"/>
      <c r="G2669" s="5"/>
      <c r="H2669" s="5"/>
      <c r="I2669" s="155"/>
      <c r="K2669" s="5"/>
      <c r="L2669" s="5"/>
      <c r="M2669" s="218"/>
    </row>
    <row r="2670" spans="1:13" x14ac:dyDescent="0.25">
      <c r="E2670" s="217"/>
      <c r="F2670" s="217"/>
      <c r="G2670" s="155"/>
      <c r="H2670" s="155"/>
      <c r="I2670" s="155"/>
      <c r="K2670" s="5"/>
      <c r="L2670" s="5"/>
      <c r="M2670" s="155"/>
    </row>
    <row r="2671" spans="1:13" x14ac:dyDescent="0.25">
      <c r="E2671" s="228"/>
      <c r="F2671" s="217"/>
      <c r="I2671" s="155"/>
      <c r="K2671" s="5"/>
      <c r="L2671" s="5"/>
      <c r="M2671" s="155"/>
    </row>
    <row r="2672" spans="1:13" x14ac:dyDescent="0.25">
      <c r="E2672" s="228"/>
      <c r="F2672" s="217"/>
      <c r="I2672" s="155"/>
      <c r="K2672" s="5"/>
      <c r="L2672" s="5"/>
      <c r="M2672" s="155"/>
    </row>
    <row r="2673" spans="2:13" x14ac:dyDescent="0.25">
      <c r="E2673" s="217"/>
      <c r="F2673" s="217"/>
      <c r="G2673" s="5"/>
      <c r="H2673" s="5"/>
      <c r="I2673" s="155"/>
      <c r="J2673" s="218"/>
      <c r="K2673" s="5"/>
      <c r="L2673" s="5"/>
      <c r="M2673" s="155"/>
    </row>
    <row r="2674" spans="2:13" x14ac:dyDescent="0.25">
      <c r="E2674" s="217"/>
      <c r="F2674" s="217"/>
      <c r="G2674" s="5"/>
      <c r="H2674" s="5"/>
      <c r="I2674" s="218"/>
      <c r="J2674" s="218"/>
      <c r="K2674" s="5"/>
      <c r="L2674" s="5"/>
      <c r="M2674" s="155"/>
    </row>
    <row r="2675" spans="2:13" x14ac:dyDescent="0.25">
      <c r="E2675" s="217"/>
      <c r="F2675" s="217"/>
      <c r="G2675" s="155"/>
      <c r="H2675" s="155"/>
      <c r="I2675" s="155"/>
      <c r="J2675" s="218"/>
      <c r="K2675" s="5"/>
      <c r="L2675" s="5"/>
      <c r="M2675" s="155"/>
    </row>
    <row r="2676" spans="2:13" x14ac:dyDescent="0.25">
      <c r="B2676" s="231"/>
      <c r="E2676" s="217"/>
      <c r="F2676" s="217"/>
      <c r="I2676" s="155"/>
      <c r="K2676" s="155"/>
      <c r="L2676" s="155"/>
      <c r="M2676" s="155"/>
    </row>
    <row r="2677" spans="2:13" x14ac:dyDescent="0.25">
      <c r="E2677" s="217"/>
      <c r="F2677" s="217"/>
    </row>
    <row r="2678" spans="2:13" x14ac:dyDescent="0.25">
      <c r="E2678" s="217"/>
      <c r="F2678" s="217"/>
      <c r="G2678" s="155"/>
      <c r="H2678" s="218"/>
      <c r="M2678" s="155"/>
    </row>
    <row r="2679" spans="2:13" x14ac:dyDescent="0.25">
      <c r="E2679" s="217"/>
      <c r="F2679" s="217"/>
      <c r="G2679" s="155"/>
      <c r="H2679" s="218"/>
      <c r="M2679" s="155"/>
    </row>
    <row r="2680" spans="2:13" x14ac:dyDescent="0.25">
      <c r="E2680" s="217"/>
      <c r="F2680" s="217"/>
      <c r="G2680" s="5"/>
      <c r="H2680" s="5"/>
      <c r="I2680" s="5"/>
      <c r="J2680" s="5"/>
      <c r="K2680" s="155"/>
      <c r="M2680" s="155"/>
    </row>
    <row r="2681" spans="2:13" x14ac:dyDescent="0.25">
      <c r="E2681" s="217"/>
      <c r="F2681" s="217"/>
      <c r="G2681" s="5"/>
      <c r="H2681" s="5"/>
      <c r="I2681" s="155"/>
      <c r="K2681" s="5"/>
      <c r="L2681" s="5"/>
      <c r="M2681" s="218"/>
    </row>
    <row r="2682" spans="2:13" x14ac:dyDescent="0.25">
      <c r="E2682" s="217"/>
      <c r="F2682" s="217"/>
      <c r="G2682" s="155"/>
      <c r="H2682" s="155"/>
      <c r="I2682" s="155"/>
      <c r="K2682" s="5"/>
      <c r="L2682" s="5"/>
      <c r="M2682" s="155"/>
    </row>
    <row r="2683" spans="2:13" x14ac:dyDescent="0.25">
      <c r="E2683" s="228"/>
      <c r="F2683" s="217"/>
      <c r="I2683" s="155"/>
      <c r="K2683" s="5"/>
      <c r="L2683" s="5"/>
      <c r="M2683" s="155"/>
    </row>
    <row r="2684" spans="2:13" x14ac:dyDescent="0.25">
      <c r="E2684" s="228"/>
      <c r="F2684" s="217"/>
      <c r="I2684" s="155"/>
      <c r="K2684" s="5"/>
      <c r="L2684" s="5"/>
      <c r="M2684" s="155"/>
    </row>
    <row r="2685" spans="2:13" x14ac:dyDescent="0.25">
      <c r="E2685" s="217"/>
      <c r="F2685" s="217"/>
      <c r="G2685" s="5"/>
      <c r="H2685" s="5"/>
      <c r="I2685" s="155"/>
      <c r="J2685" s="218"/>
      <c r="K2685" s="5"/>
      <c r="L2685" s="5"/>
      <c r="M2685" s="155"/>
    </row>
    <row r="2686" spans="2:13" x14ac:dyDescent="0.25">
      <c r="E2686" s="217"/>
      <c r="F2686" s="217"/>
      <c r="G2686" s="5"/>
      <c r="H2686" s="5"/>
      <c r="I2686" s="218"/>
      <c r="J2686" s="218"/>
      <c r="K2686" s="5"/>
      <c r="L2686" s="5"/>
      <c r="M2686" s="155"/>
    </row>
    <row r="2687" spans="2:13" x14ac:dyDescent="0.25">
      <c r="E2687" s="217"/>
      <c r="F2687" s="217"/>
      <c r="G2687" s="155"/>
      <c r="H2687" s="155"/>
      <c r="I2687" s="155"/>
      <c r="J2687" s="218"/>
      <c r="K2687" s="5"/>
      <c r="L2687" s="5"/>
      <c r="M2687" s="155"/>
    </row>
    <row r="2688" spans="2:13" x14ac:dyDescent="0.25">
      <c r="B2688" s="231"/>
      <c r="E2688" s="217"/>
      <c r="F2688" s="217"/>
      <c r="I2688" s="155"/>
      <c r="K2688" s="155"/>
      <c r="L2688" s="155"/>
      <c r="M2688" s="155"/>
    </row>
    <row r="2689" spans="1:13" x14ac:dyDescent="0.25">
      <c r="E2689" s="217"/>
      <c r="F2689" s="217"/>
    </row>
    <row r="2690" spans="1:13" x14ac:dyDescent="0.25">
      <c r="E2690" s="217"/>
      <c r="F2690" s="217"/>
      <c r="G2690" s="155"/>
      <c r="H2690" s="218"/>
      <c r="M2690" s="155"/>
    </row>
    <row r="2691" spans="1:13" x14ac:dyDescent="0.25">
      <c r="E2691" s="217"/>
      <c r="F2691" s="217"/>
      <c r="G2691" s="155"/>
      <c r="H2691" s="218"/>
      <c r="M2691" s="155"/>
    </row>
    <row r="2692" spans="1:13" x14ac:dyDescent="0.25">
      <c r="E2692" s="217"/>
      <c r="F2692" s="217"/>
      <c r="G2692" s="5"/>
      <c r="H2692" s="5"/>
      <c r="I2692" s="5"/>
      <c r="J2692" s="5"/>
      <c r="K2692" s="155"/>
      <c r="M2692" s="155"/>
    </row>
    <row r="2693" spans="1:13" x14ac:dyDescent="0.25">
      <c r="E2693" s="217"/>
      <c r="F2693" s="217"/>
      <c r="G2693" s="5"/>
      <c r="H2693" s="5"/>
      <c r="I2693" s="155"/>
      <c r="K2693" s="5"/>
      <c r="L2693" s="5"/>
      <c r="M2693" s="218"/>
    </row>
    <row r="2694" spans="1:13" x14ac:dyDescent="0.25">
      <c r="E2694" s="217"/>
      <c r="F2694" s="217"/>
      <c r="G2694" s="155"/>
      <c r="H2694" s="155"/>
      <c r="I2694" s="155"/>
      <c r="K2694" s="5"/>
      <c r="L2694" s="5"/>
      <c r="M2694" s="155"/>
    </row>
    <row r="2695" spans="1:13" x14ac:dyDescent="0.25">
      <c r="A2695" s="5"/>
      <c r="B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</row>
    <row r="2696" spans="1:13" x14ac:dyDescent="0.25">
      <c r="E2696" s="228"/>
      <c r="F2696" s="217"/>
      <c r="I2696" s="155"/>
      <c r="K2696" s="5"/>
      <c r="L2696" s="5"/>
      <c r="M2696" s="155"/>
    </row>
    <row r="2697" spans="1:13" x14ac:dyDescent="0.25">
      <c r="C2697" s="5"/>
      <c r="E2697" s="228"/>
      <c r="F2697" s="217"/>
      <c r="I2697" s="155"/>
      <c r="K2697" s="5"/>
      <c r="L2697" s="5"/>
      <c r="M2697" s="155"/>
    </row>
    <row r="2698" spans="1:13" x14ac:dyDescent="0.25">
      <c r="E2698" s="217"/>
      <c r="F2698" s="217"/>
      <c r="G2698" s="5"/>
      <c r="H2698" s="5"/>
      <c r="I2698" s="155"/>
      <c r="J2698" s="218"/>
      <c r="K2698" s="5"/>
      <c r="L2698" s="5"/>
      <c r="M2698" s="155"/>
    </row>
    <row r="2699" spans="1:13" x14ac:dyDescent="0.25">
      <c r="E2699" s="217"/>
      <c r="F2699" s="217"/>
      <c r="G2699" s="5"/>
      <c r="H2699" s="5"/>
      <c r="I2699" s="218"/>
      <c r="J2699" s="218"/>
      <c r="K2699" s="5"/>
      <c r="L2699" s="5"/>
      <c r="M2699" s="155"/>
    </row>
    <row r="2700" spans="1:13" x14ac:dyDescent="0.25">
      <c r="E2700" s="217"/>
      <c r="F2700" s="217"/>
      <c r="G2700" s="155"/>
      <c r="H2700" s="155"/>
      <c r="I2700" s="155"/>
      <c r="J2700" s="218"/>
      <c r="K2700" s="5"/>
      <c r="L2700" s="5"/>
      <c r="M2700" s="155"/>
    </row>
    <row r="2701" spans="1:13" x14ac:dyDescent="0.25">
      <c r="B2701" s="231"/>
      <c r="E2701" s="217"/>
      <c r="F2701" s="217"/>
      <c r="I2701" s="155"/>
      <c r="K2701" s="155"/>
      <c r="L2701" s="155"/>
      <c r="M2701" s="155"/>
    </row>
    <row r="2702" spans="1:13" x14ac:dyDescent="0.25">
      <c r="E2702" s="217"/>
      <c r="F2702" s="217"/>
    </row>
    <row r="2703" spans="1:13" x14ac:dyDescent="0.25">
      <c r="E2703" s="217"/>
      <c r="F2703" s="217"/>
      <c r="G2703" s="155"/>
      <c r="H2703" s="218"/>
      <c r="M2703" s="155"/>
    </row>
    <row r="2704" spans="1:13" x14ac:dyDescent="0.25">
      <c r="E2704" s="217"/>
      <c r="F2704" s="217"/>
      <c r="G2704" s="155"/>
      <c r="H2704" s="218"/>
      <c r="M2704" s="155"/>
    </row>
    <row r="2705" spans="2:13" x14ac:dyDescent="0.25">
      <c r="E2705" s="217"/>
      <c r="F2705" s="217"/>
      <c r="G2705" s="5"/>
      <c r="H2705" s="5"/>
      <c r="I2705" s="5"/>
      <c r="J2705" s="5"/>
      <c r="K2705" s="155"/>
      <c r="M2705" s="155"/>
    </row>
    <row r="2706" spans="2:13" x14ac:dyDescent="0.25">
      <c r="E2706" s="217"/>
      <c r="F2706" s="217"/>
      <c r="G2706" s="5"/>
      <c r="H2706" s="5"/>
      <c r="I2706" s="155"/>
      <c r="K2706" s="5"/>
      <c r="L2706" s="5"/>
      <c r="M2706" s="218"/>
    </row>
    <row r="2707" spans="2:13" x14ac:dyDescent="0.25">
      <c r="E2707" s="217"/>
      <c r="F2707" s="217"/>
      <c r="G2707" s="155"/>
      <c r="H2707" s="155"/>
      <c r="I2707" s="155"/>
      <c r="K2707" s="5"/>
      <c r="L2707" s="5"/>
      <c r="M2707" s="155"/>
    </row>
    <row r="2708" spans="2:13" x14ac:dyDescent="0.25">
      <c r="E2708" s="228"/>
      <c r="F2708" s="217"/>
      <c r="I2708" s="155"/>
      <c r="K2708" s="5"/>
      <c r="L2708" s="5"/>
      <c r="M2708" s="155"/>
    </row>
    <row r="2709" spans="2:13" x14ac:dyDescent="0.25">
      <c r="E2709" s="228"/>
      <c r="F2709" s="217"/>
      <c r="I2709" s="155"/>
      <c r="K2709" s="5"/>
      <c r="L2709" s="5"/>
      <c r="M2709" s="155"/>
    </row>
    <row r="2710" spans="2:13" x14ac:dyDescent="0.25">
      <c r="E2710" s="217"/>
      <c r="F2710" s="217"/>
      <c r="G2710" s="5"/>
      <c r="H2710" s="5"/>
      <c r="I2710" s="155"/>
      <c r="J2710" s="218"/>
      <c r="K2710" s="5"/>
      <c r="L2710" s="5"/>
      <c r="M2710" s="155"/>
    </row>
    <row r="2711" spans="2:13" x14ac:dyDescent="0.25">
      <c r="E2711" s="217"/>
      <c r="F2711" s="217"/>
      <c r="G2711" s="5"/>
      <c r="H2711" s="5"/>
      <c r="I2711" s="218"/>
      <c r="J2711" s="218"/>
      <c r="K2711" s="5"/>
      <c r="L2711" s="5"/>
      <c r="M2711" s="155"/>
    </row>
    <row r="2712" spans="2:13" x14ac:dyDescent="0.25">
      <c r="E2712" s="217"/>
      <c r="F2712" s="217"/>
      <c r="G2712" s="155"/>
      <c r="H2712" s="155"/>
      <c r="I2712" s="155"/>
      <c r="J2712" s="218"/>
      <c r="K2712" s="5"/>
      <c r="L2712" s="5"/>
      <c r="M2712" s="155"/>
    </row>
    <row r="2713" spans="2:13" x14ac:dyDescent="0.25">
      <c r="B2713" s="231"/>
      <c r="E2713" s="217"/>
      <c r="F2713" s="217"/>
      <c r="I2713" s="155"/>
      <c r="K2713" s="155"/>
      <c r="L2713" s="155"/>
      <c r="M2713" s="155"/>
    </row>
    <row r="2714" spans="2:13" x14ac:dyDescent="0.25">
      <c r="E2714" s="217"/>
      <c r="F2714" s="217"/>
    </row>
    <row r="2715" spans="2:13" x14ac:dyDescent="0.25">
      <c r="E2715" s="217"/>
      <c r="F2715" s="217"/>
    </row>
    <row r="2716" spans="2:13" x14ac:dyDescent="0.25">
      <c r="E2716" s="217"/>
      <c r="F2716" s="217"/>
      <c r="G2716" s="155"/>
      <c r="H2716" s="218"/>
      <c r="M2716" s="155"/>
    </row>
    <row r="2717" spans="2:13" x14ac:dyDescent="0.25">
      <c r="E2717" s="217"/>
      <c r="F2717" s="217"/>
      <c r="G2717" s="5"/>
      <c r="H2717" s="5"/>
      <c r="I2717" s="5"/>
      <c r="J2717" s="5"/>
      <c r="K2717" s="155"/>
      <c r="M2717" s="155"/>
    </row>
    <row r="2718" spans="2:13" x14ac:dyDescent="0.25">
      <c r="E2718" s="217"/>
      <c r="F2718" s="217"/>
      <c r="G2718" s="5"/>
      <c r="H2718" s="5"/>
      <c r="I2718" s="155"/>
      <c r="K2718" s="5"/>
      <c r="L2718" s="5"/>
      <c r="M2718" s="218"/>
    </row>
    <row r="2719" spans="2:13" x14ac:dyDescent="0.25">
      <c r="E2719" s="217"/>
      <c r="F2719" s="217"/>
      <c r="G2719" s="155"/>
      <c r="H2719" s="155"/>
      <c r="I2719" s="155"/>
      <c r="K2719" s="5"/>
      <c r="L2719" s="5"/>
      <c r="M2719" s="155"/>
    </row>
    <row r="2720" spans="2:13" x14ac:dyDescent="0.25">
      <c r="E2720" s="228"/>
      <c r="F2720" s="217"/>
      <c r="I2720" s="155"/>
      <c r="K2720" s="5"/>
      <c r="L2720" s="5"/>
      <c r="M2720" s="155"/>
    </row>
    <row r="2721" spans="1:13" x14ac:dyDescent="0.25">
      <c r="E2721" s="228"/>
      <c r="F2721" s="217"/>
      <c r="I2721" s="155"/>
      <c r="K2721" s="5"/>
      <c r="L2721" s="5"/>
      <c r="M2721" s="155"/>
    </row>
    <row r="2722" spans="1:13" x14ac:dyDescent="0.25">
      <c r="E2722" s="217"/>
      <c r="F2722" s="217"/>
      <c r="G2722" s="5"/>
      <c r="H2722" s="5"/>
      <c r="I2722" s="155"/>
      <c r="J2722" s="218"/>
      <c r="K2722" s="5"/>
      <c r="L2722" s="5"/>
      <c r="M2722" s="155"/>
    </row>
    <row r="2723" spans="1:13" x14ac:dyDescent="0.25">
      <c r="E2723" s="217"/>
      <c r="F2723" s="217"/>
      <c r="G2723" s="5"/>
      <c r="H2723" s="5"/>
      <c r="I2723" s="218"/>
      <c r="J2723" s="218"/>
      <c r="K2723" s="5"/>
      <c r="L2723" s="5"/>
      <c r="M2723" s="155"/>
    </row>
    <row r="2724" spans="1:13" x14ac:dyDescent="0.25">
      <c r="E2724" s="217"/>
      <c r="F2724" s="217"/>
      <c r="G2724" s="155"/>
      <c r="H2724" s="155"/>
      <c r="I2724" s="155"/>
      <c r="J2724" s="218"/>
      <c r="K2724" s="5"/>
      <c r="L2724" s="5"/>
      <c r="M2724" s="155"/>
    </row>
    <row r="2725" spans="1:13" x14ac:dyDescent="0.25">
      <c r="B2725" s="231"/>
      <c r="E2725" s="217"/>
      <c r="F2725" s="217"/>
      <c r="I2725" s="155"/>
      <c r="K2725" s="155"/>
      <c r="L2725" s="155"/>
      <c r="M2725" s="155"/>
    </row>
    <row r="2726" spans="1:13" x14ac:dyDescent="0.25">
      <c r="E2726" s="217"/>
      <c r="F2726" s="217"/>
    </row>
    <row r="2727" spans="1:13" x14ac:dyDescent="0.25">
      <c r="E2727" s="217"/>
      <c r="F2727" s="217"/>
      <c r="G2727" s="155"/>
      <c r="H2727" s="218"/>
      <c r="M2727" s="155"/>
    </row>
    <row r="2728" spans="1:13" x14ac:dyDescent="0.25">
      <c r="E2728" s="217"/>
      <c r="F2728" s="217"/>
      <c r="G2728" s="155"/>
      <c r="H2728" s="218"/>
      <c r="M2728" s="155"/>
    </row>
    <row r="2729" spans="1:13" x14ac:dyDescent="0.25">
      <c r="E2729" s="217"/>
      <c r="F2729" s="217"/>
      <c r="G2729" s="5"/>
      <c r="H2729" s="5"/>
      <c r="I2729" s="5"/>
      <c r="J2729" s="5"/>
      <c r="K2729" s="155"/>
      <c r="M2729" s="155"/>
    </row>
    <row r="2730" spans="1:13" x14ac:dyDescent="0.25">
      <c r="A2730" s="5"/>
      <c r="B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</row>
    <row r="2731" spans="1:13" x14ac:dyDescent="0.25">
      <c r="E2731" s="217"/>
      <c r="F2731" s="217"/>
      <c r="G2731" s="5"/>
      <c r="H2731" s="5"/>
      <c r="I2731" s="155"/>
      <c r="K2731" s="5"/>
      <c r="L2731" s="5"/>
      <c r="M2731" s="218"/>
    </row>
    <row r="2732" spans="1:13" x14ac:dyDescent="0.25">
      <c r="C2732" s="5"/>
      <c r="E2732" s="217"/>
      <c r="F2732" s="217"/>
      <c r="G2732" s="155"/>
      <c r="H2732" s="155"/>
      <c r="I2732" s="155"/>
      <c r="K2732" s="5"/>
      <c r="L2732" s="5"/>
      <c r="M2732" s="155"/>
    </row>
    <row r="2733" spans="1:13" x14ac:dyDescent="0.25">
      <c r="E2733" s="228"/>
      <c r="F2733" s="217"/>
      <c r="I2733" s="155"/>
      <c r="K2733" s="5"/>
      <c r="L2733" s="5"/>
      <c r="M2733" s="155"/>
    </row>
    <row r="2734" spans="1:13" x14ac:dyDescent="0.25">
      <c r="E2734" s="228"/>
      <c r="F2734" s="217"/>
      <c r="I2734" s="155"/>
      <c r="K2734" s="5"/>
      <c r="L2734" s="5"/>
      <c r="M2734" s="155"/>
    </row>
    <row r="2735" spans="1:13" x14ac:dyDescent="0.25">
      <c r="E2735" s="217"/>
      <c r="F2735" s="217"/>
      <c r="G2735" s="5"/>
      <c r="H2735" s="5"/>
      <c r="I2735" s="155"/>
      <c r="J2735" s="218"/>
      <c r="K2735" s="5"/>
      <c r="L2735" s="5"/>
      <c r="M2735" s="155"/>
    </row>
    <row r="2736" spans="1:13" x14ac:dyDescent="0.25">
      <c r="E2736" s="217"/>
      <c r="F2736" s="217"/>
      <c r="G2736" s="5"/>
      <c r="H2736" s="5"/>
      <c r="I2736" s="218"/>
      <c r="J2736" s="218"/>
      <c r="K2736" s="5"/>
      <c r="L2736" s="5"/>
      <c r="M2736" s="155"/>
    </row>
    <row r="2737" spans="2:13" x14ac:dyDescent="0.25">
      <c r="E2737" s="217"/>
      <c r="F2737" s="217"/>
      <c r="G2737" s="155"/>
      <c r="H2737" s="155"/>
      <c r="I2737" s="155"/>
      <c r="J2737" s="218"/>
      <c r="K2737" s="5"/>
      <c r="L2737" s="5"/>
      <c r="M2737" s="155"/>
    </row>
    <row r="2738" spans="2:13" x14ac:dyDescent="0.25">
      <c r="B2738" s="231"/>
      <c r="E2738" s="217"/>
      <c r="F2738" s="217"/>
      <c r="I2738" s="155"/>
      <c r="K2738" s="155"/>
      <c r="L2738" s="155"/>
      <c r="M2738" s="155"/>
    </row>
    <row r="2739" spans="2:13" ht="15.75" customHeight="1" x14ac:dyDescent="0.25">
      <c r="E2739" s="217"/>
      <c r="F2739" s="217"/>
    </row>
    <row r="2740" spans="2:13" x14ac:dyDescent="0.25">
      <c r="E2740" s="217"/>
      <c r="F2740" s="217"/>
      <c r="G2740" s="155"/>
      <c r="H2740" s="218"/>
      <c r="M2740" s="155"/>
    </row>
    <row r="2741" spans="2:13" x14ac:dyDescent="0.25">
      <c r="E2741" s="217"/>
      <c r="F2741" s="217"/>
      <c r="G2741" s="155"/>
      <c r="H2741" s="218"/>
      <c r="M2741" s="155"/>
    </row>
    <row r="2742" spans="2:13" x14ac:dyDescent="0.25">
      <c r="E2742" s="217"/>
      <c r="F2742" s="217"/>
      <c r="G2742" s="5"/>
      <c r="H2742" s="5"/>
      <c r="I2742" s="5"/>
      <c r="J2742" s="5"/>
      <c r="K2742" s="155"/>
      <c r="M2742" s="155"/>
    </row>
    <row r="2743" spans="2:13" x14ac:dyDescent="0.25">
      <c r="E2743" s="217"/>
      <c r="F2743" s="217"/>
      <c r="G2743" s="5"/>
      <c r="H2743" s="5"/>
      <c r="I2743" s="155"/>
      <c r="K2743" s="5"/>
      <c r="L2743" s="5"/>
      <c r="M2743" s="218"/>
    </row>
    <row r="2744" spans="2:13" x14ac:dyDescent="0.25">
      <c r="E2744" s="217"/>
      <c r="F2744" s="217"/>
      <c r="G2744" s="155"/>
      <c r="H2744" s="155"/>
      <c r="I2744" s="155"/>
      <c r="K2744" s="5"/>
      <c r="L2744" s="5"/>
      <c r="M2744" s="155"/>
    </row>
    <row r="2745" spans="2:13" x14ac:dyDescent="0.25">
      <c r="E2745" s="228"/>
      <c r="F2745" s="217"/>
      <c r="I2745" s="155"/>
      <c r="K2745" s="5"/>
      <c r="L2745" s="5"/>
      <c r="M2745" s="155"/>
    </row>
    <row r="2746" spans="2:13" x14ac:dyDescent="0.25">
      <c r="E2746" s="228"/>
      <c r="F2746" s="217"/>
      <c r="I2746" s="155"/>
      <c r="K2746" s="5"/>
      <c r="L2746" s="5"/>
      <c r="M2746" s="155"/>
    </row>
    <row r="2747" spans="2:13" x14ac:dyDescent="0.25">
      <c r="E2747" s="217"/>
      <c r="F2747" s="217"/>
      <c r="G2747" s="5"/>
      <c r="H2747" s="5"/>
      <c r="I2747" s="155"/>
      <c r="J2747" s="218"/>
      <c r="K2747" s="5"/>
      <c r="L2747" s="5"/>
      <c r="M2747" s="155"/>
    </row>
    <row r="2748" spans="2:13" x14ac:dyDescent="0.25">
      <c r="E2748" s="217"/>
      <c r="F2748" s="217"/>
      <c r="G2748" s="5"/>
      <c r="H2748" s="5"/>
      <c r="I2748" s="218"/>
      <c r="J2748" s="218"/>
      <c r="K2748" s="5"/>
      <c r="L2748" s="5"/>
      <c r="M2748" s="155"/>
    </row>
    <row r="2749" spans="2:13" x14ac:dyDescent="0.25">
      <c r="E2749" s="217"/>
      <c r="F2749" s="217"/>
      <c r="G2749" s="155"/>
      <c r="H2749" s="155"/>
      <c r="I2749" s="155"/>
      <c r="J2749" s="218"/>
      <c r="K2749" s="5"/>
      <c r="L2749" s="5"/>
      <c r="M2749" s="155"/>
    </row>
    <row r="2750" spans="2:13" x14ac:dyDescent="0.25">
      <c r="B2750" s="231"/>
      <c r="E2750" s="217"/>
      <c r="F2750" s="217"/>
      <c r="I2750" s="155"/>
      <c r="K2750" s="155"/>
      <c r="L2750" s="155"/>
      <c r="M2750" s="155"/>
    </row>
    <row r="2751" spans="2:13" ht="16.5" customHeight="1" x14ac:dyDescent="0.25">
      <c r="E2751" s="217"/>
      <c r="F2751" s="217"/>
    </row>
    <row r="2752" spans="2:13" x14ac:dyDescent="0.25">
      <c r="E2752" s="217"/>
      <c r="F2752" s="217"/>
      <c r="G2752" s="155"/>
      <c r="H2752" s="218"/>
      <c r="M2752" s="155"/>
    </row>
    <row r="2753" spans="1:13" x14ac:dyDescent="0.25">
      <c r="E2753" s="217"/>
      <c r="F2753" s="217"/>
      <c r="G2753" s="155"/>
      <c r="H2753" s="218"/>
      <c r="M2753" s="155"/>
    </row>
    <row r="2754" spans="1:13" x14ac:dyDescent="0.25">
      <c r="E2754" s="217"/>
      <c r="F2754" s="217"/>
      <c r="G2754" s="5"/>
      <c r="H2754" s="5"/>
      <c r="I2754" s="5"/>
      <c r="J2754" s="5"/>
      <c r="K2754" s="155"/>
      <c r="M2754" s="155"/>
    </row>
    <row r="2755" spans="1:13" x14ac:dyDescent="0.25">
      <c r="E2755" s="217"/>
      <c r="F2755" s="217"/>
      <c r="G2755" s="5"/>
      <c r="H2755" s="5"/>
      <c r="I2755" s="155"/>
      <c r="K2755" s="5"/>
      <c r="L2755" s="5"/>
      <c r="M2755" s="218"/>
    </row>
    <row r="2756" spans="1:13" x14ac:dyDescent="0.25">
      <c r="E2756" s="217"/>
      <c r="F2756" s="217"/>
      <c r="G2756" s="155"/>
      <c r="H2756" s="155"/>
      <c r="I2756" s="155"/>
      <c r="K2756" s="5"/>
      <c r="L2756" s="5"/>
      <c r="M2756" s="155"/>
    </row>
    <row r="2757" spans="1:13" x14ac:dyDescent="0.25">
      <c r="E2757" s="228"/>
      <c r="F2757" s="217"/>
      <c r="I2757" s="155"/>
      <c r="K2757" s="5"/>
      <c r="L2757" s="5"/>
      <c r="M2757" s="155"/>
    </row>
    <row r="2758" spans="1:13" x14ac:dyDescent="0.25">
      <c r="E2758" s="228"/>
      <c r="F2758" s="217"/>
      <c r="I2758" s="155"/>
      <c r="K2758" s="5"/>
      <c r="L2758" s="5"/>
      <c r="M2758" s="155"/>
    </row>
    <row r="2759" spans="1:13" x14ac:dyDescent="0.25">
      <c r="E2759" s="217"/>
      <c r="F2759" s="217"/>
      <c r="G2759" s="5"/>
      <c r="H2759" s="5"/>
      <c r="I2759" s="155"/>
      <c r="J2759" s="218"/>
      <c r="K2759" s="5"/>
      <c r="L2759" s="5"/>
      <c r="M2759" s="155"/>
    </row>
    <row r="2760" spans="1:13" x14ac:dyDescent="0.25">
      <c r="E2760" s="217"/>
      <c r="F2760" s="217"/>
      <c r="G2760" s="5"/>
      <c r="H2760" s="5"/>
      <c r="I2760" s="218"/>
      <c r="J2760" s="218"/>
      <c r="K2760" s="5"/>
      <c r="L2760" s="5"/>
      <c r="M2760" s="155"/>
    </row>
    <row r="2761" spans="1:13" x14ac:dyDescent="0.25">
      <c r="E2761" s="217"/>
      <c r="F2761" s="217"/>
      <c r="G2761" s="155"/>
      <c r="H2761" s="155"/>
      <c r="I2761" s="155"/>
      <c r="J2761" s="218"/>
      <c r="K2761" s="5"/>
      <c r="L2761" s="5"/>
      <c r="M2761" s="155"/>
    </row>
    <row r="2762" spans="1:13" x14ac:dyDescent="0.25">
      <c r="B2762" s="231"/>
      <c r="E2762" s="217"/>
      <c r="F2762" s="217"/>
      <c r="I2762" s="155"/>
      <c r="K2762" s="155"/>
      <c r="L2762" s="155"/>
      <c r="M2762" s="155"/>
    </row>
    <row r="2765" spans="1:13" x14ac:dyDescent="0.25">
      <c r="A2765" s="5"/>
      <c r="B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</row>
    <row r="2766" spans="1:13" ht="16.5" customHeight="1" x14ac:dyDescent="0.25">
      <c r="E2766" s="217"/>
      <c r="F2766" s="217"/>
    </row>
    <row r="2767" spans="1:13" x14ac:dyDescent="0.25">
      <c r="C2767" s="5"/>
      <c r="E2767" s="217"/>
      <c r="F2767" s="217"/>
      <c r="G2767" s="155"/>
      <c r="H2767" s="218"/>
      <c r="M2767" s="155"/>
    </row>
    <row r="2768" spans="1:13" x14ac:dyDescent="0.25">
      <c r="E2768" s="217"/>
      <c r="F2768" s="217"/>
      <c r="G2768" s="155"/>
      <c r="H2768" s="218"/>
      <c r="M2768" s="155"/>
    </row>
    <row r="2769" spans="2:13" x14ac:dyDescent="0.25">
      <c r="E2769" s="217"/>
      <c r="F2769" s="217"/>
      <c r="G2769" s="5"/>
      <c r="H2769" s="5"/>
      <c r="I2769" s="5"/>
      <c r="J2769" s="5"/>
      <c r="K2769" s="155"/>
      <c r="M2769" s="155"/>
    </row>
    <row r="2770" spans="2:13" x14ac:dyDescent="0.25">
      <c r="E2770" s="217"/>
      <c r="F2770" s="217"/>
      <c r="G2770" s="5"/>
      <c r="H2770" s="5"/>
      <c r="I2770" s="155"/>
      <c r="K2770" s="5"/>
      <c r="L2770" s="5"/>
      <c r="M2770" s="218"/>
    </row>
    <row r="2771" spans="2:13" x14ac:dyDescent="0.25">
      <c r="E2771" s="217"/>
      <c r="F2771" s="217"/>
      <c r="G2771" s="155"/>
      <c r="H2771" s="155"/>
      <c r="I2771" s="155"/>
      <c r="K2771" s="5"/>
      <c r="L2771" s="5"/>
      <c r="M2771" s="155"/>
    </row>
    <row r="2772" spans="2:13" x14ac:dyDescent="0.25">
      <c r="E2772" s="228"/>
      <c r="F2772" s="217"/>
      <c r="I2772" s="155"/>
      <c r="K2772" s="5"/>
      <c r="L2772" s="5"/>
      <c r="M2772" s="155"/>
    </row>
    <row r="2773" spans="2:13" x14ac:dyDescent="0.25">
      <c r="E2773" s="228"/>
      <c r="F2773" s="217"/>
      <c r="I2773" s="155"/>
      <c r="K2773" s="5"/>
      <c r="L2773" s="5"/>
      <c r="M2773" s="155"/>
    </row>
    <row r="2774" spans="2:13" x14ac:dyDescent="0.25">
      <c r="E2774" s="217"/>
      <c r="F2774" s="217"/>
      <c r="G2774" s="5"/>
      <c r="H2774" s="5"/>
      <c r="I2774" s="155"/>
      <c r="J2774" s="218"/>
      <c r="K2774" s="5"/>
      <c r="L2774" s="5"/>
      <c r="M2774" s="155"/>
    </row>
    <row r="2775" spans="2:13" x14ac:dyDescent="0.25">
      <c r="E2775" s="217"/>
      <c r="F2775" s="217"/>
      <c r="G2775" s="5"/>
      <c r="H2775" s="5"/>
      <c r="I2775" s="218"/>
      <c r="J2775" s="218"/>
      <c r="K2775" s="5"/>
      <c r="L2775" s="5"/>
      <c r="M2775" s="155"/>
    </row>
    <row r="2776" spans="2:13" x14ac:dyDescent="0.25">
      <c r="E2776" s="217"/>
      <c r="F2776" s="217"/>
      <c r="G2776" s="155"/>
      <c r="H2776" s="155"/>
      <c r="I2776" s="155"/>
      <c r="J2776" s="218"/>
      <c r="K2776" s="5"/>
      <c r="L2776" s="5"/>
      <c r="M2776" s="155"/>
    </row>
    <row r="2777" spans="2:13" x14ac:dyDescent="0.25">
      <c r="B2777" s="231"/>
      <c r="E2777" s="217"/>
      <c r="F2777" s="217"/>
      <c r="I2777" s="155"/>
      <c r="K2777" s="155"/>
      <c r="L2777" s="155"/>
      <c r="M2777" s="155"/>
    </row>
    <row r="2778" spans="2:13" ht="16.5" customHeight="1" x14ac:dyDescent="0.25">
      <c r="E2778" s="217"/>
      <c r="F2778" s="217"/>
    </row>
    <row r="2779" spans="2:13" x14ac:dyDescent="0.25">
      <c r="E2779" s="217"/>
      <c r="F2779" s="217"/>
      <c r="G2779" s="155"/>
      <c r="H2779" s="218"/>
      <c r="M2779" s="155"/>
    </row>
    <row r="2780" spans="2:13" x14ac:dyDescent="0.25">
      <c r="E2780" s="217"/>
      <c r="F2780" s="217"/>
      <c r="G2780" s="155"/>
      <c r="H2780" s="218"/>
      <c r="M2780" s="155"/>
    </row>
    <row r="2781" spans="2:13" x14ac:dyDescent="0.25">
      <c r="E2781" s="217"/>
      <c r="F2781" s="217"/>
      <c r="G2781" s="5"/>
      <c r="H2781" s="5"/>
      <c r="I2781" s="5"/>
      <c r="J2781" s="5"/>
      <c r="K2781" s="155"/>
      <c r="M2781" s="155"/>
    </row>
    <row r="2782" spans="2:13" x14ac:dyDescent="0.25">
      <c r="E2782" s="217"/>
      <c r="F2782" s="217"/>
      <c r="G2782" s="5"/>
      <c r="H2782" s="5"/>
      <c r="I2782" s="155"/>
      <c r="K2782" s="5"/>
      <c r="L2782" s="5"/>
      <c r="M2782" s="218"/>
    </row>
    <row r="2783" spans="2:13" x14ac:dyDescent="0.25">
      <c r="E2783" s="217"/>
      <c r="F2783" s="217"/>
      <c r="G2783" s="155"/>
      <c r="H2783" s="155"/>
      <c r="I2783" s="155"/>
      <c r="K2783" s="5"/>
      <c r="L2783" s="5"/>
      <c r="M2783" s="155"/>
    </row>
    <row r="2784" spans="2:13" x14ac:dyDescent="0.25">
      <c r="E2784" s="228"/>
      <c r="F2784" s="217"/>
      <c r="I2784" s="155"/>
      <c r="K2784" s="5"/>
      <c r="L2784" s="5"/>
      <c r="M2784" s="155"/>
    </row>
    <row r="2785" spans="1:13" x14ac:dyDescent="0.25">
      <c r="E2785" s="228"/>
      <c r="F2785" s="217"/>
      <c r="I2785" s="155"/>
      <c r="K2785" s="5"/>
      <c r="L2785" s="5"/>
      <c r="M2785" s="155"/>
    </row>
    <row r="2786" spans="1:13" x14ac:dyDescent="0.25">
      <c r="E2786" s="217"/>
      <c r="F2786" s="217"/>
      <c r="G2786" s="5"/>
      <c r="H2786" s="5"/>
      <c r="I2786" s="155"/>
      <c r="J2786" s="218"/>
      <c r="K2786" s="5"/>
      <c r="L2786" s="5"/>
      <c r="M2786" s="155"/>
    </row>
    <row r="2787" spans="1:13" x14ac:dyDescent="0.25">
      <c r="E2787" s="217"/>
      <c r="F2787" s="217"/>
      <c r="G2787" s="5"/>
      <c r="H2787" s="5"/>
      <c r="I2787" s="218"/>
      <c r="J2787" s="218"/>
      <c r="K2787" s="5"/>
      <c r="L2787" s="5"/>
      <c r="M2787" s="155"/>
    </row>
    <row r="2788" spans="1:13" x14ac:dyDescent="0.25">
      <c r="E2788" s="217"/>
      <c r="F2788" s="217"/>
      <c r="G2788" s="155"/>
      <c r="H2788" s="155"/>
      <c r="I2788" s="155"/>
      <c r="J2788" s="218"/>
      <c r="K2788" s="5"/>
      <c r="L2788" s="5"/>
      <c r="M2788" s="155"/>
    </row>
    <row r="2789" spans="1:13" x14ac:dyDescent="0.25">
      <c r="B2789" s="231"/>
      <c r="E2789" s="217"/>
      <c r="F2789" s="217"/>
      <c r="I2789" s="155"/>
      <c r="K2789" s="155"/>
      <c r="L2789" s="155"/>
      <c r="M2789" s="155"/>
    </row>
    <row r="2790" spans="1:13" ht="16.5" customHeight="1" x14ac:dyDescent="0.25">
      <c r="E2790" s="217"/>
      <c r="F2790" s="217"/>
    </row>
    <row r="2791" spans="1:13" x14ac:dyDescent="0.25">
      <c r="E2791" s="217"/>
      <c r="F2791" s="217"/>
      <c r="G2791" s="155"/>
      <c r="H2791" s="218"/>
      <c r="M2791" s="155"/>
    </row>
    <row r="2792" spans="1:13" x14ac:dyDescent="0.25">
      <c r="E2792" s="217"/>
      <c r="F2792" s="217"/>
      <c r="G2792" s="155"/>
      <c r="H2792" s="218"/>
      <c r="M2792" s="155"/>
    </row>
    <row r="2793" spans="1:13" x14ac:dyDescent="0.25">
      <c r="E2793" s="217"/>
      <c r="F2793" s="217"/>
      <c r="G2793" s="5"/>
      <c r="H2793" s="5"/>
      <c r="I2793" s="5"/>
      <c r="J2793" s="5"/>
      <c r="K2793" s="155"/>
      <c r="M2793" s="155"/>
    </row>
    <row r="2794" spans="1:13" x14ac:dyDescent="0.25">
      <c r="E2794" s="217"/>
      <c r="F2794" s="217"/>
      <c r="G2794" s="5"/>
      <c r="H2794" s="5"/>
      <c r="I2794" s="155"/>
      <c r="K2794" s="5"/>
      <c r="L2794" s="5"/>
      <c r="M2794" s="218"/>
    </row>
    <row r="2795" spans="1:13" x14ac:dyDescent="0.25">
      <c r="E2795" s="217"/>
      <c r="F2795" s="217"/>
      <c r="G2795" s="155"/>
      <c r="H2795" s="155"/>
      <c r="I2795" s="155"/>
      <c r="K2795" s="5"/>
      <c r="L2795" s="5"/>
      <c r="M2795" s="155"/>
    </row>
    <row r="2796" spans="1:13" x14ac:dyDescent="0.25">
      <c r="E2796" s="228"/>
      <c r="F2796" s="217"/>
      <c r="I2796" s="155"/>
      <c r="K2796" s="5"/>
      <c r="L2796" s="5"/>
      <c r="M2796" s="155"/>
    </row>
    <row r="2797" spans="1:13" x14ac:dyDescent="0.25">
      <c r="E2797" s="228"/>
      <c r="F2797" s="217"/>
      <c r="I2797" s="155"/>
      <c r="K2797" s="5"/>
      <c r="L2797" s="5"/>
      <c r="M2797" s="155"/>
    </row>
    <row r="2798" spans="1:13" x14ac:dyDescent="0.25">
      <c r="E2798" s="217"/>
      <c r="F2798" s="217"/>
      <c r="G2798" s="5"/>
      <c r="H2798" s="5"/>
      <c r="I2798" s="155"/>
      <c r="J2798" s="218"/>
      <c r="K2798" s="5"/>
      <c r="L2798" s="5"/>
      <c r="M2798" s="155"/>
    </row>
    <row r="2799" spans="1:13" x14ac:dyDescent="0.25">
      <c r="E2799" s="217"/>
      <c r="F2799" s="217"/>
      <c r="G2799" s="5"/>
      <c r="H2799" s="5"/>
      <c r="I2799" s="218"/>
      <c r="J2799" s="218"/>
      <c r="K2799" s="5"/>
      <c r="L2799" s="5"/>
      <c r="M2799" s="155"/>
    </row>
    <row r="2800" spans="1:13" x14ac:dyDescent="0.25">
      <c r="A2800" s="5"/>
      <c r="B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</row>
    <row r="2801" spans="2:13" x14ac:dyDescent="0.25">
      <c r="E2801" s="217"/>
      <c r="F2801" s="217"/>
      <c r="G2801" s="155"/>
      <c r="H2801" s="155"/>
      <c r="I2801" s="155"/>
      <c r="J2801" s="218"/>
      <c r="K2801" s="5"/>
      <c r="L2801" s="5"/>
      <c r="M2801" s="155"/>
    </row>
    <row r="2802" spans="2:13" x14ac:dyDescent="0.25">
      <c r="B2802" s="231"/>
      <c r="C2802" s="5"/>
      <c r="E2802" s="217"/>
      <c r="F2802" s="217"/>
      <c r="I2802" s="155"/>
      <c r="K2802" s="155"/>
      <c r="L2802" s="155"/>
      <c r="M2802" s="155"/>
    </row>
    <row r="2803" spans="2:13" ht="16.5" customHeight="1" x14ac:dyDescent="0.25">
      <c r="E2803" s="217"/>
      <c r="F2803" s="217"/>
    </row>
    <row r="2804" spans="2:13" x14ac:dyDescent="0.25">
      <c r="E2804" s="217"/>
      <c r="F2804" s="217"/>
      <c r="G2804" s="155"/>
      <c r="H2804" s="218"/>
      <c r="M2804" s="155"/>
    </row>
    <row r="2805" spans="2:13" x14ac:dyDescent="0.25">
      <c r="E2805" s="217"/>
      <c r="F2805" s="217"/>
      <c r="G2805" s="155"/>
      <c r="H2805" s="218"/>
      <c r="M2805" s="155"/>
    </row>
    <row r="2806" spans="2:13" x14ac:dyDescent="0.25">
      <c r="E2806" s="217"/>
      <c r="F2806" s="217"/>
      <c r="G2806" s="5"/>
      <c r="H2806" s="5"/>
      <c r="I2806" s="5"/>
      <c r="J2806" s="5"/>
      <c r="K2806" s="155"/>
      <c r="M2806" s="155"/>
    </row>
    <row r="2807" spans="2:13" x14ac:dyDescent="0.25">
      <c r="E2807" s="217"/>
      <c r="F2807" s="217"/>
      <c r="G2807" s="5"/>
      <c r="H2807" s="5"/>
      <c r="I2807" s="155"/>
      <c r="K2807" s="5"/>
      <c r="L2807" s="5"/>
      <c r="M2807" s="218"/>
    </row>
    <row r="2808" spans="2:13" x14ac:dyDescent="0.25">
      <c r="E2808" s="217"/>
      <c r="F2808" s="217"/>
      <c r="G2808" s="155"/>
      <c r="H2808" s="155"/>
      <c r="I2808" s="155"/>
      <c r="K2808" s="5"/>
      <c r="L2808" s="5"/>
      <c r="M2808" s="155"/>
    </row>
    <row r="2809" spans="2:13" x14ac:dyDescent="0.25">
      <c r="E2809" s="228"/>
      <c r="F2809" s="217"/>
      <c r="I2809" s="155"/>
      <c r="K2809" s="5"/>
      <c r="L2809" s="5"/>
      <c r="M2809" s="155"/>
    </row>
    <row r="2810" spans="2:13" x14ac:dyDescent="0.25">
      <c r="E2810" s="228"/>
      <c r="F2810" s="217"/>
      <c r="I2810" s="155"/>
      <c r="K2810" s="5"/>
      <c r="L2810" s="5"/>
      <c r="M2810" s="155"/>
    </row>
    <row r="2811" spans="2:13" x14ac:dyDescent="0.25">
      <c r="E2811" s="217"/>
      <c r="F2811" s="217"/>
      <c r="G2811" s="5"/>
      <c r="H2811" s="5"/>
      <c r="I2811" s="155"/>
      <c r="J2811" s="218"/>
      <c r="K2811" s="5"/>
      <c r="L2811" s="5"/>
      <c r="M2811" s="155"/>
    </row>
    <row r="2812" spans="2:13" x14ac:dyDescent="0.25">
      <c r="E2812" s="217"/>
      <c r="F2812" s="217"/>
      <c r="G2812" s="5"/>
      <c r="H2812" s="5"/>
      <c r="I2812" s="218"/>
      <c r="J2812" s="218"/>
      <c r="K2812" s="5"/>
      <c r="L2812" s="5"/>
      <c r="M2812" s="155"/>
    </row>
    <row r="2813" spans="2:13" x14ac:dyDescent="0.25">
      <c r="E2813" s="217"/>
      <c r="F2813" s="217"/>
      <c r="G2813" s="155"/>
      <c r="H2813" s="155"/>
      <c r="I2813" s="155"/>
      <c r="J2813" s="218"/>
      <c r="K2813" s="5"/>
      <c r="L2813" s="5"/>
      <c r="M2813" s="155"/>
    </row>
    <row r="2814" spans="2:13" x14ac:dyDescent="0.25">
      <c r="B2814" s="231"/>
      <c r="E2814" s="217"/>
      <c r="F2814" s="217"/>
      <c r="I2814" s="155"/>
      <c r="K2814" s="155"/>
      <c r="L2814" s="155"/>
      <c r="M2814" s="155"/>
    </row>
    <row r="2815" spans="2:13" ht="16.5" customHeight="1" x14ac:dyDescent="0.25">
      <c r="E2815" s="217"/>
      <c r="F2815" s="217"/>
    </row>
    <row r="2816" spans="2:13" x14ac:dyDescent="0.25">
      <c r="E2816" s="217"/>
      <c r="F2816" s="217"/>
      <c r="G2816" s="155"/>
      <c r="H2816" s="218"/>
      <c r="M2816" s="155"/>
    </row>
    <row r="2817" spans="2:13" x14ac:dyDescent="0.25">
      <c r="E2817" s="217"/>
      <c r="F2817" s="217"/>
      <c r="G2817" s="155"/>
      <c r="H2817" s="218"/>
      <c r="M2817" s="155"/>
    </row>
    <row r="2818" spans="2:13" x14ac:dyDescent="0.25">
      <c r="E2818" s="217"/>
      <c r="F2818" s="217"/>
      <c r="G2818" s="5"/>
      <c r="H2818" s="5"/>
      <c r="I2818" s="5"/>
      <c r="J2818" s="5"/>
      <c r="K2818" s="155"/>
      <c r="M2818" s="155"/>
    </row>
    <row r="2819" spans="2:13" x14ac:dyDescent="0.25">
      <c r="E2819" s="217"/>
      <c r="F2819" s="217"/>
      <c r="G2819" s="5"/>
      <c r="H2819" s="5"/>
      <c r="I2819" s="155"/>
      <c r="K2819" s="5"/>
      <c r="L2819" s="5"/>
      <c r="M2819" s="218"/>
    </row>
    <row r="2820" spans="2:13" x14ac:dyDescent="0.25">
      <c r="E2820" s="217"/>
      <c r="F2820" s="217"/>
      <c r="G2820" s="155"/>
      <c r="H2820" s="155"/>
      <c r="I2820" s="155"/>
      <c r="K2820" s="5"/>
      <c r="L2820" s="5"/>
      <c r="M2820" s="155"/>
    </row>
    <row r="2821" spans="2:13" x14ac:dyDescent="0.25">
      <c r="E2821" s="228"/>
      <c r="F2821" s="217"/>
      <c r="I2821" s="155"/>
      <c r="K2821" s="5"/>
      <c r="L2821" s="5"/>
      <c r="M2821" s="155"/>
    </row>
    <row r="2822" spans="2:13" x14ac:dyDescent="0.25">
      <c r="E2822" s="228"/>
      <c r="F2822" s="217"/>
      <c r="I2822" s="155"/>
      <c r="K2822" s="5"/>
      <c r="L2822" s="5"/>
      <c r="M2822" s="155"/>
    </row>
    <row r="2823" spans="2:13" x14ac:dyDescent="0.25">
      <c r="E2823" s="217"/>
      <c r="F2823" s="217"/>
      <c r="G2823" s="5"/>
      <c r="H2823" s="5"/>
      <c r="I2823" s="155"/>
      <c r="J2823" s="218"/>
      <c r="K2823" s="5"/>
      <c r="L2823" s="5"/>
      <c r="M2823" s="155"/>
    </row>
    <row r="2824" spans="2:13" x14ac:dyDescent="0.25">
      <c r="E2824" s="217"/>
      <c r="F2824" s="217"/>
      <c r="G2824" s="5"/>
      <c r="H2824" s="5"/>
      <c r="I2824" s="218"/>
      <c r="J2824" s="218"/>
      <c r="K2824" s="5"/>
      <c r="L2824" s="5"/>
      <c r="M2824" s="155"/>
    </row>
    <row r="2825" spans="2:13" x14ac:dyDescent="0.25">
      <c r="E2825" s="217"/>
      <c r="F2825" s="217"/>
      <c r="G2825" s="155"/>
      <c r="H2825" s="155"/>
      <c r="I2825" s="155"/>
      <c r="J2825" s="218"/>
      <c r="K2825" s="5"/>
      <c r="L2825" s="5"/>
      <c r="M2825" s="155"/>
    </row>
    <row r="2826" spans="2:13" x14ac:dyDescent="0.25">
      <c r="B2826" s="231"/>
      <c r="E2826" s="217"/>
      <c r="F2826" s="217"/>
      <c r="I2826" s="155"/>
      <c r="K2826" s="155"/>
      <c r="L2826" s="155"/>
      <c r="M2826" s="155"/>
    </row>
    <row r="2827" spans="2:13" ht="16.5" customHeight="1" x14ac:dyDescent="0.25">
      <c r="E2827" s="217"/>
      <c r="F2827" s="217"/>
    </row>
    <row r="2828" spans="2:13" x14ac:dyDescent="0.25">
      <c r="E2828" s="217"/>
      <c r="F2828" s="217"/>
      <c r="G2828" s="155"/>
      <c r="H2828" s="218"/>
      <c r="M2828" s="155"/>
    </row>
    <row r="2829" spans="2:13" x14ac:dyDescent="0.25">
      <c r="E2829" s="217"/>
      <c r="F2829" s="217"/>
      <c r="G2829" s="155"/>
      <c r="H2829" s="218"/>
      <c r="M2829" s="155"/>
    </row>
    <row r="2830" spans="2:13" x14ac:dyDescent="0.25">
      <c r="E2830" s="217"/>
      <c r="F2830" s="217"/>
      <c r="G2830" s="5"/>
      <c r="H2830" s="5"/>
      <c r="I2830" s="5"/>
      <c r="J2830" s="5"/>
      <c r="K2830" s="155"/>
      <c r="M2830" s="155"/>
    </row>
    <row r="2831" spans="2:13" x14ac:dyDescent="0.25">
      <c r="E2831" s="217"/>
      <c r="F2831" s="217"/>
      <c r="G2831" s="5"/>
      <c r="H2831" s="5"/>
      <c r="I2831" s="155"/>
      <c r="K2831" s="5"/>
      <c r="L2831" s="5"/>
      <c r="M2831" s="218"/>
    </row>
    <row r="2832" spans="2:13" x14ac:dyDescent="0.25">
      <c r="E2832" s="217"/>
      <c r="F2832" s="217"/>
      <c r="G2832" s="155"/>
      <c r="H2832" s="155"/>
      <c r="I2832" s="155"/>
      <c r="K2832" s="5"/>
      <c r="L2832" s="5"/>
      <c r="M2832" s="155"/>
    </row>
    <row r="2833" spans="1:13" x14ac:dyDescent="0.25">
      <c r="E2833" s="228"/>
      <c r="F2833" s="217"/>
      <c r="I2833" s="155"/>
      <c r="K2833" s="5"/>
      <c r="L2833" s="5"/>
      <c r="M2833" s="155"/>
    </row>
    <row r="2834" spans="1:13" x14ac:dyDescent="0.25">
      <c r="E2834" s="228"/>
      <c r="F2834" s="217"/>
      <c r="I2834" s="155"/>
      <c r="K2834" s="5"/>
      <c r="L2834" s="5"/>
      <c r="M2834" s="155"/>
    </row>
    <row r="2835" spans="1:13" x14ac:dyDescent="0.25">
      <c r="A2835" s="5"/>
      <c r="B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</row>
    <row r="2836" spans="1:13" x14ac:dyDescent="0.25">
      <c r="E2836" s="217"/>
      <c r="F2836" s="217"/>
      <c r="G2836" s="5"/>
      <c r="H2836" s="5"/>
      <c r="I2836" s="155"/>
      <c r="J2836" s="218"/>
      <c r="K2836" s="5"/>
      <c r="L2836" s="5"/>
      <c r="M2836" s="155"/>
    </row>
    <row r="2837" spans="1:13" x14ac:dyDescent="0.25">
      <c r="C2837" s="5"/>
      <c r="E2837" s="217"/>
      <c r="F2837" s="217"/>
      <c r="G2837" s="5"/>
      <c r="H2837" s="5"/>
      <c r="I2837" s="218"/>
      <c r="J2837" s="218"/>
      <c r="K2837" s="5"/>
      <c r="L2837" s="5"/>
      <c r="M2837" s="155"/>
    </row>
    <row r="2838" spans="1:13" x14ac:dyDescent="0.25">
      <c r="E2838" s="217"/>
      <c r="F2838" s="217"/>
      <c r="G2838" s="155"/>
      <c r="H2838" s="155"/>
      <c r="I2838" s="155"/>
      <c r="J2838" s="218"/>
      <c r="K2838" s="5"/>
      <c r="L2838" s="5"/>
      <c r="M2838" s="155"/>
    </row>
    <row r="2839" spans="1:13" x14ac:dyDescent="0.25">
      <c r="B2839" s="231"/>
      <c r="E2839" s="217"/>
      <c r="F2839" s="217"/>
      <c r="I2839" s="155"/>
      <c r="K2839" s="155"/>
      <c r="L2839" s="155"/>
      <c r="M2839" s="155"/>
    </row>
    <row r="2840" spans="1:13" ht="16.5" customHeight="1" x14ac:dyDescent="0.25">
      <c r="E2840" s="217"/>
      <c r="F2840" s="217"/>
    </row>
    <row r="2841" spans="1:13" x14ac:dyDescent="0.25">
      <c r="E2841" s="217"/>
      <c r="F2841" s="217"/>
      <c r="G2841" s="155"/>
      <c r="H2841" s="218"/>
      <c r="M2841" s="155"/>
    </row>
    <row r="2842" spans="1:13" x14ac:dyDescent="0.25">
      <c r="E2842" s="217"/>
      <c r="F2842" s="217"/>
      <c r="G2842" s="155"/>
      <c r="H2842" s="218"/>
      <c r="M2842" s="155"/>
    </row>
    <row r="2843" spans="1:13" x14ac:dyDescent="0.25">
      <c r="E2843" s="217"/>
      <c r="F2843" s="217"/>
      <c r="G2843" s="5"/>
      <c r="H2843" s="5"/>
      <c r="I2843" s="5"/>
      <c r="J2843" s="5"/>
      <c r="K2843" s="155"/>
      <c r="M2843" s="155"/>
    </row>
    <row r="2844" spans="1:13" x14ac:dyDescent="0.25">
      <c r="E2844" s="217"/>
      <c r="F2844" s="217"/>
      <c r="G2844" s="5"/>
      <c r="H2844" s="5"/>
      <c r="I2844" s="155"/>
      <c r="K2844" s="5"/>
      <c r="L2844" s="5"/>
      <c r="M2844" s="218"/>
    </row>
    <row r="2845" spans="1:13" x14ac:dyDescent="0.25">
      <c r="E2845" s="217"/>
      <c r="F2845" s="217"/>
      <c r="G2845" s="155"/>
      <c r="H2845" s="155"/>
      <c r="I2845" s="155"/>
      <c r="K2845" s="5"/>
      <c r="L2845" s="5"/>
      <c r="M2845" s="155"/>
    </row>
    <row r="2846" spans="1:13" x14ac:dyDescent="0.25">
      <c r="E2846" s="228"/>
      <c r="F2846" s="217"/>
      <c r="I2846" s="155"/>
      <c r="K2846" s="5"/>
      <c r="L2846" s="5"/>
      <c r="M2846" s="155"/>
    </row>
    <row r="2847" spans="1:13" x14ac:dyDescent="0.25">
      <c r="E2847" s="228"/>
      <c r="F2847" s="217"/>
      <c r="I2847" s="155"/>
      <c r="K2847" s="5"/>
      <c r="L2847" s="5"/>
      <c r="M2847" s="155"/>
    </row>
    <row r="2848" spans="1:13" x14ac:dyDescent="0.25">
      <c r="E2848" s="217"/>
      <c r="F2848" s="217"/>
      <c r="G2848" s="5"/>
      <c r="H2848" s="5"/>
      <c r="I2848" s="155"/>
      <c r="J2848" s="218"/>
      <c r="K2848" s="5"/>
      <c r="L2848" s="5"/>
      <c r="M2848" s="155"/>
    </row>
    <row r="2849" spans="2:13" x14ac:dyDescent="0.25">
      <c r="E2849" s="217"/>
      <c r="F2849" s="217"/>
      <c r="G2849" s="5"/>
      <c r="H2849" s="5"/>
      <c r="I2849" s="218"/>
      <c r="J2849" s="218"/>
      <c r="K2849" s="5"/>
      <c r="L2849" s="5"/>
      <c r="M2849" s="155"/>
    </row>
    <row r="2850" spans="2:13" x14ac:dyDescent="0.25">
      <c r="E2850" s="217"/>
      <c r="F2850" s="217"/>
      <c r="G2850" s="155"/>
      <c r="H2850" s="155"/>
      <c r="I2850" s="155"/>
      <c r="J2850" s="218"/>
      <c r="K2850" s="5"/>
      <c r="L2850" s="5"/>
      <c r="M2850" s="155"/>
    </row>
    <row r="2851" spans="2:13" x14ac:dyDescent="0.25">
      <c r="B2851" s="231"/>
      <c r="E2851" s="217"/>
      <c r="F2851" s="217"/>
      <c r="I2851" s="155"/>
      <c r="K2851" s="155"/>
      <c r="L2851" s="155"/>
      <c r="M2851" s="155"/>
    </row>
    <row r="2852" spans="2:13" ht="16.5" customHeight="1" x14ac:dyDescent="0.25">
      <c r="E2852" s="217"/>
      <c r="F2852" s="217"/>
    </row>
    <row r="2853" spans="2:13" x14ac:dyDescent="0.25">
      <c r="E2853" s="217"/>
      <c r="F2853" s="217"/>
      <c r="G2853" s="155"/>
      <c r="H2853" s="218"/>
      <c r="M2853" s="155"/>
    </row>
    <row r="2854" spans="2:13" x14ac:dyDescent="0.25">
      <c r="E2854" s="217"/>
      <c r="F2854" s="217"/>
      <c r="G2854" s="155"/>
      <c r="H2854" s="218"/>
      <c r="M2854" s="155"/>
    </row>
    <row r="2855" spans="2:13" x14ac:dyDescent="0.25">
      <c r="E2855" s="217"/>
      <c r="F2855" s="217"/>
      <c r="G2855" s="5"/>
      <c r="H2855" s="5"/>
      <c r="I2855" s="5"/>
      <c r="J2855" s="5"/>
      <c r="K2855" s="155"/>
      <c r="M2855" s="155"/>
    </row>
    <row r="2856" spans="2:13" x14ac:dyDescent="0.25">
      <c r="E2856" s="217"/>
      <c r="F2856" s="217"/>
      <c r="G2856" s="5"/>
      <c r="H2856" s="5"/>
      <c r="I2856" s="155"/>
      <c r="K2856" s="5"/>
      <c r="L2856" s="5"/>
      <c r="M2856" s="218"/>
    </row>
    <row r="2857" spans="2:13" x14ac:dyDescent="0.25">
      <c r="E2857" s="217"/>
      <c r="F2857" s="217"/>
      <c r="G2857" s="155"/>
      <c r="H2857" s="155"/>
      <c r="I2857" s="155"/>
      <c r="K2857" s="5"/>
      <c r="L2857" s="5"/>
      <c r="M2857" s="155"/>
    </row>
    <row r="2858" spans="2:13" x14ac:dyDescent="0.25">
      <c r="E2858" s="228"/>
      <c r="F2858" s="217"/>
      <c r="I2858" s="155"/>
      <c r="K2858" s="5"/>
      <c r="L2858" s="5"/>
      <c r="M2858" s="155"/>
    </row>
    <row r="2859" spans="2:13" x14ac:dyDescent="0.25">
      <c r="E2859" s="228"/>
      <c r="F2859" s="217"/>
      <c r="I2859" s="155"/>
      <c r="K2859" s="5"/>
      <c r="L2859" s="5"/>
      <c r="M2859" s="155"/>
    </row>
    <row r="2860" spans="2:13" x14ac:dyDescent="0.25">
      <c r="E2860" s="217"/>
      <c r="F2860" s="217"/>
      <c r="G2860" s="5"/>
      <c r="H2860" s="5"/>
      <c r="I2860" s="155"/>
      <c r="J2860" s="218"/>
      <c r="K2860" s="5"/>
      <c r="L2860" s="5"/>
      <c r="M2860" s="155"/>
    </row>
    <row r="2861" spans="2:13" x14ac:dyDescent="0.25">
      <c r="E2861" s="217"/>
      <c r="F2861" s="217"/>
      <c r="G2861" s="5"/>
      <c r="H2861" s="5"/>
      <c r="I2861" s="218"/>
      <c r="J2861" s="218"/>
      <c r="K2861" s="5"/>
      <c r="L2861" s="5"/>
      <c r="M2861" s="155"/>
    </row>
    <row r="2862" spans="2:13" x14ac:dyDescent="0.25">
      <c r="E2862" s="217"/>
      <c r="F2862" s="217"/>
      <c r="G2862" s="155"/>
      <c r="H2862" s="155"/>
      <c r="I2862" s="155"/>
      <c r="J2862" s="218"/>
      <c r="K2862" s="5"/>
      <c r="L2862" s="5"/>
      <c r="M2862" s="155"/>
    </row>
    <row r="2863" spans="2:13" x14ac:dyDescent="0.25">
      <c r="B2863" s="231"/>
      <c r="E2863" s="217"/>
      <c r="F2863" s="217"/>
      <c r="I2863" s="155"/>
      <c r="K2863" s="155"/>
      <c r="L2863" s="155"/>
      <c r="M2863" s="155"/>
    </row>
    <row r="2864" spans="2:13" ht="16.5" customHeight="1" x14ac:dyDescent="0.25">
      <c r="E2864" s="217"/>
      <c r="F2864" s="217"/>
    </row>
    <row r="2865" spans="1:13" x14ac:dyDescent="0.25">
      <c r="E2865" s="217"/>
      <c r="F2865" s="217"/>
      <c r="G2865" s="155"/>
      <c r="H2865" s="218"/>
      <c r="M2865" s="155"/>
    </row>
    <row r="2866" spans="1:13" x14ac:dyDescent="0.25">
      <c r="E2866" s="217"/>
      <c r="F2866" s="217"/>
      <c r="G2866" s="155"/>
      <c r="H2866" s="218"/>
      <c r="M2866" s="155"/>
    </row>
    <row r="2867" spans="1:13" x14ac:dyDescent="0.25">
      <c r="E2867" s="217"/>
      <c r="F2867" s="217"/>
      <c r="G2867" s="5"/>
      <c r="H2867" s="5"/>
      <c r="I2867" s="5"/>
      <c r="J2867" s="5"/>
      <c r="K2867" s="155"/>
      <c r="M2867" s="155"/>
    </row>
    <row r="2868" spans="1:13" x14ac:dyDescent="0.25">
      <c r="E2868" s="217"/>
      <c r="F2868" s="217"/>
      <c r="G2868" s="5"/>
      <c r="H2868" s="5"/>
      <c r="I2868" s="155"/>
      <c r="K2868" s="5"/>
      <c r="L2868" s="5"/>
      <c r="M2868" s="218"/>
    </row>
    <row r="2869" spans="1:13" x14ac:dyDescent="0.25">
      <c r="E2869" s="217"/>
      <c r="F2869" s="217"/>
      <c r="G2869" s="155"/>
      <c r="H2869" s="155"/>
      <c r="I2869" s="155"/>
      <c r="K2869" s="5"/>
      <c r="L2869" s="5"/>
      <c r="M2869" s="155"/>
    </row>
    <row r="2870" spans="1:13" x14ac:dyDescent="0.25">
      <c r="A2870" s="5"/>
      <c r="B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</row>
    <row r="2871" spans="1:13" x14ac:dyDescent="0.25">
      <c r="E2871" s="228"/>
      <c r="F2871" s="217"/>
      <c r="I2871" s="155"/>
      <c r="K2871" s="5"/>
      <c r="L2871" s="5"/>
      <c r="M2871" s="155"/>
    </row>
    <row r="2872" spans="1:13" x14ac:dyDescent="0.25">
      <c r="C2872" s="5"/>
      <c r="E2872" s="228"/>
      <c r="F2872" s="217"/>
      <c r="I2872" s="155"/>
      <c r="K2872" s="5"/>
      <c r="L2872" s="5"/>
      <c r="M2872" s="155"/>
    </row>
    <row r="2873" spans="1:13" x14ac:dyDescent="0.25">
      <c r="E2873" s="217"/>
      <c r="F2873" s="217"/>
      <c r="G2873" s="5"/>
      <c r="H2873" s="5"/>
      <c r="I2873" s="155"/>
      <c r="J2873" s="218"/>
      <c r="K2873" s="5"/>
      <c r="L2873" s="5"/>
      <c r="M2873" s="155"/>
    </row>
    <row r="2874" spans="1:13" x14ac:dyDescent="0.25">
      <c r="E2874" s="217"/>
      <c r="F2874" s="217"/>
      <c r="G2874" s="5"/>
      <c r="H2874" s="5"/>
      <c r="I2874" s="218"/>
      <c r="J2874" s="218"/>
      <c r="K2874" s="5"/>
      <c r="L2874" s="5"/>
      <c r="M2874" s="155"/>
    </row>
    <row r="2875" spans="1:13" x14ac:dyDescent="0.25">
      <c r="E2875" s="217"/>
      <c r="F2875" s="217"/>
      <c r="G2875" s="155"/>
      <c r="H2875" s="155"/>
      <c r="I2875" s="155"/>
      <c r="J2875" s="218"/>
      <c r="K2875" s="5"/>
      <c r="L2875" s="5"/>
      <c r="M2875" s="155"/>
    </row>
    <row r="2876" spans="1:13" x14ac:dyDescent="0.25">
      <c r="B2876" s="231"/>
      <c r="E2876" s="217"/>
      <c r="F2876" s="217"/>
      <c r="I2876" s="155"/>
      <c r="K2876" s="155"/>
      <c r="L2876" s="155"/>
      <c r="M2876" s="155"/>
    </row>
    <row r="2877" spans="1:13" ht="16.5" customHeight="1" x14ac:dyDescent="0.25">
      <c r="E2877" s="217"/>
      <c r="F2877" s="217"/>
    </row>
    <row r="2878" spans="1:13" x14ac:dyDescent="0.25">
      <c r="E2878" s="217"/>
      <c r="F2878" s="217"/>
      <c r="G2878" s="155"/>
      <c r="H2878" s="218"/>
      <c r="M2878" s="155"/>
    </row>
    <row r="2879" spans="1:13" x14ac:dyDescent="0.25">
      <c r="E2879" s="217"/>
      <c r="F2879" s="217"/>
      <c r="G2879" s="155"/>
      <c r="H2879" s="218"/>
      <c r="M2879" s="155"/>
    </row>
    <row r="2880" spans="1:13" x14ac:dyDescent="0.25">
      <c r="E2880" s="217"/>
      <c r="F2880" s="217"/>
      <c r="G2880" s="5"/>
      <c r="H2880" s="5"/>
      <c r="I2880" s="5"/>
      <c r="J2880" s="5"/>
      <c r="K2880" s="155"/>
      <c r="M2880" s="155"/>
    </row>
    <row r="2881" spans="2:13" x14ac:dyDescent="0.25">
      <c r="E2881" s="217"/>
      <c r="F2881" s="217"/>
      <c r="G2881" s="5"/>
      <c r="H2881" s="5"/>
      <c r="I2881" s="155"/>
      <c r="K2881" s="5"/>
      <c r="L2881" s="5"/>
      <c r="M2881" s="218"/>
    </row>
    <row r="2882" spans="2:13" x14ac:dyDescent="0.25">
      <c r="E2882" s="217"/>
      <c r="F2882" s="217"/>
      <c r="G2882" s="155"/>
      <c r="H2882" s="155"/>
      <c r="I2882" s="155"/>
      <c r="K2882" s="5"/>
      <c r="L2882" s="5"/>
      <c r="M2882" s="155"/>
    </row>
    <row r="2883" spans="2:13" x14ac:dyDescent="0.25">
      <c r="E2883" s="228"/>
      <c r="F2883" s="217"/>
      <c r="I2883" s="155"/>
      <c r="K2883" s="5"/>
      <c r="L2883" s="5"/>
      <c r="M2883" s="155"/>
    </row>
    <row r="2884" spans="2:13" x14ac:dyDescent="0.25">
      <c r="E2884" s="228"/>
      <c r="F2884" s="217"/>
      <c r="I2884" s="155"/>
      <c r="K2884" s="5"/>
      <c r="L2884" s="5"/>
      <c r="M2884" s="155"/>
    </row>
    <row r="2885" spans="2:13" x14ac:dyDescent="0.25">
      <c r="E2885" s="217"/>
      <c r="F2885" s="217"/>
      <c r="G2885" s="5"/>
      <c r="H2885" s="5"/>
      <c r="I2885" s="155"/>
      <c r="J2885" s="218"/>
      <c r="K2885" s="5"/>
      <c r="L2885" s="5"/>
      <c r="M2885" s="155"/>
    </row>
    <row r="2886" spans="2:13" x14ac:dyDescent="0.25">
      <c r="E2886" s="217"/>
      <c r="F2886" s="217"/>
      <c r="G2886" s="5"/>
      <c r="H2886" s="5"/>
      <c r="I2886" s="218"/>
      <c r="J2886" s="218"/>
      <c r="K2886" s="5"/>
      <c r="L2886" s="5"/>
      <c r="M2886" s="155"/>
    </row>
    <row r="2887" spans="2:13" x14ac:dyDescent="0.25">
      <c r="E2887" s="217"/>
      <c r="F2887" s="217"/>
      <c r="G2887" s="155"/>
      <c r="H2887" s="155"/>
      <c r="I2887" s="155"/>
      <c r="J2887" s="218"/>
      <c r="K2887" s="5"/>
      <c r="L2887" s="5"/>
      <c r="M2887" s="155"/>
    </row>
    <row r="2888" spans="2:13" x14ac:dyDescent="0.25">
      <c r="B2888" s="231"/>
      <c r="E2888" s="217"/>
      <c r="F2888" s="217"/>
      <c r="I2888" s="155"/>
      <c r="K2888" s="155"/>
      <c r="L2888" s="155"/>
      <c r="M2888" s="155"/>
    </row>
    <row r="2889" spans="2:13" ht="16.5" customHeight="1" x14ac:dyDescent="0.25">
      <c r="E2889" s="217"/>
      <c r="F2889" s="217"/>
    </row>
    <row r="2890" spans="2:13" x14ac:dyDescent="0.25">
      <c r="E2890" s="217"/>
      <c r="F2890" s="217"/>
      <c r="G2890" s="155"/>
      <c r="H2890" s="218"/>
      <c r="M2890" s="155"/>
    </row>
    <row r="2891" spans="2:13" x14ac:dyDescent="0.25">
      <c r="E2891" s="217"/>
      <c r="F2891" s="217"/>
      <c r="G2891" s="155"/>
      <c r="H2891" s="218"/>
      <c r="M2891" s="155"/>
    </row>
    <row r="2892" spans="2:13" x14ac:dyDescent="0.25">
      <c r="E2892" s="217"/>
      <c r="F2892" s="217"/>
      <c r="G2892" s="5"/>
      <c r="H2892" s="5"/>
      <c r="I2892" s="5"/>
      <c r="J2892" s="5"/>
      <c r="K2892" s="155"/>
      <c r="M2892" s="155"/>
    </row>
    <row r="2893" spans="2:13" x14ac:dyDescent="0.25">
      <c r="E2893" s="217"/>
      <c r="F2893" s="217"/>
      <c r="G2893" s="5"/>
      <c r="H2893" s="5"/>
      <c r="I2893" s="155"/>
      <c r="K2893" s="5"/>
      <c r="L2893" s="5"/>
      <c r="M2893" s="218"/>
    </row>
    <row r="2894" spans="2:13" x14ac:dyDescent="0.25">
      <c r="E2894" s="217"/>
      <c r="F2894" s="217"/>
      <c r="G2894" s="155"/>
      <c r="H2894" s="155"/>
      <c r="I2894" s="155"/>
      <c r="K2894" s="5"/>
      <c r="L2894" s="5"/>
      <c r="M2894" s="155"/>
    </row>
    <row r="2895" spans="2:13" x14ac:dyDescent="0.25">
      <c r="E2895" s="228"/>
      <c r="F2895" s="217"/>
      <c r="I2895" s="155"/>
      <c r="K2895" s="5"/>
      <c r="L2895" s="5"/>
      <c r="M2895" s="155"/>
    </row>
    <row r="2896" spans="2:13" x14ac:dyDescent="0.25">
      <c r="E2896" s="228"/>
      <c r="F2896" s="217"/>
      <c r="I2896" s="155"/>
      <c r="K2896" s="5"/>
      <c r="L2896" s="5"/>
      <c r="M2896" s="155"/>
    </row>
    <row r="2897" spans="1:13" x14ac:dyDescent="0.25">
      <c r="E2897" s="217"/>
      <c r="F2897" s="217"/>
      <c r="G2897" s="5"/>
      <c r="H2897" s="5"/>
      <c r="I2897" s="155"/>
      <c r="J2897" s="218"/>
      <c r="K2897" s="5"/>
      <c r="L2897" s="5"/>
      <c r="M2897" s="155"/>
    </row>
    <row r="2898" spans="1:13" x14ac:dyDescent="0.25">
      <c r="E2898" s="217"/>
      <c r="F2898" s="217"/>
      <c r="G2898" s="5"/>
      <c r="H2898" s="5"/>
      <c r="I2898" s="218"/>
      <c r="J2898" s="218"/>
      <c r="K2898" s="5"/>
      <c r="L2898" s="5"/>
      <c r="M2898" s="155"/>
    </row>
    <row r="2899" spans="1:13" x14ac:dyDescent="0.25">
      <c r="E2899" s="217"/>
      <c r="F2899" s="217"/>
      <c r="G2899" s="155"/>
      <c r="H2899" s="155"/>
      <c r="I2899" s="155"/>
      <c r="J2899" s="218"/>
      <c r="K2899" s="5"/>
      <c r="L2899" s="5"/>
      <c r="M2899" s="155"/>
    </row>
    <row r="2900" spans="1:13" x14ac:dyDescent="0.25">
      <c r="B2900" s="231"/>
      <c r="E2900" s="217"/>
      <c r="F2900" s="217"/>
      <c r="I2900" s="155"/>
      <c r="K2900" s="155"/>
      <c r="L2900" s="155"/>
      <c r="M2900" s="155"/>
    </row>
    <row r="2901" spans="1:13" ht="16.5" customHeight="1" x14ac:dyDescent="0.25">
      <c r="E2901" s="217"/>
      <c r="F2901" s="217"/>
    </row>
    <row r="2902" spans="1:13" x14ac:dyDescent="0.25">
      <c r="E2902" s="217"/>
      <c r="F2902" s="217"/>
      <c r="G2902" s="155"/>
      <c r="H2902" s="218"/>
      <c r="M2902" s="155"/>
    </row>
    <row r="2903" spans="1:13" x14ac:dyDescent="0.25">
      <c r="E2903" s="217"/>
      <c r="F2903" s="217"/>
      <c r="G2903" s="155"/>
      <c r="H2903" s="218"/>
      <c r="M2903" s="155"/>
    </row>
    <row r="2904" spans="1:13" x14ac:dyDescent="0.25">
      <c r="E2904" s="217"/>
      <c r="F2904" s="217"/>
      <c r="G2904" s="5"/>
      <c r="H2904" s="5"/>
      <c r="I2904" s="5"/>
      <c r="J2904" s="5"/>
      <c r="K2904" s="155"/>
      <c r="M2904" s="155"/>
    </row>
    <row r="2905" spans="1:13" x14ac:dyDescent="0.25">
      <c r="A2905" s="5"/>
      <c r="B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</row>
    <row r="2906" spans="1:13" x14ac:dyDescent="0.25">
      <c r="E2906" s="217"/>
      <c r="F2906" s="217"/>
      <c r="G2906" s="5"/>
      <c r="H2906" s="5"/>
      <c r="I2906" s="155"/>
      <c r="K2906" s="5"/>
      <c r="L2906" s="5"/>
      <c r="M2906" s="218"/>
    </row>
    <row r="2907" spans="1:13" x14ac:dyDescent="0.25">
      <c r="C2907" s="5"/>
      <c r="E2907" s="217"/>
      <c r="F2907" s="217"/>
      <c r="G2907" s="155"/>
      <c r="H2907" s="155"/>
      <c r="I2907" s="155"/>
      <c r="K2907" s="5"/>
      <c r="L2907" s="5"/>
      <c r="M2907" s="155"/>
    </row>
    <row r="2908" spans="1:13" x14ac:dyDescent="0.25">
      <c r="E2908" s="228"/>
      <c r="F2908" s="217"/>
      <c r="I2908" s="155"/>
      <c r="K2908" s="5"/>
      <c r="L2908" s="5"/>
      <c r="M2908" s="155"/>
    </row>
    <row r="2909" spans="1:13" x14ac:dyDescent="0.25">
      <c r="E2909" s="228"/>
      <c r="F2909" s="217"/>
      <c r="I2909" s="155"/>
      <c r="K2909" s="5"/>
      <c r="L2909" s="5"/>
      <c r="M2909" s="155"/>
    </row>
    <row r="2910" spans="1:13" x14ac:dyDescent="0.25">
      <c r="E2910" s="217"/>
      <c r="F2910" s="217"/>
      <c r="G2910" s="5"/>
      <c r="H2910" s="5"/>
      <c r="I2910" s="155"/>
      <c r="J2910" s="218"/>
      <c r="K2910" s="5"/>
      <c r="L2910" s="5"/>
      <c r="M2910" s="155"/>
    </row>
    <row r="2911" spans="1:13" x14ac:dyDescent="0.25">
      <c r="E2911" s="217"/>
      <c r="F2911" s="217"/>
      <c r="G2911" s="5"/>
      <c r="H2911" s="5"/>
      <c r="I2911" s="218"/>
      <c r="J2911" s="218"/>
      <c r="K2911" s="5"/>
      <c r="L2911" s="5"/>
      <c r="M2911" s="155"/>
    </row>
    <row r="2912" spans="1:13" x14ac:dyDescent="0.25">
      <c r="E2912" s="217"/>
      <c r="F2912" s="217"/>
      <c r="G2912" s="155"/>
      <c r="H2912" s="155"/>
      <c r="I2912" s="155"/>
      <c r="J2912" s="218"/>
      <c r="K2912" s="5"/>
      <c r="L2912" s="5"/>
      <c r="M2912" s="155"/>
    </row>
    <row r="2913" spans="2:13" x14ac:dyDescent="0.25">
      <c r="B2913" s="231"/>
      <c r="E2913" s="217"/>
      <c r="F2913" s="217"/>
      <c r="I2913" s="155"/>
      <c r="K2913" s="155"/>
      <c r="L2913" s="155"/>
      <c r="M2913" s="155"/>
    </row>
    <row r="2914" spans="2:13" ht="16.5" customHeight="1" x14ac:dyDescent="0.25">
      <c r="E2914" s="217"/>
      <c r="F2914" s="217"/>
    </row>
    <row r="2915" spans="2:13" x14ac:dyDescent="0.25">
      <c r="E2915" s="217"/>
      <c r="F2915" s="217"/>
      <c r="G2915" s="155"/>
      <c r="H2915" s="218"/>
      <c r="M2915" s="155"/>
    </row>
    <row r="2916" spans="2:13" x14ac:dyDescent="0.25">
      <c r="E2916" s="217"/>
      <c r="F2916" s="217"/>
      <c r="G2916" s="155"/>
      <c r="H2916" s="218"/>
      <c r="M2916" s="155"/>
    </row>
    <row r="2917" spans="2:13" x14ac:dyDescent="0.25">
      <c r="E2917" s="217"/>
      <c r="F2917" s="217"/>
      <c r="G2917" s="5"/>
      <c r="H2917" s="5"/>
      <c r="I2917" s="5"/>
      <c r="J2917" s="5"/>
      <c r="K2917" s="155"/>
      <c r="M2917" s="155"/>
    </row>
    <row r="2918" spans="2:13" x14ac:dyDescent="0.25">
      <c r="E2918" s="217"/>
      <c r="F2918" s="217"/>
      <c r="G2918" s="5"/>
      <c r="H2918" s="5"/>
      <c r="I2918" s="155"/>
      <c r="K2918" s="5"/>
      <c r="L2918" s="5"/>
      <c r="M2918" s="218"/>
    </row>
    <row r="2919" spans="2:13" x14ac:dyDescent="0.25">
      <c r="E2919" s="217"/>
      <c r="F2919" s="217"/>
      <c r="G2919" s="155"/>
      <c r="H2919" s="155"/>
      <c r="I2919" s="155"/>
      <c r="K2919" s="5"/>
      <c r="L2919" s="5"/>
      <c r="M2919" s="155"/>
    </row>
    <row r="2920" spans="2:13" x14ac:dyDescent="0.25">
      <c r="E2920" s="228"/>
      <c r="F2920" s="217"/>
      <c r="I2920" s="155"/>
      <c r="K2920" s="5"/>
      <c r="L2920" s="5"/>
      <c r="M2920" s="155"/>
    </row>
    <row r="2921" spans="2:13" x14ac:dyDescent="0.25">
      <c r="E2921" s="228"/>
      <c r="F2921" s="217"/>
      <c r="I2921" s="155"/>
      <c r="K2921" s="5"/>
      <c r="L2921" s="5"/>
      <c r="M2921" s="155"/>
    </row>
    <row r="2922" spans="2:13" x14ac:dyDescent="0.25">
      <c r="E2922" s="217"/>
      <c r="F2922" s="217"/>
      <c r="G2922" s="5"/>
      <c r="H2922" s="5"/>
      <c r="I2922" s="155"/>
      <c r="J2922" s="218"/>
      <c r="K2922" s="5"/>
      <c r="L2922" s="5"/>
      <c r="M2922" s="155"/>
    </row>
    <row r="2923" spans="2:13" x14ac:dyDescent="0.25">
      <c r="E2923" s="217"/>
      <c r="F2923" s="217"/>
      <c r="G2923" s="5"/>
      <c r="H2923" s="5"/>
      <c r="I2923" s="218"/>
      <c r="J2923" s="218"/>
      <c r="K2923" s="5"/>
      <c r="L2923" s="5"/>
      <c r="M2923" s="155"/>
    </row>
    <row r="2924" spans="2:13" x14ac:dyDescent="0.25">
      <c r="E2924" s="217"/>
      <c r="F2924" s="217"/>
      <c r="G2924" s="155"/>
      <c r="H2924" s="155"/>
      <c r="I2924" s="155"/>
      <c r="J2924" s="218"/>
      <c r="K2924" s="5"/>
      <c r="L2924" s="5"/>
      <c r="M2924" s="155"/>
    </row>
    <row r="2925" spans="2:13" x14ac:dyDescent="0.25">
      <c r="B2925" s="231"/>
      <c r="E2925" s="217"/>
      <c r="F2925" s="217"/>
      <c r="I2925" s="155"/>
      <c r="K2925" s="155"/>
      <c r="L2925" s="155"/>
      <c r="M2925" s="155"/>
    </row>
    <row r="2926" spans="2:13" ht="16.5" customHeight="1" x14ac:dyDescent="0.25">
      <c r="E2926" s="217"/>
      <c r="F2926" s="217"/>
    </row>
    <row r="2927" spans="2:13" x14ac:dyDescent="0.25">
      <c r="E2927" s="217"/>
      <c r="F2927" s="217"/>
      <c r="G2927" s="155"/>
      <c r="H2927" s="218"/>
      <c r="M2927" s="155"/>
    </row>
    <row r="2928" spans="2:13" x14ac:dyDescent="0.25">
      <c r="E2928" s="217"/>
      <c r="F2928" s="217"/>
      <c r="G2928" s="155"/>
      <c r="H2928" s="218"/>
      <c r="M2928" s="155"/>
    </row>
    <row r="2929" spans="1:13" x14ac:dyDescent="0.25">
      <c r="E2929" s="217"/>
      <c r="F2929" s="217"/>
      <c r="G2929" s="5"/>
      <c r="H2929" s="5"/>
      <c r="I2929" s="5"/>
      <c r="J2929" s="5"/>
      <c r="K2929" s="155"/>
      <c r="M2929" s="155"/>
    </row>
    <row r="2930" spans="1:13" x14ac:dyDescent="0.25">
      <c r="E2930" s="217"/>
      <c r="F2930" s="217"/>
      <c r="G2930" s="5"/>
      <c r="H2930" s="5"/>
      <c r="I2930" s="155"/>
      <c r="K2930" s="5"/>
      <c r="L2930" s="5"/>
      <c r="M2930" s="218"/>
    </row>
    <row r="2931" spans="1:13" x14ac:dyDescent="0.25">
      <c r="E2931" s="217"/>
      <c r="F2931" s="217"/>
      <c r="G2931" s="155"/>
      <c r="H2931" s="155"/>
      <c r="I2931" s="155"/>
      <c r="K2931" s="5"/>
      <c r="L2931" s="5"/>
      <c r="M2931" s="155"/>
    </row>
    <row r="2932" spans="1:13" x14ac:dyDescent="0.25">
      <c r="E2932" s="228"/>
      <c r="F2932" s="217"/>
      <c r="I2932" s="155"/>
      <c r="K2932" s="5"/>
      <c r="L2932" s="5"/>
      <c r="M2932" s="155"/>
    </row>
    <row r="2933" spans="1:13" x14ac:dyDescent="0.25">
      <c r="E2933" s="228"/>
      <c r="F2933" s="217"/>
      <c r="I2933" s="155"/>
      <c r="K2933" s="5"/>
      <c r="L2933" s="5"/>
      <c r="M2933" s="155"/>
    </row>
    <row r="2934" spans="1:13" x14ac:dyDescent="0.25">
      <c r="E2934" s="217"/>
      <c r="F2934" s="217"/>
      <c r="G2934" s="5"/>
      <c r="H2934" s="5"/>
      <c r="I2934" s="155"/>
      <c r="J2934" s="218"/>
      <c r="K2934" s="5"/>
      <c r="L2934" s="5"/>
      <c r="M2934" s="155"/>
    </row>
    <row r="2935" spans="1:13" x14ac:dyDescent="0.25">
      <c r="E2935" s="217"/>
      <c r="F2935" s="217"/>
      <c r="G2935" s="5"/>
      <c r="H2935" s="5"/>
      <c r="I2935" s="218"/>
      <c r="J2935" s="218"/>
      <c r="K2935" s="5"/>
      <c r="L2935" s="5"/>
      <c r="M2935" s="155"/>
    </row>
    <row r="2936" spans="1:13" x14ac:dyDescent="0.25">
      <c r="E2936" s="217"/>
      <c r="F2936" s="217"/>
      <c r="G2936" s="155"/>
      <c r="H2936" s="155"/>
      <c r="I2936" s="155"/>
      <c r="J2936" s="218"/>
      <c r="K2936" s="5"/>
      <c r="L2936" s="5"/>
      <c r="M2936" s="155"/>
    </row>
    <row r="2937" spans="1:13" x14ac:dyDescent="0.25">
      <c r="B2937" s="231"/>
      <c r="E2937" s="217"/>
      <c r="F2937" s="217"/>
      <c r="I2937" s="155"/>
      <c r="K2937" s="155"/>
      <c r="L2937" s="155"/>
      <c r="M2937" s="155"/>
    </row>
    <row r="2938" spans="1:13" ht="16.5" customHeight="1" x14ac:dyDescent="0.25">
      <c r="E2938" s="217"/>
      <c r="F2938" s="217"/>
    </row>
    <row r="2939" spans="1:13" x14ac:dyDescent="0.25">
      <c r="E2939" s="217"/>
      <c r="F2939" s="217"/>
      <c r="G2939" s="155"/>
      <c r="H2939" s="218"/>
      <c r="M2939" s="155"/>
    </row>
    <row r="2940" spans="1:13" x14ac:dyDescent="0.25">
      <c r="A2940" s="5"/>
      <c r="B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</row>
    <row r="2941" spans="1:13" x14ac:dyDescent="0.25">
      <c r="E2941" s="217"/>
      <c r="F2941" s="217"/>
      <c r="G2941" s="155"/>
      <c r="H2941" s="218"/>
      <c r="M2941" s="155"/>
    </row>
    <row r="2942" spans="1:13" x14ac:dyDescent="0.25">
      <c r="C2942" s="5"/>
      <c r="E2942" s="217"/>
      <c r="F2942" s="217"/>
      <c r="G2942" s="5"/>
      <c r="H2942" s="5"/>
      <c r="I2942" s="5"/>
      <c r="J2942" s="5"/>
      <c r="K2942" s="155"/>
      <c r="M2942" s="155"/>
    </row>
    <row r="2943" spans="1:13" x14ac:dyDescent="0.25">
      <c r="E2943" s="217"/>
      <c r="F2943" s="217"/>
      <c r="G2943" s="5"/>
      <c r="H2943" s="5"/>
      <c r="I2943" s="155"/>
      <c r="K2943" s="5"/>
      <c r="L2943" s="5"/>
      <c r="M2943" s="218"/>
    </row>
    <row r="2944" spans="1:13" x14ac:dyDescent="0.25">
      <c r="E2944" s="217"/>
      <c r="F2944" s="217"/>
      <c r="G2944" s="155"/>
      <c r="H2944" s="155"/>
      <c r="I2944" s="155"/>
      <c r="K2944" s="5"/>
      <c r="L2944" s="5"/>
      <c r="M2944" s="155"/>
    </row>
    <row r="2945" spans="2:13" x14ac:dyDescent="0.25">
      <c r="E2945" s="228"/>
      <c r="F2945" s="217"/>
      <c r="I2945" s="155"/>
      <c r="K2945" s="5"/>
      <c r="L2945" s="5"/>
      <c r="M2945" s="155"/>
    </row>
    <row r="2946" spans="2:13" x14ac:dyDescent="0.25">
      <c r="E2946" s="228"/>
      <c r="F2946" s="217"/>
      <c r="I2946" s="155"/>
      <c r="K2946" s="5"/>
      <c r="L2946" s="5"/>
      <c r="M2946" s="155"/>
    </row>
    <row r="2947" spans="2:13" x14ac:dyDescent="0.25">
      <c r="E2947" s="217"/>
      <c r="F2947" s="217"/>
      <c r="G2947" s="5"/>
      <c r="H2947" s="5"/>
      <c r="I2947" s="155"/>
      <c r="J2947" s="218"/>
      <c r="K2947" s="5"/>
      <c r="L2947" s="5"/>
      <c r="M2947" s="155"/>
    </row>
    <row r="2948" spans="2:13" x14ac:dyDescent="0.25">
      <c r="E2948" s="217"/>
      <c r="F2948" s="217"/>
      <c r="G2948" s="5"/>
      <c r="H2948" s="5"/>
      <c r="I2948" s="218"/>
      <c r="J2948" s="218"/>
      <c r="K2948" s="5"/>
      <c r="L2948" s="5"/>
      <c r="M2948" s="155"/>
    </row>
    <row r="2949" spans="2:13" x14ac:dyDescent="0.25">
      <c r="E2949" s="217"/>
      <c r="F2949" s="217"/>
      <c r="G2949" s="155"/>
      <c r="H2949" s="155"/>
      <c r="I2949" s="155"/>
      <c r="J2949" s="218"/>
      <c r="K2949" s="5"/>
      <c r="L2949" s="5"/>
      <c r="M2949" s="155"/>
    </row>
    <row r="2950" spans="2:13" x14ac:dyDescent="0.25">
      <c r="B2950" s="231"/>
      <c r="E2950" s="217"/>
      <c r="F2950" s="217"/>
      <c r="I2950" s="155"/>
      <c r="K2950" s="155"/>
      <c r="L2950" s="155"/>
      <c r="M2950" s="155"/>
    </row>
    <row r="2951" spans="2:13" ht="16.5" customHeight="1" x14ac:dyDescent="0.25">
      <c r="E2951" s="217"/>
      <c r="F2951" s="217"/>
    </row>
    <row r="2952" spans="2:13" x14ac:dyDescent="0.25">
      <c r="E2952" s="217"/>
      <c r="F2952" s="217"/>
      <c r="G2952" s="155"/>
      <c r="H2952" s="218"/>
      <c r="M2952" s="155"/>
    </row>
    <row r="2953" spans="2:13" x14ac:dyDescent="0.25">
      <c r="E2953" s="217"/>
      <c r="F2953" s="217"/>
      <c r="G2953" s="155"/>
      <c r="H2953" s="218"/>
      <c r="M2953" s="155"/>
    </row>
    <row r="2954" spans="2:13" x14ac:dyDescent="0.25">
      <c r="E2954" s="217"/>
      <c r="F2954" s="217"/>
      <c r="G2954" s="5"/>
      <c r="H2954" s="5"/>
      <c r="I2954" s="5"/>
      <c r="J2954" s="5"/>
      <c r="K2954" s="155"/>
      <c r="M2954" s="155"/>
    </row>
    <row r="2955" spans="2:13" x14ac:dyDescent="0.25">
      <c r="E2955" s="217"/>
      <c r="F2955" s="217"/>
      <c r="G2955" s="5"/>
      <c r="H2955" s="5"/>
      <c r="I2955" s="155"/>
      <c r="K2955" s="5"/>
      <c r="L2955" s="5"/>
      <c r="M2955" s="218"/>
    </row>
    <row r="2956" spans="2:13" x14ac:dyDescent="0.25">
      <c r="E2956" s="217"/>
      <c r="F2956" s="217"/>
      <c r="G2956" s="155"/>
      <c r="H2956" s="155"/>
      <c r="I2956" s="155"/>
      <c r="K2956" s="5"/>
      <c r="L2956" s="5"/>
      <c r="M2956" s="155"/>
    </row>
    <row r="2957" spans="2:13" x14ac:dyDescent="0.25">
      <c r="E2957" s="228"/>
      <c r="F2957" s="217"/>
      <c r="I2957" s="155"/>
      <c r="K2957" s="5"/>
      <c r="L2957" s="5"/>
      <c r="M2957" s="155"/>
    </row>
    <row r="2958" spans="2:13" x14ac:dyDescent="0.25">
      <c r="E2958" s="228"/>
      <c r="F2958" s="217"/>
      <c r="I2958" s="155"/>
      <c r="K2958" s="5"/>
      <c r="L2958" s="5"/>
      <c r="M2958" s="155"/>
    </row>
    <row r="2959" spans="2:13" x14ac:dyDescent="0.25">
      <c r="E2959" s="217"/>
      <c r="F2959" s="217"/>
      <c r="G2959" s="5"/>
      <c r="H2959" s="5"/>
      <c r="I2959" s="155"/>
      <c r="J2959" s="218"/>
      <c r="K2959" s="5"/>
      <c r="L2959" s="5"/>
      <c r="M2959" s="155"/>
    </row>
    <row r="2960" spans="2:13" x14ac:dyDescent="0.25">
      <c r="E2960" s="217"/>
      <c r="F2960" s="217"/>
      <c r="G2960" s="5"/>
      <c r="H2960" s="5"/>
      <c r="I2960" s="218"/>
      <c r="J2960" s="218"/>
      <c r="K2960" s="5"/>
      <c r="L2960" s="5"/>
      <c r="M2960" s="155"/>
    </row>
    <row r="2961" spans="1:13" x14ac:dyDescent="0.25">
      <c r="E2961" s="217"/>
      <c r="F2961" s="217"/>
      <c r="G2961" s="155"/>
      <c r="H2961" s="155"/>
      <c r="I2961" s="155"/>
      <c r="J2961" s="218"/>
      <c r="K2961" s="5"/>
      <c r="L2961" s="5"/>
      <c r="M2961" s="155"/>
    </row>
    <row r="2962" spans="1:13" x14ac:dyDescent="0.25">
      <c r="B2962" s="231"/>
      <c r="E2962" s="217"/>
      <c r="F2962" s="217"/>
      <c r="I2962" s="155"/>
      <c r="K2962" s="155"/>
      <c r="L2962" s="155"/>
      <c r="M2962" s="155"/>
    </row>
    <row r="2963" spans="1:13" ht="16.5" customHeight="1" x14ac:dyDescent="0.25">
      <c r="E2963" s="217"/>
      <c r="F2963" s="217"/>
    </row>
    <row r="2964" spans="1:13" x14ac:dyDescent="0.25">
      <c r="E2964" s="217"/>
      <c r="F2964" s="217"/>
      <c r="G2964" s="155"/>
      <c r="H2964" s="218"/>
      <c r="M2964" s="155"/>
    </row>
    <row r="2965" spans="1:13" x14ac:dyDescent="0.25">
      <c r="E2965" s="217"/>
      <c r="F2965" s="217"/>
      <c r="G2965" s="155"/>
      <c r="H2965" s="218"/>
      <c r="M2965" s="155"/>
    </row>
    <row r="2966" spans="1:13" x14ac:dyDescent="0.25">
      <c r="E2966" s="217"/>
      <c r="F2966" s="217"/>
      <c r="G2966" s="5"/>
      <c r="H2966" s="5"/>
      <c r="I2966" s="5"/>
      <c r="J2966" s="5"/>
      <c r="K2966" s="155"/>
      <c r="M2966" s="155"/>
    </row>
    <row r="2967" spans="1:13" x14ac:dyDescent="0.25">
      <c r="E2967" s="217"/>
      <c r="F2967" s="217"/>
      <c r="G2967" s="5"/>
      <c r="H2967" s="5"/>
      <c r="I2967" s="155"/>
      <c r="K2967" s="5"/>
      <c r="L2967" s="5"/>
      <c r="M2967" s="218"/>
    </row>
    <row r="2968" spans="1:13" x14ac:dyDescent="0.25">
      <c r="E2968" s="217"/>
      <c r="F2968" s="217"/>
      <c r="G2968" s="155"/>
      <c r="H2968" s="155"/>
      <c r="I2968" s="155"/>
      <c r="K2968" s="5"/>
      <c r="L2968" s="5"/>
      <c r="M2968" s="155"/>
    </row>
    <row r="2969" spans="1:13" x14ac:dyDescent="0.25">
      <c r="E2969" s="228"/>
      <c r="F2969" s="217"/>
      <c r="I2969" s="155"/>
      <c r="K2969" s="5"/>
      <c r="L2969" s="5"/>
      <c r="M2969" s="155"/>
    </row>
    <row r="2970" spans="1:13" x14ac:dyDescent="0.25">
      <c r="E2970" s="228"/>
      <c r="F2970" s="217"/>
      <c r="I2970" s="155"/>
      <c r="K2970" s="5"/>
      <c r="L2970" s="5"/>
      <c r="M2970" s="155"/>
    </row>
    <row r="2971" spans="1:13" x14ac:dyDescent="0.25">
      <c r="E2971" s="217"/>
      <c r="F2971" s="217"/>
      <c r="G2971" s="5"/>
      <c r="H2971" s="5"/>
      <c r="I2971" s="155"/>
      <c r="J2971" s="218"/>
      <c r="K2971" s="5"/>
      <c r="L2971" s="5"/>
      <c r="M2971" s="155"/>
    </row>
    <row r="2972" spans="1:13" x14ac:dyDescent="0.25">
      <c r="E2972" s="217"/>
      <c r="F2972" s="217"/>
      <c r="G2972" s="5"/>
      <c r="H2972" s="5"/>
      <c r="I2972" s="218"/>
      <c r="J2972" s="218"/>
      <c r="K2972" s="5"/>
      <c r="L2972" s="5"/>
      <c r="M2972" s="155"/>
    </row>
    <row r="2973" spans="1:13" x14ac:dyDescent="0.25">
      <c r="E2973" s="217"/>
      <c r="F2973" s="217"/>
      <c r="G2973" s="155"/>
      <c r="H2973" s="155"/>
      <c r="I2973" s="155"/>
      <c r="J2973" s="218"/>
      <c r="K2973" s="5"/>
      <c r="L2973" s="5"/>
      <c r="M2973" s="155"/>
    </row>
    <row r="2974" spans="1:13" x14ac:dyDescent="0.25">
      <c r="B2974" s="231"/>
      <c r="E2974" s="217"/>
      <c r="F2974" s="217"/>
      <c r="I2974" s="155"/>
      <c r="K2974" s="155"/>
      <c r="L2974" s="155"/>
      <c r="M2974" s="155"/>
    </row>
    <row r="2975" spans="1:13" x14ac:dyDescent="0.25">
      <c r="A2975" s="5"/>
      <c r="B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</row>
    <row r="2976" spans="1:13" ht="16.5" customHeight="1" x14ac:dyDescent="0.25">
      <c r="E2976" s="217"/>
      <c r="F2976" s="217"/>
    </row>
    <row r="2977" spans="2:13" x14ac:dyDescent="0.25">
      <c r="C2977" s="5"/>
      <c r="E2977" s="217"/>
      <c r="F2977" s="217"/>
      <c r="G2977" s="155"/>
      <c r="H2977" s="218"/>
      <c r="M2977" s="155"/>
    </row>
    <row r="2978" spans="2:13" x14ac:dyDescent="0.25">
      <c r="E2978" s="217"/>
      <c r="F2978" s="217"/>
      <c r="G2978" s="155"/>
      <c r="H2978" s="218"/>
      <c r="M2978" s="155"/>
    </row>
    <row r="2979" spans="2:13" x14ac:dyDescent="0.25">
      <c r="E2979" s="217"/>
      <c r="F2979" s="217"/>
      <c r="G2979" s="5"/>
      <c r="H2979" s="5"/>
      <c r="I2979" s="5"/>
      <c r="J2979" s="5"/>
      <c r="K2979" s="155"/>
      <c r="M2979" s="155"/>
    </row>
    <row r="2980" spans="2:13" x14ac:dyDescent="0.25">
      <c r="E2980" s="217"/>
      <c r="F2980" s="217"/>
      <c r="G2980" s="5"/>
      <c r="H2980" s="5"/>
      <c r="I2980" s="155"/>
      <c r="K2980" s="5"/>
      <c r="L2980" s="5"/>
      <c r="M2980" s="218"/>
    </row>
    <row r="2981" spans="2:13" x14ac:dyDescent="0.25">
      <c r="E2981" s="217"/>
      <c r="F2981" s="217"/>
      <c r="G2981" s="155"/>
      <c r="H2981" s="155"/>
      <c r="I2981" s="155"/>
      <c r="K2981" s="5"/>
      <c r="L2981" s="5"/>
      <c r="M2981" s="155"/>
    </row>
    <row r="2982" spans="2:13" x14ac:dyDescent="0.25">
      <c r="E2982" s="228"/>
      <c r="F2982" s="217"/>
      <c r="I2982" s="155"/>
      <c r="K2982" s="5"/>
      <c r="L2982" s="5"/>
      <c r="M2982" s="155"/>
    </row>
    <row r="2983" spans="2:13" x14ac:dyDescent="0.25">
      <c r="E2983" s="228"/>
      <c r="F2983" s="217"/>
      <c r="I2983" s="155"/>
      <c r="K2983" s="5"/>
      <c r="L2983" s="5"/>
      <c r="M2983" s="155"/>
    </row>
    <row r="2984" spans="2:13" x14ac:dyDescent="0.25">
      <c r="E2984" s="217"/>
      <c r="F2984" s="217"/>
      <c r="G2984" s="5"/>
      <c r="H2984" s="5"/>
      <c r="I2984" s="155"/>
      <c r="J2984" s="218"/>
      <c r="K2984" s="5"/>
      <c r="L2984" s="5"/>
      <c r="M2984" s="155"/>
    </row>
    <row r="2985" spans="2:13" x14ac:dyDescent="0.25">
      <c r="E2985" s="217"/>
      <c r="F2985" s="217"/>
      <c r="G2985" s="5"/>
      <c r="H2985" s="5"/>
      <c r="I2985" s="218"/>
      <c r="J2985" s="218"/>
      <c r="K2985" s="5"/>
      <c r="L2985" s="5"/>
      <c r="M2985" s="155"/>
    </row>
    <row r="2986" spans="2:13" x14ac:dyDescent="0.25">
      <c r="E2986" s="217"/>
      <c r="F2986" s="217"/>
      <c r="G2986" s="155"/>
      <c r="H2986" s="155"/>
      <c r="I2986" s="155"/>
      <c r="J2986" s="218"/>
      <c r="K2986" s="5"/>
      <c r="L2986" s="5"/>
      <c r="M2986" s="155"/>
    </row>
    <row r="2987" spans="2:13" x14ac:dyDescent="0.25">
      <c r="B2987" s="231"/>
      <c r="E2987" s="217"/>
      <c r="F2987" s="217"/>
      <c r="I2987" s="155"/>
      <c r="K2987" s="155"/>
      <c r="L2987" s="155"/>
      <c r="M2987" s="155"/>
    </row>
    <row r="2988" spans="2:13" ht="16.5" customHeight="1" x14ac:dyDescent="0.25">
      <c r="E2988" s="217"/>
      <c r="F2988" s="217"/>
    </row>
    <row r="2989" spans="2:13" x14ac:dyDescent="0.25">
      <c r="E2989" s="217"/>
      <c r="F2989" s="217"/>
      <c r="G2989" s="155"/>
      <c r="H2989" s="218"/>
      <c r="M2989" s="155"/>
    </row>
    <row r="2990" spans="2:13" x14ac:dyDescent="0.25">
      <c r="E2990" s="217"/>
      <c r="F2990" s="217"/>
      <c r="G2990" s="155"/>
      <c r="H2990" s="218"/>
      <c r="M2990" s="155"/>
    </row>
    <row r="2991" spans="2:13" x14ac:dyDescent="0.25">
      <c r="E2991" s="217"/>
      <c r="F2991" s="217"/>
      <c r="G2991" s="5"/>
      <c r="H2991" s="5"/>
      <c r="I2991" s="5"/>
      <c r="J2991" s="5"/>
      <c r="K2991" s="155"/>
      <c r="M2991" s="155"/>
    </row>
    <row r="2992" spans="2:13" x14ac:dyDescent="0.25">
      <c r="E2992" s="217"/>
      <c r="F2992" s="217"/>
      <c r="G2992" s="5"/>
      <c r="H2992" s="5"/>
      <c r="I2992" s="155"/>
      <c r="K2992" s="5"/>
      <c r="L2992" s="5"/>
      <c r="M2992" s="218"/>
    </row>
    <row r="2993" spans="2:13" x14ac:dyDescent="0.25">
      <c r="E2993" s="217"/>
      <c r="F2993" s="217"/>
      <c r="G2993" s="155"/>
      <c r="H2993" s="155"/>
      <c r="I2993" s="155"/>
      <c r="K2993" s="5"/>
      <c r="L2993" s="5"/>
      <c r="M2993" s="155"/>
    </row>
    <row r="2994" spans="2:13" x14ac:dyDescent="0.25">
      <c r="E2994" s="228"/>
      <c r="F2994" s="217"/>
      <c r="I2994" s="155"/>
      <c r="K2994" s="5"/>
      <c r="L2994" s="5"/>
      <c r="M2994" s="155"/>
    </row>
    <row r="2995" spans="2:13" x14ac:dyDescent="0.25">
      <c r="E2995" s="228"/>
      <c r="F2995" s="217"/>
      <c r="I2995" s="155"/>
      <c r="K2995" s="5"/>
      <c r="L2995" s="5"/>
      <c r="M2995" s="155"/>
    </row>
    <row r="2996" spans="2:13" x14ac:dyDescent="0.25">
      <c r="E2996" s="217"/>
      <c r="F2996" s="217"/>
      <c r="G2996" s="5"/>
      <c r="H2996" s="5"/>
      <c r="I2996" s="155"/>
      <c r="J2996" s="218"/>
      <c r="K2996" s="5"/>
      <c r="L2996" s="5"/>
      <c r="M2996" s="155"/>
    </row>
    <row r="2997" spans="2:13" x14ac:dyDescent="0.25">
      <c r="E2997" s="217"/>
      <c r="F2997" s="217"/>
      <c r="G2997" s="5"/>
      <c r="H2997" s="5"/>
      <c r="I2997" s="218"/>
      <c r="J2997" s="218"/>
      <c r="K2997" s="5"/>
      <c r="L2997" s="5"/>
      <c r="M2997" s="155"/>
    </row>
    <row r="2998" spans="2:13" x14ac:dyDescent="0.25">
      <c r="E2998" s="217"/>
      <c r="F2998" s="217"/>
      <c r="G2998" s="155"/>
      <c r="H2998" s="155"/>
      <c r="I2998" s="155"/>
      <c r="J2998" s="218"/>
      <c r="K2998" s="5"/>
      <c r="L2998" s="5"/>
      <c r="M2998" s="155"/>
    </row>
    <row r="2999" spans="2:13" x14ac:dyDescent="0.25">
      <c r="B2999" s="231"/>
      <c r="E2999" s="217"/>
      <c r="F2999" s="217"/>
      <c r="I2999" s="155"/>
      <c r="K2999" s="155"/>
      <c r="L2999" s="155"/>
      <c r="M2999" s="155"/>
    </row>
    <row r="3000" spans="2:13" ht="16.5" customHeight="1" x14ac:dyDescent="0.25">
      <c r="E3000" s="217"/>
      <c r="F3000" s="217"/>
    </row>
    <row r="3001" spans="2:13" x14ac:dyDescent="0.25">
      <c r="E3001" s="217"/>
      <c r="F3001" s="217"/>
      <c r="G3001" s="155"/>
      <c r="H3001" s="218"/>
      <c r="M3001" s="155"/>
    </row>
    <row r="3002" spans="2:13" x14ac:dyDescent="0.25">
      <c r="E3002" s="217"/>
      <c r="F3002" s="217"/>
      <c r="G3002" s="155"/>
      <c r="H3002" s="218"/>
      <c r="M3002" s="155"/>
    </row>
    <row r="3003" spans="2:13" x14ac:dyDescent="0.25">
      <c r="E3003" s="217"/>
      <c r="F3003" s="217"/>
      <c r="G3003" s="5"/>
      <c r="H3003" s="5"/>
      <c r="I3003" s="5"/>
      <c r="J3003" s="5"/>
      <c r="K3003" s="155"/>
      <c r="M3003" s="155"/>
    </row>
    <row r="3004" spans="2:13" x14ac:dyDescent="0.25">
      <c r="E3004" s="217"/>
      <c r="F3004" s="217"/>
      <c r="G3004" s="5"/>
      <c r="H3004" s="5"/>
      <c r="I3004" s="155"/>
      <c r="K3004" s="5"/>
      <c r="L3004" s="5"/>
      <c r="M3004" s="218"/>
    </row>
    <row r="3005" spans="2:13" x14ac:dyDescent="0.25">
      <c r="E3005" s="217"/>
      <c r="F3005" s="217"/>
      <c r="G3005" s="155"/>
      <c r="H3005" s="155"/>
      <c r="I3005" s="155"/>
      <c r="K3005" s="5"/>
      <c r="L3005" s="5"/>
      <c r="M3005" s="155"/>
    </row>
    <row r="3006" spans="2:13" x14ac:dyDescent="0.25">
      <c r="E3006" s="228"/>
      <c r="F3006" s="217"/>
      <c r="I3006" s="155"/>
      <c r="K3006" s="5"/>
      <c r="L3006" s="5"/>
      <c r="M3006" s="155"/>
    </row>
    <row r="3007" spans="2:13" x14ac:dyDescent="0.25">
      <c r="E3007" s="228"/>
      <c r="F3007" s="217"/>
      <c r="I3007" s="155"/>
      <c r="K3007" s="5"/>
      <c r="L3007" s="5"/>
      <c r="M3007" s="155"/>
    </row>
    <row r="3008" spans="2:13" x14ac:dyDescent="0.25">
      <c r="E3008" s="217"/>
      <c r="F3008" s="217"/>
      <c r="G3008" s="5"/>
      <c r="H3008" s="5"/>
      <c r="I3008" s="155"/>
      <c r="J3008" s="218"/>
      <c r="K3008" s="5"/>
      <c r="L3008" s="5"/>
      <c r="M3008" s="155"/>
    </row>
    <row r="3009" spans="1:13" x14ac:dyDescent="0.25">
      <c r="E3009" s="217"/>
      <c r="F3009" s="217"/>
      <c r="G3009" s="5"/>
      <c r="H3009" s="5"/>
      <c r="I3009" s="218"/>
      <c r="J3009" s="218"/>
      <c r="K3009" s="5"/>
      <c r="L3009" s="5"/>
      <c r="M3009" s="155"/>
    </row>
    <row r="3010" spans="1:13" x14ac:dyDescent="0.25">
      <c r="A3010" s="5"/>
      <c r="B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</row>
    <row r="3011" spans="1:13" x14ac:dyDescent="0.25">
      <c r="E3011" s="217"/>
      <c r="F3011" s="217"/>
      <c r="G3011" s="155"/>
      <c r="H3011" s="155"/>
      <c r="I3011" s="155"/>
      <c r="J3011" s="218"/>
      <c r="K3011" s="5"/>
      <c r="L3011" s="5"/>
      <c r="M3011" s="155"/>
    </row>
    <row r="3012" spans="1:13" x14ac:dyDescent="0.25">
      <c r="B3012" s="231"/>
      <c r="C3012" s="5"/>
      <c r="E3012" s="217"/>
      <c r="F3012" s="217"/>
      <c r="I3012" s="155"/>
      <c r="K3012" s="155"/>
      <c r="L3012" s="155"/>
      <c r="M3012" s="155"/>
    </row>
    <row r="3013" spans="1:13" ht="16.5" customHeight="1" x14ac:dyDescent="0.25">
      <c r="E3013" s="217"/>
      <c r="F3013" s="217"/>
    </row>
    <row r="3014" spans="1:13" x14ac:dyDescent="0.25">
      <c r="E3014" s="217"/>
      <c r="F3014" s="217"/>
      <c r="G3014" s="155"/>
      <c r="H3014" s="218"/>
      <c r="M3014" s="155"/>
    </row>
    <row r="3015" spans="1:13" x14ac:dyDescent="0.25">
      <c r="E3015" s="217"/>
      <c r="F3015" s="217"/>
      <c r="G3015" s="155"/>
      <c r="H3015" s="218"/>
      <c r="M3015" s="155"/>
    </row>
    <row r="3016" spans="1:13" x14ac:dyDescent="0.25">
      <c r="E3016" s="217"/>
      <c r="F3016" s="217"/>
      <c r="G3016" s="5"/>
      <c r="H3016" s="5"/>
      <c r="I3016" s="5"/>
      <c r="J3016" s="5"/>
      <c r="K3016" s="155"/>
      <c r="M3016" s="155"/>
    </row>
    <row r="3017" spans="1:13" x14ac:dyDescent="0.25">
      <c r="E3017" s="217"/>
      <c r="F3017" s="217"/>
      <c r="G3017" s="5"/>
      <c r="H3017" s="5"/>
      <c r="I3017" s="155"/>
      <c r="K3017" s="5"/>
      <c r="L3017" s="5"/>
      <c r="M3017" s="218"/>
    </row>
    <row r="3018" spans="1:13" x14ac:dyDescent="0.25">
      <c r="E3018" s="217"/>
      <c r="F3018" s="217"/>
      <c r="G3018" s="155"/>
      <c r="H3018" s="155"/>
      <c r="I3018" s="155"/>
      <c r="K3018" s="5"/>
      <c r="L3018" s="5"/>
      <c r="M3018" s="155"/>
    </row>
    <row r="3019" spans="1:13" x14ac:dyDescent="0.25">
      <c r="E3019" s="228"/>
      <c r="F3019" s="217"/>
      <c r="I3019" s="155"/>
      <c r="K3019" s="5"/>
      <c r="L3019" s="5"/>
      <c r="M3019" s="155"/>
    </row>
    <row r="3020" spans="1:13" x14ac:dyDescent="0.25">
      <c r="E3020" s="228"/>
      <c r="F3020" s="217"/>
      <c r="I3020" s="155"/>
      <c r="K3020" s="5"/>
      <c r="L3020" s="5"/>
      <c r="M3020" s="155"/>
    </row>
    <row r="3021" spans="1:13" x14ac:dyDescent="0.25">
      <c r="E3021" s="217"/>
      <c r="F3021" s="217"/>
      <c r="G3021" s="5"/>
      <c r="H3021" s="5"/>
      <c r="I3021" s="155"/>
      <c r="J3021" s="218"/>
      <c r="K3021" s="5"/>
      <c r="L3021" s="5"/>
      <c r="M3021" s="155"/>
    </row>
    <row r="3022" spans="1:13" x14ac:dyDescent="0.25">
      <c r="E3022" s="217"/>
      <c r="F3022" s="217"/>
      <c r="G3022" s="5"/>
      <c r="H3022" s="5"/>
      <c r="I3022" s="218"/>
      <c r="J3022" s="218"/>
      <c r="K3022" s="5"/>
      <c r="L3022" s="5"/>
      <c r="M3022" s="155"/>
    </row>
    <row r="3023" spans="1:13" x14ac:dyDescent="0.25">
      <c r="E3023" s="217"/>
      <c r="F3023" s="217"/>
      <c r="G3023" s="155"/>
      <c r="H3023" s="155"/>
      <c r="I3023" s="155"/>
      <c r="J3023" s="218"/>
      <c r="K3023" s="5"/>
      <c r="L3023" s="5"/>
      <c r="M3023" s="155"/>
    </row>
    <row r="3024" spans="1:13" x14ac:dyDescent="0.25">
      <c r="B3024" s="231"/>
      <c r="E3024" s="217"/>
      <c r="F3024" s="217"/>
      <c r="I3024" s="155"/>
      <c r="K3024" s="155"/>
      <c r="L3024" s="155"/>
      <c r="M3024" s="155"/>
    </row>
    <row r="3025" spans="2:13" ht="16.5" customHeight="1" x14ac:dyDescent="0.25">
      <c r="E3025" s="217"/>
      <c r="F3025" s="217"/>
    </row>
    <row r="3026" spans="2:13" x14ac:dyDescent="0.25">
      <c r="E3026" s="217"/>
      <c r="F3026" s="217"/>
      <c r="G3026" s="155"/>
      <c r="H3026" s="218"/>
      <c r="M3026" s="155"/>
    </row>
    <row r="3027" spans="2:13" x14ac:dyDescent="0.25">
      <c r="E3027" s="217"/>
      <c r="F3027" s="217"/>
      <c r="G3027" s="155"/>
      <c r="H3027" s="218"/>
      <c r="M3027" s="155"/>
    </row>
    <row r="3028" spans="2:13" x14ac:dyDescent="0.25">
      <c r="E3028" s="217"/>
      <c r="F3028" s="217"/>
      <c r="G3028" s="5"/>
      <c r="H3028" s="5"/>
      <c r="I3028" s="5"/>
      <c r="J3028" s="5"/>
      <c r="K3028" s="155"/>
      <c r="M3028" s="155"/>
    </row>
    <row r="3029" spans="2:13" x14ac:dyDescent="0.25">
      <c r="E3029" s="217"/>
      <c r="F3029" s="217"/>
      <c r="G3029" s="5"/>
      <c r="H3029" s="5"/>
      <c r="I3029" s="155"/>
      <c r="K3029" s="5"/>
      <c r="L3029" s="5"/>
      <c r="M3029" s="218"/>
    </row>
    <row r="3030" spans="2:13" x14ac:dyDescent="0.25">
      <c r="E3030" s="217"/>
      <c r="F3030" s="217"/>
      <c r="G3030" s="155"/>
      <c r="H3030" s="155"/>
      <c r="I3030" s="155"/>
      <c r="K3030" s="5"/>
      <c r="L3030" s="5"/>
      <c r="M3030" s="155"/>
    </row>
    <row r="3031" spans="2:13" x14ac:dyDescent="0.25">
      <c r="E3031" s="228"/>
      <c r="F3031" s="217"/>
      <c r="I3031" s="155"/>
      <c r="K3031" s="5"/>
      <c r="L3031" s="5"/>
      <c r="M3031" s="155"/>
    </row>
    <row r="3032" spans="2:13" x14ac:dyDescent="0.25">
      <c r="E3032" s="228"/>
      <c r="F3032" s="217"/>
      <c r="I3032" s="155"/>
      <c r="K3032" s="5"/>
      <c r="L3032" s="5"/>
      <c r="M3032" s="155"/>
    </row>
    <row r="3033" spans="2:13" x14ac:dyDescent="0.25">
      <c r="E3033" s="217"/>
      <c r="F3033" s="217"/>
      <c r="G3033" s="5"/>
      <c r="H3033" s="5"/>
      <c r="I3033" s="155"/>
      <c r="J3033" s="218"/>
      <c r="K3033" s="5"/>
      <c r="L3033" s="5"/>
      <c r="M3033" s="155"/>
    </row>
    <row r="3034" spans="2:13" x14ac:dyDescent="0.25">
      <c r="E3034" s="217"/>
      <c r="F3034" s="217"/>
      <c r="G3034" s="5"/>
      <c r="H3034" s="5"/>
      <c r="I3034" s="218"/>
      <c r="J3034" s="218"/>
      <c r="K3034" s="5"/>
      <c r="L3034" s="5"/>
      <c r="M3034" s="155"/>
    </row>
    <row r="3035" spans="2:13" x14ac:dyDescent="0.25">
      <c r="E3035" s="217"/>
      <c r="F3035" s="217"/>
      <c r="G3035" s="155"/>
      <c r="H3035" s="155"/>
      <c r="I3035" s="155"/>
      <c r="J3035" s="218"/>
      <c r="K3035" s="5"/>
      <c r="L3035" s="5"/>
      <c r="M3035" s="155"/>
    </row>
    <row r="3036" spans="2:13" x14ac:dyDescent="0.25">
      <c r="B3036" s="231"/>
      <c r="E3036" s="217"/>
      <c r="F3036" s="217"/>
      <c r="I3036" s="155"/>
      <c r="K3036" s="155"/>
      <c r="L3036" s="155"/>
      <c r="M3036" s="155"/>
    </row>
    <row r="3037" spans="2:13" ht="16.5" customHeight="1" x14ac:dyDescent="0.25">
      <c r="E3037" s="217"/>
      <c r="F3037" s="217"/>
    </row>
    <row r="3038" spans="2:13" x14ac:dyDescent="0.25">
      <c r="E3038" s="217"/>
      <c r="F3038" s="217"/>
      <c r="G3038" s="155"/>
      <c r="H3038" s="218"/>
      <c r="M3038" s="155"/>
    </row>
    <row r="3039" spans="2:13" x14ac:dyDescent="0.25">
      <c r="E3039" s="217"/>
      <c r="F3039" s="217"/>
      <c r="G3039" s="155"/>
      <c r="H3039" s="218"/>
      <c r="M3039" s="155"/>
    </row>
    <row r="3040" spans="2:13" x14ac:dyDescent="0.25">
      <c r="E3040" s="217"/>
      <c r="F3040" s="217"/>
      <c r="G3040" s="5"/>
      <c r="H3040" s="5"/>
      <c r="I3040" s="5"/>
      <c r="J3040" s="5"/>
      <c r="K3040" s="155"/>
      <c r="M3040" s="155"/>
    </row>
    <row r="3041" spans="1:13" x14ac:dyDescent="0.25">
      <c r="E3041" s="217"/>
      <c r="F3041" s="217"/>
      <c r="G3041" s="5"/>
      <c r="H3041" s="5"/>
      <c r="I3041" s="155"/>
      <c r="K3041" s="5"/>
      <c r="L3041" s="5"/>
      <c r="M3041" s="218"/>
    </row>
    <row r="3042" spans="1:13" x14ac:dyDescent="0.25">
      <c r="E3042" s="217"/>
      <c r="F3042" s="217"/>
      <c r="G3042" s="155"/>
      <c r="H3042" s="155"/>
      <c r="I3042" s="155"/>
      <c r="K3042" s="5"/>
      <c r="L3042" s="5"/>
      <c r="M3042" s="155"/>
    </row>
    <row r="3043" spans="1:13" x14ac:dyDescent="0.25">
      <c r="E3043" s="228"/>
      <c r="F3043" s="217"/>
      <c r="I3043" s="155"/>
      <c r="K3043" s="5"/>
      <c r="L3043" s="5"/>
      <c r="M3043" s="155"/>
    </row>
    <row r="3044" spans="1:13" x14ac:dyDescent="0.25">
      <c r="E3044" s="228"/>
      <c r="F3044" s="217"/>
      <c r="I3044" s="155"/>
      <c r="K3044" s="5"/>
      <c r="L3044" s="5"/>
      <c r="M3044" s="155"/>
    </row>
    <row r="3045" spans="1:13" x14ac:dyDescent="0.25">
      <c r="A3045" s="5"/>
      <c r="B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</row>
    <row r="3046" spans="1:13" x14ac:dyDescent="0.25">
      <c r="E3046" s="217"/>
      <c r="F3046" s="217"/>
      <c r="G3046" s="5"/>
      <c r="H3046" s="5"/>
      <c r="I3046" s="155"/>
      <c r="J3046" s="218"/>
      <c r="K3046" s="5"/>
      <c r="L3046" s="5"/>
      <c r="M3046" s="155"/>
    </row>
    <row r="3047" spans="1:13" x14ac:dyDescent="0.25">
      <c r="C3047" s="5"/>
      <c r="E3047" s="217"/>
      <c r="F3047" s="217"/>
      <c r="G3047" s="5"/>
      <c r="H3047" s="5"/>
      <c r="I3047" s="218"/>
      <c r="J3047" s="218"/>
      <c r="K3047" s="5"/>
      <c r="L3047" s="5"/>
      <c r="M3047" s="155"/>
    </row>
    <row r="3048" spans="1:13" x14ac:dyDescent="0.25">
      <c r="E3048" s="217"/>
      <c r="F3048" s="217"/>
      <c r="G3048" s="155"/>
      <c r="H3048" s="155"/>
      <c r="I3048" s="155"/>
      <c r="J3048" s="218"/>
      <c r="K3048" s="5"/>
      <c r="L3048" s="5"/>
      <c r="M3048" s="155"/>
    </row>
    <row r="3049" spans="1:13" x14ac:dyDescent="0.25">
      <c r="B3049" s="231"/>
      <c r="E3049" s="217"/>
      <c r="F3049" s="217"/>
      <c r="I3049" s="155"/>
      <c r="K3049" s="155"/>
      <c r="L3049" s="155"/>
      <c r="M3049" s="155"/>
    </row>
    <row r="3050" spans="1:13" ht="16.5" customHeight="1" x14ac:dyDescent="0.25">
      <c r="E3050" s="217"/>
      <c r="F3050" s="217"/>
    </row>
    <row r="3051" spans="1:13" x14ac:dyDescent="0.25">
      <c r="E3051" s="217"/>
      <c r="F3051" s="217"/>
      <c r="G3051" s="155"/>
      <c r="H3051" s="218"/>
      <c r="M3051" s="155"/>
    </row>
    <row r="3052" spans="1:13" x14ac:dyDescent="0.25">
      <c r="E3052" s="217"/>
      <c r="F3052" s="217"/>
      <c r="G3052" s="155"/>
      <c r="H3052" s="218"/>
      <c r="M3052" s="155"/>
    </row>
    <row r="3053" spans="1:13" x14ac:dyDescent="0.25">
      <c r="E3053" s="217"/>
      <c r="F3053" s="217"/>
      <c r="G3053" s="5"/>
      <c r="H3053" s="5"/>
      <c r="I3053" s="5"/>
      <c r="J3053" s="5"/>
      <c r="K3053" s="155"/>
      <c r="M3053" s="155"/>
    </row>
    <row r="3054" spans="1:13" x14ac:dyDescent="0.25">
      <c r="E3054" s="217"/>
      <c r="F3054" s="217"/>
      <c r="G3054" s="5"/>
      <c r="H3054" s="5"/>
      <c r="I3054" s="155"/>
      <c r="K3054" s="5"/>
      <c r="L3054" s="5"/>
      <c r="M3054" s="218"/>
    </row>
    <row r="3055" spans="1:13" x14ac:dyDescent="0.25">
      <c r="E3055" s="217"/>
      <c r="F3055" s="217"/>
      <c r="G3055" s="155"/>
      <c r="H3055" s="155"/>
      <c r="I3055" s="155"/>
      <c r="K3055" s="5"/>
      <c r="L3055" s="5"/>
      <c r="M3055" s="155"/>
    </row>
    <row r="3056" spans="1:13" x14ac:dyDescent="0.25">
      <c r="E3056" s="228"/>
      <c r="F3056" s="217"/>
      <c r="I3056" s="155"/>
      <c r="K3056" s="5"/>
      <c r="L3056" s="5"/>
      <c r="M3056" s="155"/>
    </row>
    <row r="3057" spans="2:13" x14ac:dyDescent="0.25">
      <c r="E3057" s="228"/>
      <c r="F3057" s="217"/>
      <c r="I3057" s="155"/>
      <c r="K3057" s="5"/>
      <c r="L3057" s="5"/>
      <c r="M3057" s="155"/>
    </row>
    <row r="3058" spans="2:13" x14ac:dyDescent="0.25">
      <c r="E3058" s="217"/>
      <c r="F3058" s="217"/>
      <c r="G3058" s="5"/>
      <c r="H3058" s="5"/>
      <c r="I3058" s="155"/>
      <c r="J3058" s="218"/>
      <c r="K3058" s="5"/>
      <c r="L3058" s="5"/>
      <c r="M3058" s="155"/>
    </row>
    <row r="3059" spans="2:13" x14ac:dyDescent="0.25">
      <c r="E3059" s="217"/>
      <c r="F3059" s="217"/>
      <c r="G3059" s="5"/>
      <c r="H3059" s="5"/>
      <c r="I3059" s="218"/>
      <c r="J3059" s="218"/>
      <c r="K3059" s="5"/>
      <c r="L3059" s="5"/>
      <c r="M3059" s="155"/>
    </row>
    <row r="3060" spans="2:13" x14ac:dyDescent="0.25">
      <c r="E3060" s="217"/>
      <c r="F3060" s="217"/>
      <c r="G3060" s="155"/>
      <c r="H3060" s="155"/>
      <c r="I3060" s="155"/>
      <c r="J3060" s="218"/>
      <c r="K3060" s="5"/>
      <c r="L3060" s="5"/>
      <c r="M3060" s="155"/>
    </row>
    <row r="3061" spans="2:13" x14ac:dyDescent="0.25">
      <c r="B3061" s="231"/>
      <c r="E3061" s="217"/>
      <c r="F3061" s="217"/>
      <c r="I3061" s="155"/>
      <c r="K3061" s="155"/>
      <c r="L3061" s="155"/>
      <c r="M3061" s="155"/>
    </row>
    <row r="3062" spans="2:13" ht="16.5" customHeight="1" x14ac:dyDescent="0.25">
      <c r="E3062" s="217"/>
      <c r="F3062" s="217"/>
    </row>
    <row r="3063" spans="2:13" x14ac:dyDescent="0.25">
      <c r="E3063" s="217"/>
      <c r="F3063" s="217"/>
      <c r="G3063" s="155"/>
      <c r="H3063" s="218"/>
      <c r="M3063" s="155"/>
    </row>
    <row r="3064" spans="2:13" x14ac:dyDescent="0.25">
      <c r="E3064" s="217"/>
      <c r="F3064" s="217"/>
      <c r="G3064" s="155"/>
      <c r="H3064" s="218"/>
      <c r="M3064" s="155"/>
    </row>
    <row r="3065" spans="2:13" x14ac:dyDescent="0.25">
      <c r="E3065" s="217"/>
      <c r="F3065" s="217"/>
      <c r="G3065" s="5"/>
      <c r="H3065" s="5"/>
      <c r="I3065" s="5"/>
      <c r="J3065" s="5"/>
      <c r="K3065" s="155"/>
      <c r="M3065" s="155"/>
    </row>
    <row r="3066" spans="2:13" x14ac:dyDescent="0.25">
      <c r="E3066" s="217"/>
      <c r="F3066" s="217"/>
      <c r="G3066" s="5"/>
      <c r="H3066" s="5"/>
      <c r="I3066" s="155"/>
      <c r="K3066" s="5"/>
      <c r="L3066" s="5"/>
      <c r="M3066" s="218"/>
    </row>
    <row r="3067" spans="2:13" x14ac:dyDescent="0.25">
      <c r="E3067" s="217"/>
      <c r="F3067" s="217"/>
      <c r="G3067" s="155"/>
      <c r="H3067" s="155"/>
      <c r="I3067" s="155"/>
      <c r="K3067" s="5"/>
      <c r="L3067" s="5"/>
      <c r="M3067" s="155"/>
    </row>
    <row r="3068" spans="2:13" x14ac:dyDescent="0.25">
      <c r="E3068" s="228"/>
      <c r="F3068" s="217"/>
      <c r="I3068" s="155"/>
      <c r="K3068" s="5"/>
      <c r="L3068" s="5"/>
      <c r="M3068" s="155"/>
    </row>
    <row r="3069" spans="2:13" x14ac:dyDescent="0.25">
      <c r="E3069" s="228"/>
      <c r="F3069" s="217"/>
      <c r="I3069" s="155"/>
      <c r="K3069" s="5"/>
      <c r="L3069" s="5"/>
      <c r="M3069" s="155"/>
    </row>
    <row r="3070" spans="2:13" x14ac:dyDescent="0.25">
      <c r="E3070" s="217"/>
      <c r="F3070" s="217"/>
      <c r="G3070" s="5"/>
      <c r="H3070" s="5"/>
      <c r="I3070" s="155"/>
      <c r="J3070" s="218"/>
      <c r="K3070" s="5"/>
      <c r="L3070" s="5"/>
      <c r="M3070" s="155"/>
    </row>
    <row r="3071" spans="2:13" x14ac:dyDescent="0.25">
      <c r="E3071" s="217"/>
      <c r="F3071" s="217"/>
      <c r="G3071" s="5"/>
      <c r="H3071" s="5"/>
      <c r="I3071" s="218"/>
      <c r="J3071" s="218"/>
      <c r="K3071" s="5"/>
      <c r="L3071" s="5"/>
      <c r="M3071" s="155"/>
    </row>
    <row r="3072" spans="2:13" x14ac:dyDescent="0.25">
      <c r="E3072" s="217"/>
      <c r="F3072" s="217"/>
      <c r="G3072" s="155"/>
      <c r="H3072" s="155"/>
      <c r="I3072" s="155"/>
      <c r="J3072" s="218"/>
      <c r="K3072" s="5"/>
      <c r="L3072" s="5"/>
      <c r="M3072" s="155"/>
    </row>
    <row r="3073" spans="1:13" x14ac:dyDescent="0.25">
      <c r="B3073" s="231"/>
      <c r="E3073" s="217"/>
      <c r="F3073" s="217"/>
      <c r="I3073" s="155"/>
      <c r="K3073" s="155"/>
      <c r="L3073" s="155"/>
      <c r="M3073" s="155"/>
    </row>
    <row r="3074" spans="1:13" ht="16.5" customHeight="1" x14ac:dyDescent="0.25">
      <c r="E3074" s="217"/>
      <c r="F3074" s="217"/>
    </row>
    <row r="3075" spans="1:13" x14ac:dyDescent="0.25">
      <c r="E3075" s="217"/>
      <c r="F3075" s="217"/>
      <c r="G3075" s="155"/>
      <c r="H3075" s="218"/>
      <c r="M3075" s="155"/>
    </row>
    <row r="3076" spans="1:13" x14ac:dyDescent="0.25">
      <c r="E3076" s="217"/>
      <c r="F3076" s="217"/>
      <c r="G3076" s="155"/>
      <c r="H3076" s="218"/>
      <c r="M3076" s="155"/>
    </row>
    <row r="3077" spans="1:13" x14ac:dyDescent="0.25">
      <c r="E3077" s="217"/>
      <c r="F3077" s="217"/>
      <c r="G3077" s="5"/>
      <c r="H3077" s="5"/>
      <c r="I3077" s="5"/>
      <c r="J3077" s="5"/>
      <c r="K3077" s="155"/>
      <c r="M3077" s="155"/>
    </row>
    <row r="3078" spans="1:13" x14ac:dyDescent="0.25">
      <c r="E3078" s="217"/>
      <c r="F3078" s="217"/>
      <c r="G3078" s="5"/>
      <c r="H3078" s="5"/>
      <c r="I3078" s="155"/>
      <c r="K3078" s="5"/>
      <c r="L3078" s="5"/>
      <c r="M3078" s="218"/>
    </row>
    <row r="3079" spans="1:13" x14ac:dyDescent="0.25">
      <c r="E3079" s="217"/>
      <c r="F3079" s="217"/>
      <c r="G3079" s="155"/>
      <c r="H3079" s="155"/>
      <c r="I3079" s="155"/>
      <c r="K3079" s="5"/>
      <c r="L3079" s="5"/>
      <c r="M3079" s="155"/>
    </row>
    <row r="3080" spans="1:13" x14ac:dyDescent="0.25">
      <c r="A3080" s="5"/>
      <c r="B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</row>
    <row r="3081" spans="1:13" x14ac:dyDescent="0.25">
      <c r="E3081" s="228"/>
      <c r="F3081" s="217"/>
      <c r="I3081" s="155"/>
      <c r="K3081" s="5"/>
      <c r="L3081" s="5"/>
      <c r="M3081" s="155"/>
    </row>
    <row r="3082" spans="1:13" x14ac:dyDescent="0.25">
      <c r="C3082" s="5"/>
      <c r="E3082" s="228"/>
      <c r="F3082" s="217"/>
      <c r="I3082" s="155"/>
      <c r="K3082" s="5"/>
      <c r="L3082" s="5"/>
      <c r="M3082" s="155"/>
    </row>
    <row r="3083" spans="1:13" x14ac:dyDescent="0.25">
      <c r="E3083" s="217"/>
      <c r="F3083" s="217"/>
      <c r="G3083" s="5"/>
      <c r="H3083" s="5"/>
      <c r="I3083" s="155"/>
      <c r="J3083" s="218"/>
      <c r="K3083" s="5"/>
      <c r="L3083" s="5"/>
      <c r="M3083" s="155"/>
    </row>
    <row r="3084" spans="1:13" x14ac:dyDescent="0.25">
      <c r="E3084" s="217"/>
      <c r="F3084" s="217"/>
      <c r="G3084" s="5"/>
      <c r="H3084" s="5"/>
      <c r="I3084" s="218"/>
      <c r="J3084" s="218"/>
      <c r="K3084" s="5"/>
      <c r="L3084" s="5"/>
      <c r="M3084" s="155"/>
    </row>
    <row r="3085" spans="1:13" x14ac:dyDescent="0.25">
      <c r="E3085" s="217"/>
      <c r="F3085" s="217"/>
      <c r="G3085" s="155"/>
      <c r="H3085" s="155"/>
      <c r="I3085" s="155"/>
      <c r="J3085" s="218"/>
      <c r="K3085" s="5"/>
      <c r="L3085" s="5"/>
      <c r="M3085" s="155"/>
    </row>
    <row r="3086" spans="1:13" x14ac:dyDescent="0.25">
      <c r="B3086" s="231"/>
      <c r="E3086" s="217"/>
      <c r="F3086" s="217"/>
      <c r="I3086" s="155"/>
      <c r="K3086" s="155"/>
      <c r="L3086" s="155"/>
      <c r="M3086" s="155"/>
    </row>
    <row r="3087" spans="1:13" ht="16.5" customHeight="1" x14ac:dyDescent="0.25">
      <c r="E3087" s="217"/>
      <c r="F3087" s="217"/>
    </row>
    <row r="3088" spans="1:13" x14ac:dyDescent="0.25">
      <c r="E3088" s="217"/>
      <c r="F3088" s="217"/>
      <c r="G3088" s="155"/>
      <c r="H3088" s="218"/>
      <c r="M3088" s="155"/>
    </row>
    <row r="3089" spans="2:13" x14ac:dyDescent="0.25">
      <c r="E3089" s="217"/>
      <c r="F3089" s="217"/>
      <c r="G3089" s="155"/>
      <c r="H3089" s="218"/>
      <c r="M3089" s="155"/>
    </row>
    <row r="3090" spans="2:13" x14ac:dyDescent="0.25">
      <c r="E3090" s="217"/>
      <c r="F3090" s="217"/>
      <c r="G3090" s="5"/>
      <c r="H3090" s="5"/>
      <c r="I3090" s="5"/>
      <c r="J3090" s="5"/>
      <c r="K3090" s="155"/>
      <c r="M3090" s="155"/>
    </row>
    <row r="3091" spans="2:13" x14ac:dyDescent="0.25">
      <c r="E3091" s="217"/>
      <c r="F3091" s="217"/>
      <c r="G3091" s="5"/>
      <c r="H3091" s="5"/>
      <c r="I3091" s="155"/>
      <c r="K3091" s="5"/>
      <c r="L3091" s="5"/>
      <c r="M3091" s="218"/>
    </row>
    <row r="3092" spans="2:13" x14ac:dyDescent="0.25">
      <c r="E3092" s="217"/>
      <c r="F3092" s="217"/>
      <c r="G3092" s="155"/>
      <c r="H3092" s="155"/>
      <c r="I3092" s="155"/>
      <c r="K3092" s="5"/>
      <c r="L3092" s="5"/>
      <c r="M3092" s="155"/>
    </row>
    <row r="3093" spans="2:13" x14ac:dyDescent="0.25">
      <c r="E3093" s="228"/>
      <c r="F3093" s="217"/>
      <c r="I3093" s="155"/>
      <c r="K3093" s="5"/>
      <c r="L3093" s="5"/>
      <c r="M3093" s="155"/>
    </row>
    <row r="3094" spans="2:13" x14ac:dyDescent="0.25">
      <c r="E3094" s="228"/>
      <c r="F3094" s="217"/>
      <c r="I3094" s="155"/>
      <c r="K3094" s="5"/>
      <c r="L3094" s="5"/>
      <c r="M3094" s="155"/>
    </row>
    <row r="3095" spans="2:13" x14ac:dyDescent="0.25">
      <c r="E3095" s="217"/>
      <c r="F3095" s="217"/>
      <c r="G3095" s="5"/>
      <c r="H3095" s="5"/>
      <c r="I3095" s="155"/>
      <c r="J3095" s="218"/>
      <c r="K3095" s="5"/>
      <c r="L3095" s="5"/>
      <c r="M3095" s="155"/>
    </row>
    <row r="3096" spans="2:13" x14ac:dyDescent="0.25">
      <c r="E3096" s="217"/>
      <c r="F3096" s="217"/>
      <c r="G3096" s="5"/>
      <c r="H3096" s="5"/>
      <c r="I3096" s="218"/>
      <c r="J3096" s="218"/>
      <c r="K3096" s="5"/>
      <c r="L3096" s="5"/>
      <c r="M3096" s="155"/>
    </row>
    <row r="3097" spans="2:13" x14ac:dyDescent="0.25">
      <c r="E3097" s="217"/>
      <c r="F3097" s="217"/>
      <c r="G3097" s="155"/>
      <c r="H3097" s="155"/>
      <c r="I3097" s="155"/>
      <c r="J3097" s="218"/>
      <c r="K3097" s="5"/>
      <c r="L3097" s="5"/>
      <c r="M3097" s="155"/>
    </row>
    <row r="3098" spans="2:13" x14ac:dyDescent="0.25">
      <c r="B3098" s="231"/>
      <c r="E3098" s="217"/>
      <c r="F3098" s="217"/>
      <c r="I3098" s="155"/>
      <c r="K3098" s="155"/>
      <c r="L3098" s="155"/>
      <c r="M3098" s="155"/>
    </row>
    <row r="3099" spans="2:13" ht="16.5" customHeight="1" x14ac:dyDescent="0.25">
      <c r="E3099" s="217"/>
      <c r="F3099" s="217"/>
    </row>
    <row r="3100" spans="2:13" x14ac:dyDescent="0.25">
      <c r="E3100" s="217"/>
      <c r="F3100" s="217"/>
      <c r="G3100" s="155"/>
      <c r="H3100" s="218"/>
      <c r="M3100" s="155"/>
    </row>
    <row r="3101" spans="2:13" x14ac:dyDescent="0.25">
      <c r="E3101" s="217"/>
      <c r="F3101" s="217"/>
      <c r="G3101" s="155"/>
      <c r="H3101" s="218"/>
      <c r="M3101" s="155"/>
    </row>
    <row r="3102" spans="2:13" x14ac:dyDescent="0.25">
      <c r="E3102" s="217"/>
      <c r="F3102" s="217"/>
      <c r="G3102" s="5"/>
      <c r="H3102" s="5"/>
      <c r="I3102" s="5"/>
      <c r="J3102" s="5"/>
      <c r="K3102" s="155"/>
      <c r="M3102" s="155"/>
    </row>
    <row r="3103" spans="2:13" x14ac:dyDescent="0.25">
      <c r="E3103" s="217"/>
      <c r="F3103" s="217"/>
      <c r="G3103" s="5"/>
      <c r="H3103" s="5"/>
      <c r="I3103" s="155"/>
      <c r="K3103" s="5"/>
      <c r="L3103" s="5"/>
      <c r="M3103" s="218"/>
    </row>
    <row r="3104" spans="2:13" x14ac:dyDescent="0.25">
      <c r="E3104" s="217"/>
      <c r="F3104" s="217"/>
      <c r="G3104" s="155"/>
      <c r="H3104" s="155"/>
      <c r="I3104" s="155"/>
      <c r="K3104" s="5"/>
      <c r="L3104" s="5"/>
      <c r="M3104" s="155"/>
    </row>
    <row r="3105" spans="1:13" x14ac:dyDescent="0.25">
      <c r="E3105" s="228"/>
      <c r="F3105" s="217"/>
      <c r="I3105" s="155"/>
      <c r="K3105" s="5"/>
      <c r="L3105" s="5"/>
      <c r="M3105" s="155"/>
    </row>
    <row r="3106" spans="1:13" x14ac:dyDescent="0.25">
      <c r="E3106" s="228"/>
      <c r="F3106" s="217"/>
      <c r="I3106" s="155"/>
      <c r="K3106" s="5"/>
      <c r="L3106" s="5"/>
      <c r="M3106" s="155"/>
    </row>
    <row r="3107" spans="1:13" x14ac:dyDescent="0.25">
      <c r="E3107" s="217"/>
      <c r="F3107" s="217"/>
      <c r="G3107" s="5"/>
      <c r="H3107" s="5"/>
      <c r="I3107" s="155"/>
      <c r="J3107" s="218"/>
      <c r="K3107" s="5"/>
      <c r="L3107" s="5"/>
      <c r="M3107" s="155"/>
    </row>
    <row r="3108" spans="1:13" x14ac:dyDescent="0.25">
      <c r="E3108" s="217"/>
      <c r="F3108" s="217"/>
      <c r="G3108" s="5"/>
      <c r="H3108" s="5"/>
      <c r="I3108" s="218"/>
      <c r="J3108" s="218"/>
      <c r="K3108" s="5"/>
      <c r="L3108" s="5"/>
      <c r="M3108" s="155"/>
    </row>
    <row r="3109" spans="1:13" x14ac:dyDescent="0.25">
      <c r="E3109" s="217"/>
      <c r="F3109" s="217"/>
      <c r="G3109" s="155"/>
      <c r="H3109" s="155"/>
      <c r="I3109" s="155"/>
      <c r="J3109" s="218"/>
      <c r="K3109" s="5"/>
      <c r="L3109" s="5"/>
      <c r="M3109" s="155"/>
    </row>
    <row r="3110" spans="1:13" x14ac:dyDescent="0.25">
      <c r="B3110" s="231"/>
      <c r="E3110" s="217"/>
      <c r="F3110" s="217"/>
      <c r="I3110" s="155"/>
      <c r="K3110" s="155"/>
      <c r="L3110" s="155"/>
      <c r="M3110" s="155"/>
    </row>
    <row r="3111" spans="1:13" ht="16.5" customHeight="1" x14ac:dyDescent="0.25">
      <c r="E3111" s="217"/>
      <c r="F3111" s="217"/>
    </row>
    <row r="3112" spans="1:13" x14ac:dyDescent="0.25">
      <c r="E3112" s="217"/>
      <c r="F3112" s="217"/>
      <c r="G3112" s="155"/>
      <c r="H3112" s="218"/>
      <c r="M3112" s="155"/>
    </row>
    <row r="3113" spans="1:13" x14ac:dyDescent="0.25">
      <c r="E3113" s="217"/>
      <c r="F3113" s="217"/>
      <c r="G3113" s="155"/>
      <c r="H3113" s="218"/>
      <c r="M3113" s="155"/>
    </row>
    <row r="3114" spans="1:13" x14ac:dyDescent="0.25">
      <c r="E3114" s="217"/>
      <c r="F3114" s="217"/>
      <c r="G3114" s="5"/>
      <c r="H3114" s="5"/>
      <c r="I3114" s="5"/>
      <c r="J3114" s="5"/>
      <c r="K3114" s="155"/>
      <c r="M3114" s="155"/>
    </row>
    <row r="3115" spans="1:13" x14ac:dyDescent="0.25">
      <c r="A3115" s="5"/>
      <c r="B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</row>
    <row r="3116" spans="1:13" x14ac:dyDescent="0.25">
      <c r="E3116" s="217"/>
      <c r="F3116" s="217"/>
      <c r="G3116" s="5"/>
      <c r="H3116" s="5"/>
      <c r="I3116" s="155"/>
      <c r="K3116" s="5"/>
      <c r="L3116" s="5"/>
      <c r="M3116" s="218"/>
    </row>
    <row r="3117" spans="1:13" x14ac:dyDescent="0.25">
      <c r="C3117" s="5"/>
      <c r="E3117" s="217"/>
      <c r="F3117" s="217"/>
      <c r="G3117" s="155"/>
      <c r="H3117" s="155"/>
      <c r="I3117" s="155"/>
      <c r="K3117" s="5"/>
      <c r="L3117" s="5"/>
      <c r="M3117" s="155"/>
    </row>
    <row r="3118" spans="1:13" x14ac:dyDescent="0.25">
      <c r="E3118" s="228"/>
      <c r="F3118" s="217"/>
      <c r="I3118" s="155"/>
      <c r="K3118" s="5"/>
      <c r="L3118" s="5"/>
      <c r="M3118" s="155"/>
    </row>
    <row r="3119" spans="1:13" x14ac:dyDescent="0.25">
      <c r="E3119" s="228"/>
      <c r="F3119" s="217"/>
      <c r="I3119" s="155"/>
      <c r="K3119" s="5"/>
      <c r="L3119" s="5"/>
      <c r="M3119" s="155"/>
    </row>
    <row r="3120" spans="1:13" x14ac:dyDescent="0.25">
      <c r="E3120" s="217"/>
      <c r="F3120" s="217"/>
      <c r="G3120" s="5"/>
      <c r="H3120" s="5"/>
      <c r="I3120" s="155"/>
      <c r="J3120" s="218"/>
      <c r="K3120" s="5"/>
      <c r="L3120" s="5"/>
      <c r="M3120" s="155"/>
    </row>
    <row r="3121" spans="2:13" x14ac:dyDescent="0.25">
      <c r="E3121" s="217"/>
      <c r="F3121" s="217"/>
      <c r="G3121" s="5"/>
      <c r="H3121" s="5"/>
      <c r="I3121" s="218"/>
      <c r="J3121" s="218"/>
      <c r="K3121" s="5"/>
      <c r="L3121" s="5"/>
      <c r="M3121" s="155"/>
    </row>
    <row r="3122" spans="2:13" x14ac:dyDescent="0.25">
      <c r="E3122" s="217"/>
      <c r="F3122" s="217"/>
      <c r="G3122" s="155"/>
      <c r="H3122" s="155"/>
      <c r="I3122" s="155"/>
      <c r="J3122" s="218"/>
      <c r="K3122" s="5"/>
      <c r="L3122" s="5"/>
      <c r="M3122" s="155"/>
    </row>
    <row r="3123" spans="2:13" x14ac:dyDescent="0.25">
      <c r="B3123" s="231"/>
      <c r="E3123" s="217"/>
      <c r="F3123" s="217"/>
      <c r="I3123" s="155"/>
      <c r="K3123" s="155"/>
      <c r="L3123" s="155"/>
      <c r="M3123" s="155"/>
    </row>
    <row r="3124" spans="2:13" ht="16.5" customHeight="1" x14ac:dyDescent="0.25">
      <c r="E3124" s="217"/>
      <c r="F3124" s="217"/>
    </row>
    <row r="3125" spans="2:13" x14ac:dyDescent="0.25">
      <c r="E3125" s="217"/>
      <c r="F3125" s="217"/>
      <c r="G3125" s="155"/>
      <c r="H3125" s="218"/>
      <c r="M3125" s="155"/>
    </row>
    <row r="3126" spans="2:13" x14ac:dyDescent="0.25">
      <c r="E3126" s="217"/>
      <c r="F3126" s="217"/>
      <c r="G3126" s="155"/>
      <c r="H3126" s="218"/>
      <c r="M3126" s="155"/>
    </row>
    <row r="3127" spans="2:13" x14ac:dyDescent="0.25">
      <c r="E3127" s="217"/>
      <c r="F3127" s="217"/>
      <c r="G3127" s="5"/>
      <c r="H3127" s="5"/>
      <c r="I3127" s="5"/>
      <c r="J3127" s="5"/>
      <c r="K3127" s="155"/>
      <c r="M3127" s="155"/>
    </row>
    <row r="3128" spans="2:13" x14ac:dyDescent="0.25">
      <c r="E3128" s="217"/>
      <c r="F3128" s="217"/>
      <c r="G3128" s="5"/>
      <c r="H3128" s="5"/>
      <c r="I3128" s="155"/>
      <c r="K3128" s="5"/>
      <c r="L3128" s="5"/>
      <c r="M3128" s="218"/>
    </row>
    <row r="3129" spans="2:13" x14ac:dyDescent="0.25">
      <c r="E3129" s="217"/>
      <c r="F3129" s="217"/>
      <c r="G3129" s="155"/>
      <c r="H3129" s="155"/>
      <c r="I3129" s="155"/>
      <c r="K3129" s="5"/>
      <c r="L3129" s="5"/>
      <c r="M3129" s="155"/>
    </row>
    <row r="3130" spans="2:13" x14ac:dyDescent="0.25">
      <c r="E3130" s="228"/>
      <c r="F3130" s="217"/>
      <c r="I3130" s="155"/>
      <c r="K3130" s="5"/>
      <c r="L3130" s="5"/>
      <c r="M3130" s="155"/>
    </row>
    <row r="3131" spans="2:13" x14ac:dyDescent="0.25">
      <c r="E3131" s="228"/>
      <c r="F3131" s="217"/>
      <c r="I3131" s="155"/>
      <c r="K3131" s="5"/>
      <c r="L3131" s="5"/>
      <c r="M3131" s="155"/>
    </row>
    <row r="3132" spans="2:13" x14ac:dyDescent="0.25">
      <c r="E3132" s="217"/>
      <c r="F3132" s="217"/>
      <c r="G3132" s="5"/>
      <c r="H3132" s="5"/>
      <c r="I3132" s="155"/>
      <c r="J3132" s="218"/>
      <c r="K3132" s="5"/>
      <c r="L3132" s="5"/>
      <c r="M3132" s="155"/>
    </row>
    <row r="3133" spans="2:13" x14ac:dyDescent="0.25">
      <c r="E3133" s="217"/>
      <c r="F3133" s="217"/>
      <c r="G3133" s="5"/>
      <c r="H3133" s="5"/>
      <c r="I3133" s="218"/>
      <c r="J3133" s="218"/>
      <c r="K3133" s="5"/>
      <c r="L3133" s="5"/>
      <c r="M3133" s="155"/>
    </row>
    <row r="3134" spans="2:13" x14ac:dyDescent="0.25">
      <c r="E3134" s="217"/>
      <c r="F3134" s="217"/>
      <c r="G3134" s="155"/>
      <c r="H3134" s="155"/>
      <c r="I3134" s="155"/>
      <c r="J3134" s="218"/>
      <c r="K3134" s="5"/>
      <c r="L3134" s="5"/>
      <c r="M3134" s="155"/>
    </row>
    <row r="3135" spans="2:13" x14ac:dyDescent="0.25">
      <c r="B3135" s="231"/>
      <c r="E3135" s="217"/>
      <c r="F3135" s="217"/>
      <c r="I3135" s="155"/>
      <c r="K3135" s="155"/>
      <c r="L3135" s="155"/>
      <c r="M3135" s="155"/>
    </row>
    <row r="3136" spans="2:13" ht="16.5" customHeight="1" x14ac:dyDescent="0.25">
      <c r="E3136" s="217"/>
      <c r="F3136" s="217"/>
    </row>
    <row r="3137" spans="1:13" x14ac:dyDescent="0.25">
      <c r="E3137" s="217"/>
      <c r="F3137" s="217"/>
      <c r="G3137" s="155"/>
      <c r="H3137" s="218"/>
      <c r="M3137" s="155"/>
    </row>
    <row r="3138" spans="1:13" x14ac:dyDescent="0.25">
      <c r="E3138" s="217"/>
      <c r="F3138" s="217"/>
      <c r="G3138" s="155"/>
      <c r="H3138" s="218"/>
      <c r="M3138" s="155"/>
    </row>
    <row r="3139" spans="1:13" x14ac:dyDescent="0.25">
      <c r="E3139" s="217"/>
      <c r="F3139" s="217"/>
      <c r="G3139" s="5"/>
      <c r="H3139" s="5"/>
      <c r="I3139" s="5"/>
      <c r="J3139" s="5"/>
      <c r="K3139" s="155"/>
      <c r="M3139" s="155"/>
    </row>
    <row r="3140" spans="1:13" x14ac:dyDescent="0.25">
      <c r="E3140" s="217"/>
      <c r="F3140" s="217"/>
      <c r="G3140" s="5"/>
      <c r="H3140" s="5"/>
      <c r="I3140" s="155"/>
      <c r="K3140" s="5"/>
      <c r="L3140" s="5"/>
      <c r="M3140" s="218"/>
    </row>
    <row r="3141" spans="1:13" x14ac:dyDescent="0.25">
      <c r="E3141" s="217"/>
      <c r="F3141" s="217"/>
      <c r="G3141" s="155"/>
      <c r="H3141" s="155"/>
      <c r="I3141" s="155"/>
      <c r="K3141" s="5"/>
      <c r="L3141" s="5"/>
      <c r="M3141" s="155"/>
    </row>
    <row r="3142" spans="1:13" x14ac:dyDescent="0.25">
      <c r="E3142" s="228"/>
      <c r="F3142" s="217"/>
      <c r="I3142" s="155"/>
      <c r="K3142" s="5"/>
      <c r="L3142" s="5"/>
      <c r="M3142" s="155"/>
    </row>
    <row r="3143" spans="1:13" x14ac:dyDescent="0.25">
      <c r="E3143" s="228"/>
      <c r="F3143" s="217"/>
      <c r="I3143" s="155"/>
      <c r="K3143" s="5"/>
      <c r="L3143" s="5"/>
      <c r="M3143" s="155"/>
    </row>
    <row r="3144" spans="1:13" x14ac:dyDescent="0.25">
      <c r="E3144" s="217"/>
      <c r="F3144" s="217"/>
      <c r="G3144" s="5"/>
      <c r="H3144" s="5"/>
      <c r="I3144" s="155"/>
      <c r="J3144" s="218"/>
      <c r="K3144" s="5"/>
      <c r="L3144" s="5"/>
      <c r="M3144" s="155"/>
    </row>
    <row r="3145" spans="1:13" x14ac:dyDescent="0.25">
      <c r="E3145" s="217"/>
      <c r="F3145" s="217"/>
      <c r="G3145" s="5"/>
      <c r="H3145" s="5"/>
      <c r="I3145" s="218"/>
      <c r="J3145" s="218"/>
      <c r="K3145" s="5"/>
      <c r="L3145" s="5"/>
      <c r="M3145" s="155"/>
    </row>
    <row r="3146" spans="1:13" x14ac:dyDescent="0.25">
      <c r="E3146" s="217"/>
      <c r="F3146" s="217"/>
      <c r="G3146" s="155"/>
      <c r="H3146" s="155"/>
      <c r="I3146" s="155"/>
      <c r="J3146" s="218"/>
      <c r="K3146" s="5"/>
      <c r="L3146" s="5"/>
      <c r="M3146" s="155"/>
    </row>
    <row r="3147" spans="1:13" x14ac:dyDescent="0.25">
      <c r="B3147" s="231"/>
      <c r="E3147" s="217"/>
      <c r="F3147" s="217"/>
      <c r="I3147" s="155"/>
      <c r="K3147" s="155"/>
      <c r="L3147" s="155"/>
      <c r="M3147" s="155"/>
    </row>
    <row r="3148" spans="1:13" x14ac:dyDescent="0.25">
      <c r="A3148" s="5"/>
      <c r="B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</row>
    <row r="3149" spans="1:13" ht="16.5" customHeight="1" x14ac:dyDescent="0.25">
      <c r="E3149" s="217"/>
      <c r="F3149" s="217"/>
    </row>
    <row r="3150" spans="1:13" x14ac:dyDescent="0.25">
      <c r="E3150" s="217"/>
      <c r="F3150" s="217"/>
      <c r="G3150" s="155"/>
      <c r="H3150" s="218"/>
      <c r="M3150" s="155"/>
    </row>
    <row r="3151" spans="1:13" x14ac:dyDescent="0.25">
      <c r="E3151" s="217"/>
      <c r="F3151" s="217"/>
      <c r="G3151" s="155"/>
      <c r="H3151" s="218"/>
      <c r="M3151" s="155"/>
    </row>
    <row r="3152" spans="1:13" x14ac:dyDescent="0.25">
      <c r="C3152" s="5"/>
      <c r="E3152" s="217"/>
      <c r="F3152" s="217"/>
      <c r="G3152" s="5"/>
      <c r="H3152" s="5"/>
      <c r="I3152" s="5"/>
      <c r="J3152" s="5"/>
      <c r="K3152" s="155"/>
      <c r="M3152" s="155"/>
    </row>
    <row r="3153" spans="2:13" x14ac:dyDescent="0.25">
      <c r="E3153" s="217"/>
      <c r="F3153" s="217"/>
      <c r="G3153" s="5"/>
      <c r="H3153" s="5"/>
      <c r="I3153" s="155"/>
      <c r="K3153" s="5"/>
      <c r="L3153" s="5"/>
      <c r="M3153" s="218"/>
    </row>
    <row r="3154" spans="2:13" x14ac:dyDescent="0.25">
      <c r="E3154" s="217"/>
      <c r="F3154" s="217"/>
      <c r="G3154" s="155"/>
      <c r="H3154" s="155"/>
      <c r="I3154" s="155"/>
      <c r="K3154" s="5"/>
      <c r="L3154" s="5"/>
      <c r="M3154" s="155"/>
    </row>
    <row r="3155" spans="2:13" x14ac:dyDescent="0.25">
      <c r="E3155" s="228"/>
      <c r="F3155" s="217"/>
      <c r="I3155" s="155"/>
      <c r="K3155" s="5"/>
      <c r="L3155" s="5"/>
      <c r="M3155" s="155"/>
    </row>
    <row r="3156" spans="2:13" x14ac:dyDescent="0.25">
      <c r="E3156" s="228"/>
      <c r="F3156" s="217"/>
      <c r="I3156" s="155"/>
      <c r="K3156" s="5"/>
      <c r="L3156" s="5"/>
      <c r="M3156" s="155"/>
    </row>
    <row r="3157" spans="2:13" x14ac:dyDescent="0.25">
      <c r="E3157" s="217"/>
      <c r="F3157" s="217"/>
      <c r="G3157" s="5"/>
      <c r="H3157" s="5"/>
      <c r="I3157" s="155"/>
      <c r="J3157" s="218"/>
      <c r="K3157" s="5"/>
      <c r="L3157" s="5"/>
      <c r="M3157" s="155"/>
    </row>
    <row r="3158" spans="2:13" x14ac:dyDescent="0.25">
      <c r="E3158" s="217"/>
      <c r="F3158" s="217"/>
      <c r="G3158" s="5"/>
      <c r="H3158" s="5"/>
      <c r="I3158" s="218"/>
      <c r="J3158" s="218"/>
      <c r="K3158" s="5"/>
      <c r="L3158" s="5"/>
      <c r="M3158" s="155"/>
    </row>
    <row r="3159" spans="2:13" x14ac:dyDescent="0.25">
      <c r="E3159" s="217"/>
      <c r="F3159" s="217"/>
      <c r="G3159" s="155"/>
      <c r="H3159" s="155"/>
      <c r="I3159" s="155"/>
      <c r="J3159" s="218"/>
      <c r="K3159" s="5"/>
      <c r="L3159" s="5"/>
      <c r="M3159" s="155"/>
    </row>
    <row r="3160" spans="2:13" x14ac:dyDescent="0.25">
      <c r="B3160" s="231"/>
      <c r="E3160" s="217"/>
      <c r="F3160" s="217"/>
      <c r="I3160" s="155"/>
      <c r="K3160" s="155"/>
      <c r="L3160" s="155"/>
      <c r="M3160" s="155"/>
    </row>
    <row r="3161" spans="2:13" ht="16.5" customHeight="1" x14ac:dyDescent="0.25">
      <c r="E3161" s="217"/>
      <c r="F3161" s="217"/>
    </row>
    <row r="3162" spans="2:13" x14ac:dyDescent="0.25">
      <c r="E3162" s="217"/>
      <c r="F3162" s="217"/>
      <c r="G3162" s="155"/>
      <c r="H3162" s="218"/>
      <c r="M3162" s="155"/>
    </row>
    <row r="3163" spans="2:13" x14ac:dyDescent="0.25">
      <c r="E3163" s="217"/>
      <c r="F3163" s="217"/>
      <c r="G3163" s="155"/>
      <c r="H3163" s="218"/>
      <c r="M3163" s="155"/>
    </row>
    <row r="3164" spans="2:13" x14ac:dyDescent="0.25">
      <c r="E3164" s="217"/>
      <c r="F3164" s="217"/>
      <c r="G3164" s="5"/>
      <c r="H3164" s="5"/>
      <c r="I3164" s="5"/>
      <c r="J3164" s="5"/>
      <c r="K3164" s="155"/>
      <c r="M3164" s="155"/>
    </row>
    <row r="3165" spans="2:13" x14ac:dyDescent="0.25">
      <c r="E3165" s="217"/>
      <c r="F3165" s="217"/>
      <c r="G3165" s="5"/>
      <c r="H3165" s="5"/>
      <c r="I3165" s="155"/>
      <c r="K3165" s="5"/>
      <c r="L3165" s="5"/>
      <c r="M3165" s="218"/>
    </row>
    <row r="3166" spans="2:13" x14ac:dyDescent="0.25">
      <c r="E3166" s="217"/>
      <c r="F3166" s="217"/>
      <c r="G3166" s="155"/>
      <c r="H3166" s="155"/>
      <c r="I3166" s="155"/>
      <c r="K3166" s="5"/>
      <c r="L3166" s="5"/>
      <c r="M3166" s="155"/>
    </row>
    <row r="3167" spans="2:13" x14ac:dyDescent="0.25">
      <c r="E3167" s="228"/>
      <c r="F3167" s="217"/>
      <c r="I3167" s="155"/>
      <c r="K3167" s="5"/>
      <c r="L3167" s="5"/>
      <c r="M3167" s="155"/>
    </row>
    <row r="3168" spans="2:13" x14ac:dyDescent="0.25">
      <c r="E3168" s="228"/>
      <c r="F3168" s="217"/>
      <c r="I3168" s="155"/>
      <c r="K3168" s="5"/>
      <c r="L3168" s="5"/>
      <c r="M3168" s="155"/>
    </row>
    <row r="3169" spans="1:13" x14ac:dyDescent="0.25">
      <c r="E3169" s="217"/>
      <c r="F3169" s="217"/>
      <c r="G3169" s="5"/>
      <c r="H3169" s="5"/>
      <c r="I3169" s="155"/>
      <c r="J3169" s="218"/>
      <c r="K3169" s="5"/>
      <c r="L3169" s="5"/>
      <c r="M3169" s="155"/>
    </row>
    <row r="3170" spans="1:13" x14ac:dyDescent="0.25">
      <c r="E3170" s="217"/>
      <c r="F3170" s="217"/>
      <c r="G3170" s="5"/>
      <c r="H3170" s="5"/>
      <c r="I3170" s="218"/>
      <c r="J3170" s="218"/>
      <c r="K3170" s="5"/>
      <c r="L3170" s="5"/>
      <c r="M3170" s="155"/>
    </row>
    <row r="3171" spans="1:13" x14ac:dyDescent="0.25">
      <c r="E3171" s="217"/>
      <c r="F3171" s="217"/>
      <c r="G3171" s="155"/>
      <c r="H3171" s="155"/>
      <c r="I3171" s="155"/>
      <c r="J3171" s="218"/>
      <c r="K3171" s="5"/>
      <c r="L3171" s="5"/>
      <c r="M3171" s="155"/>
    </row>
    <row r="3172" spans="1:13" x14ac:dyDescent="0.25">
      <c r="B3172" s="231"/>
      <c r="E3172" s="217"/>
      <c r="F3172" s="217"/>
      <c r="I3172" s="155"/>
      <c r="K3172" s="155"/>
      <c r="L3172" s="155"/>
      <c r="M3172" s="155"/>
    </row>
    <row r="3173" spans="1:13" ht="16.5" customHeight="1" x14ac:dyDescent="0.25">
      <c r="E3173" s="217"/>
      <c r="F3173" s="217"/>
    </row>
    <row r="3174" spans="1:13" x14ac:dyDescent="0.25">
      <c r="E3174" s="217"/>
      <c r="F3174" s="217"/>
      <c r="G3174" s="155"/>
      <c r="H3174" s="218"/>
      <c r="M3174" s="155"/>
    </row>
    <row r="3175" spans="1:13" x14ac:dyDescent="0.25">
      <c r="E3175" s="217"/>
      <c r="F3175" s="217"/>
      <c r="G3175" s="155"/>
      <c r="H3175" s="218"/>
      <c r="M3175" s="155"/>
    </row>
    <row r="3176" spans="1:13" x14ac:dyDescent="0.25">
      <c r="E3176" s="217"/>
      <c r="F3176" s="217"/>
      <c r="G3176" s="5"/>
      <c r="H3176" s="5"/>
      <c r="I3176" s="5"/>
      <c r="J3176" s="5"/>
      <c r="K3176" s="155"/>
      <c r="M3176" s="155"/>
    </row>
    <row r="3177" spans="1:13" x14ac:dyDescent="0.25">
      <c r="E3177" s="217"/>
      <c r="F3177" s="217"/>
      <c r="G3177" s="5"/>
      <c r="H3177" s="5"/>
      <c r="I3177" s="155"/>
      <c r="K3177" s="5"/>
      <c r="L3177" s="5"/>
      <c r="M3177" s="218"/>
    </row>
    <row r="3178" spans="1:13" x14ac:dyDescent="0.25">
      <c r="E3178" s="217"/>
      <c r="F3178" s="217"/>
      <c r="G3178" s="155"/>
      <c r="H3178" s="155"/>
      <c r="I3178" s="155"/>
      <c r="K3178" s="5"/>
      <c r="L3178" s="5"/>
      <c r="M3178" s="155"/>
    </row>
    <row r="3179" spans="1:13" x14ac:dyDescent="0.25">
      <c r="E3179" s="228"/>
      <c r="F3179" s="217"/>
      <c r="I3179" s="155"/>
      <c r="K3179" s="5"/>
      <c r="L3179" s="5"/>
      <c r="M3179" s="155"/>
    </row>
    <row r="3180" spans="1:13" x14ac:dyDescent="0.25">
      <c r="E3180" s="228"/>
      <c r="F3180" s="217"/>
      <c r="I3180" s="155"/>
      <c r="K3180" s="5"/>
      <c r="L3180" s="5"/>
      <c r="M3180" s="155"/>
    </row>
    <row r="3181" spans="1:13" x14ac:dyDescent="0.25">
      <c r="A3181" s="5"/>
      <c r="B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</row>
    <row r="3182" spans="1:13" x14ac:dyDescent="0.25">
      <c r="E3182" s="217"/>
      <c r="F3182" s="217"/>
      <c r="G3182" s="5"/>
      <c r="H3182" s="5"/>
      <c r="I3182" s="155"/>
      <c r="J3182" s="218"/>
      <c r="K3182" s="5"/>
      <c r="L3182" s="5"/>
      <c r="M3182" s="155"/>
    </row>
    <row r="3183" spans="1:13" x14ac:dyDescent="0.25">
      <c r="E3183" s="217"/>
      <c r="F3183" s="217"/>
      <c r="G3183" s="5"/>
      <c r="H3183" s="5"/>
      <c r="I3183" s="218"/>
      <c r="J3183" s="218"/>
      <c r="K3183" s="5"/>
      <c r="L3183" s="5"/>
      <c r="M3183" s="155"/>
    </row>
    <row r="3184" spans="1:13" x14ac:dyDescent="0.25">
      <c r="E3184" s="217"/>
      <c r="F3184" s="217"/>
      <c r="G3184" s="155"/>
      <c r="H3184" s="155"/>
      <c r="I3184" s="155"/>
      <c r="J3184" s="218"/>
      <c r="K3184" s="5"/>
      <c r="L3184" s="5"/>
      <c r="M3184" s="155"/>
    </row>
    <row r="3185" spans="2:13" x14ac:dyDescent="0.25">
      <c r="B3185" s="231"/>
      <c r="E3185" s="217"/>
      <c r="F3185" s="217"/>
      <c r="I3185" s="155"/>
      <c r="K3185" s="155"/>
      <c r="L3185" s="155"/>
      <c r="M3185" s="155"/>
    </row>
    <row r="3186" spans="2:13" ht="16.5" customHeight="1" x14ac:dyDescent="0.25">
      <c r="E3186" s="217"/>
      <c r="F3186" s="217"/>
    </row>
    <row r="3187" spans="2:13" x14ac:dyDescent="0.25">
      <c r="C3187" s="5"/>
      <c r="E3187" s="217"/>
      <c r="F3187" s="217"/>
      <c r="G3187" s="155"/>
      <c r="H3187" s="218"/>
      <c r="M3187" s="155"/>
    </row>
    <row r="3188" spans="2:13" x14ac:dyDescent="0.25">
      <c r="E3188" s="217"/>
      <c r="F3188" s="217"/>
      <c r="G3188" s="155"/>
      <c r="H3188" s="218"/>
      <c r="M3188" s="155"/>
    </row>
    <row r="3189" spans="2:13" x14ac:dyDescent="0.25">
      <c r="E3189" s="217"/>
      <c r="F3189" s="217"/>
      <c r="G3189" s="5"/>
      <c r="H3189" s="5"/>
      <c r="I3189" s="5"/>
      <c r="J3189" s="5"/>
      <c r="K3189" s="155"/>
      <c r="M3189" s="155"/>
    </row>
    <row r="3190" spans="2:13" x14ac:dyDescent="0.25">
      <c r="E3190" s="217"/>
      <c r="F3190" s="217"/>
      <c r="G3190" s="5"/>
      <c r="H3190" s="5"/>
      <c r="I3190" s="155"/>
      <c r="K3190" s="5"/>
      <c r="L3190" s="5"/>
      <c r="M3190" s="218"/>
    </row>
    <row r="3191" spans="2:13" x14ac:dyDescent="0.25">
      <c r="E3191" s="217"/>
      <c r="F3191" s="217"/>
      <c r="G3191" s="155"/>
      <c r="H3191" s="155"/>
      <c r="I3191" s="155"/>
      <c r="K3191" s="5"/>
      <c r="L3191" s="5"/>
      <c r="M3191" s="155"/>
    </row>
    <row r="3192" spans="2:13" x14ac:dyDescent="0.25">
      <c r="E3192" s="228"/>
      <c r="F3192" s="217"/>
      <c r="I3192" s="155"/>
      <c r="K3192" s="5"/>
      <c r="L3192" s="5"/>
      <c r="M3192" s="155"/>
    </row>
    <row r="3193" spans="2:13" x14ac:dyDescent="0.25">
      <c r="E3193" s="228"/>
      <c r="F3193" s="217"/>
      <c r="I3193" s="155"/>
      <c r="K3193" s="5"/>
      <c r="L3193" s="5"/>
      <c r="M3193" s="155"/>
    </row>
    <row r="3194" spans="2:13" x14ac:dyDescent="0.25">
      <c r="E3194" s="217"/>
      <c r="F3194" s="217"/>
      <c r="G3194" s="5"/>
      <c r="H3194" s="5"/>
      <c r="I3194" s="155"/>
      <c r="J3194" s="218"/>
      <c r="K3194" s="5"/>
      <c r="L3194" s="5"/>
      <c r="M3194" s="155"/>
    </row>
    <row r="3195" spans="2:13" x14ac:dyDescent="0.25">
      <c r="E3195" s="217"/>
      <c r="F3195" s="217"/>
      <c r="G3195" s="5"/>
      <c r="H3195" s="5"/>
      <c r="I3195" s="218"/>
      <c r="J3195" s="218"/>
      <c r="K3195" s="5"/>
      <c r="L3195" s="5"/>
      <c r="M3195" s="155"/>
    </row>
    <row r="3196" spans="2:13" x14ac:dyDescent="0.25">
      <c r="E3196" s="217"/>
      <c r="F3196" s="217"/>
      <c r="G3196" s="155"/>
      <c r="H3196" s="155"/>
      <c r="I3196" s="155"/>
      <c r="J3196" s="218"/>
      <c r="K3196" s="5"/>
      <c r="L3196" s="5"/>
      <c r="M3196" s="155"/>
    </row>
    <row r="3197" spans="2:13" x14ac:dyDescent="0.25">
      <c r="B3197" s="231"/>
      <c r="E3197" s="217"/>
      <c r="F3197" s="217"/>
      <c r="I3197" s="155"/>
      <c r="K3197" s="155"/>
      <c r="L3197" s="155"/>
      <c r="M3197" s="155"/>
    </row>
    <row r="3198" spans="2:13" ht="16.5" customHeight="1" x14ac:dyDescent="0.25">
      <c r="E3198" s="217"/>
      <c r="F3198" s="217"/>
    </row>
    <row r="3199" spans="2:13" x14ac:dyDescent="0.25">
      <c r="E3199" s="217"/>
      <c r="F3199" s="217"/>
      <c r="G3199" s="155"/>
      <c r="H3199" s="218"/>
      <c r="M3199" s="155"/>
    </row>
    <row r="3200" spans="2:13" x14ac:dyDescent="0.25">
      <c r="E3200" s="217"/>
      <c r="F3200" s="217"/>
      <c r="G3200" s="155"/>
      <c r="H3200" s="218"/>
      <c r="M3200" s="155"/>
    </row>
    <row r="3201" spans="1:13" x14ac:dyDescent="0.25">
      <c r="E3201" s="217"/>
      <c r="F3201" s="217"/>
      <c r="G3201" s="5"/>
      <c r="H3201" s="5"/>
      <c r="I3201" s="5"/>
      <c r="J3201" s="5"/>
      <c r="K3201" s="155"/>
      <c r="M3201" s="155"/>
    </row>
    <row r="3202" spans="1:13" x14ac:dyDescent="0.25">
      <c r="E3202" s="217"/>
      <c r="F3202" s="217"/>
      <c r="G3202" s="5"/>
      <c r="H3202" s="5"/>
      <c r="I3202" s="155"/>
      <c r="K3202" s="5"/>
      <c r="L3202" s="5"/>
      <c r="M3202" s="218"/>
    </row>
    <row r="3203" spans="1:13" x14ac:dyDescent="0.25">
      <c r="E3203" s="217"/>
      <c r="F3203" s="217"/>
      <c r="G3203" s="155"/>
      <c r="H3203" s="155"/>
      <c r="I3203" s="155"/>
      <c r="K3203" s="5"/>
      <c r="L3203" s="5"/>
      <c r="M3203" s="155"/>
    </row>
    <row r="3204" spans="1:13" x14ac:dyDescent="0.25">
      <c r="E3204" s="228"/>
      <c r="F3204" s="217"/>
      <c r="I3204" s="155"/>
      <c r="K3204" s="5"/>
      <c r="L3204" s="5"/>
      <c r="M3204" s="155"/>
    </row>
    <row r="3205" spans="1:13" x14ac:dyDescent="0.25">
      <c r="E3205" s="228"/>
      <c r="F3205" s="217"/>
      <c r="I3205" s="155"/>
      <c r="K3205" s="5"/>
      <c r="L3205" s="5"/>
      <c r="M3205" s="155"/>
    </row>
    <row r="3206" spans="1:13" x14ac:dyDescent="0.25">
      <c r="E3206" s="217"/>
      <c r="F3206" s="217"/>
      <c r="G3206" s="5"/>
      <c r="H3206" s="5"/>
      <c r="I3206" s="155"/>
      <c r="J3206" s="218"/>
      <c r="K3206" s="5"/>
      <c r="L3206" s="5"/>
      <c r="M3206" s="155"/>
    </row>
    <row r="3207" spans="1:13" x14ac:dyDescent="0.25">
      <c r="E3207" s="217"/>
      <c r="F3207" s="217"/>
      <c r="G3207" s="5"/>
      <c r="H3207" s="5"/>
      <c r="I3207" s="218"/>
      <c r="J3207" s="218"/>
      <c r="K3207" s="5"/>
      <c r="L3207" s="5"/>
      <c r="M3207" s="155"/>
    </row>
    <row r="3208" spans="1:13" x14ac:dyDescent="0.25">
      <c r="E3208" s="217"/>
      <c r="F3208" s="217"/>
      <c r="G3208" s="155"/>
      <c r="H3208" s="155"/>
      <c r="I3208" s="155"/>
      <c r="J3208" s="218"/>
      <c r="K3208" s="5"/>
      <c r="L3208" s="5"/>
      <c r="M3208" s="155"/>
    </row>
    <row r="3209" spans="1:13" x14ac:dyDescent="0.25">
      <c r="B3209" s="231"/>
      <c r="E3209" s="217"/>
      <c r="F3209" s="217"/>
      <c r="I3209" s="155"/>
      <c r="K3209" s="155"/>
      <c r="L3209" s="155"/>
      <c r="M3209" s="155"/>
    </row>
    <row r="3210" spans="1:13" x14ac:dyDescent="0.25">
      <c r="E3210" s="217"/>
      <c r="F3210" s="228"/>
      <c r="G3210" s="155"/>
      <c r="H3210" s="226"/>
      <c r="J3210" s="226"/>
      <c r="L3210" s="226"/>
      <c r="M3210" s="226"/>
    </row>
    <row r="3211" spans="1:13" x14ac:dyDescent="0.25">
      <c r="E3211" s="217"/>
      <c r="F3211" s="217"/>
      <c r="G3211" s="155"/>
      <c r="H3211" s="226"/>
      <c r="J3211" s="226"/>
      <c r="L3211" s="226"/>
      <c r="M3211" s="226"/>
    </row>
    <row r="3212" spans="1:13" x14ac:dyDescent="0.25">
      <c r="E3212" s="217"/>
      <c r="F3212" s="228"/>
      <c r="G3212" s="155"/>
      <c r="H3212" s="226"/>
      <c r="J3212" s="226"/>
      <c r="L3212" s="226"/>
      <c r="M3212" s="226"/>
    </row>
    <row r="3213" spans="1:13" x14ac:dyDescent="0.25">
      <c r="E3213" s="217"/>
      <c r="F3213" s="217"/>
      <c r="G3213" s="155"/>
      <c r="H3213" s="226"/>
      <c r="J3213" s="226"/>
      <c r="L3213" s="226"/>
      <c r="M3213" s="226"/>
    </row>
    <row r="3214" spans="1:13" x14ac:dyDescent="0.25">
      <c r="H3214" s="226"/>
      <c r="J3214" s="226"/>
      <c r="L3214" s="226"/>
      <c r="M3214" s="226"/>
    </row>
    <row r="3215" spans="1:13" x14ac:dyDescent="0.25">
      <c r="A3215" s="5"/>
      <c r="B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</row>
    <row r="3216" spans="1:13" x14ac:dyDescent="0.25">
      <c r="E3216" s="217"/>
      <c r="F3216" s="217"/>
      <c r="G3216" s="155"/>
      <c r="H3216" s="226"/>
      <c r="J3216" s="226"/>
      <c r="L3216" s="226"/>
      <c r="M3216" s="226"/>
    </row>
    <row r="3217" spans="3:13" x14ac:dyDescent="0.25">
      <c r="E3217" s="217"/>
      <c r="F3217" s="217"/>
      <c r="G3217" s="155"/>
      <c r="H3217" s="226"/>
      <c r="M3217" s="226"/>
    </row>
    <row r="3218" spans="3:13" x14ac:dyDescent="0.25">
      <c r="E3218" s="217"/>
      <c r="F3218" s="217"/>
      <c r="G3218" s="155"/>
      <c r="H3218" s="226"/>
      <c r="J3218" s="226"/>
      <c r="L3218" s="226"/>
      <c r="M3218" s="226"/>
    </row>
    <row r="3219" spans="3:13" x14ac:dyDescent="0.25">
      <c r="E3219" s="217"/>
      <c r="F3219" s="217"/>
      <c r="G3219" s="155"/>
      <c r="H3219" s="226"/>
      <c r="J3219" s="226"/>
      <c r="L3219" s="226"/>
      <c r="M3219" s="226"/>
    </row>
    <row r="3220" spans="3:13" x14ac:dyDescent="0.25">
      <c r="E3220" s="217"/>
      <c r="F3220" s="217"/>
      <c r="G3220" s="155"/>
      <c r="H3220" s="226"/>
      <c r="J3220" s="226"/>
      <c r="L3220" s="226"/>
      <c r="M3220" s="226"/>
    </row>
    <row r="3221" spans="3:13" x14ac:dyDescent="0.25">
      <c r="E3221" s="217"/>
      <c r="F3221" s="217"/>
    </row>
    <row r="3222" spans="3:13" x14ac:dyDescent="0.25">
      <c r="C3222" s="5"/>
      <c r="E3222" s="217"/>
      <c r="F3222" s="217"/>
    </row>
    <row r="3223" spans="3:13" x14ac:dyDescent="0.25">
      <c r="E3223" s="217"/>
      <c r="F3223" s="217"/>
    </row>
    <row r="3224" spans="3:13" x14ac:dyDescent="0.25">
      <c r="E3224" s="217"/>
      <c r="F3224" s="217"/>
      <c r="G3224" s="155"/>
      <c r="H3224" s="218"/>
      <c r="M3224" s="155"/>
    </row>
    <row r="3225" spans="3:13" x14ac:dyDescent="0.25">
      <c r="E3225" s="217"/>
      <c r="F3225" s="217"/>
      <c r="G3225" s="5"/>
      <c r="H3225" s="5"/>
      <c r="I3225" s="5"/>
      <c r="J3225" s="5"/>
      <c r="K3225" s="155"/>
      <c r="M3225" s="155"/>
    </row>
    <row r="3226" spans="3:13" x14ac:dyDescent="0.25">
      <c r="E3226" s="217"/>
      <c r="F3226" s="217"/>
      <c r="G3226" s="5"/>
      <c r="H3226" s="5"/>
      <c r="I3226" s="155"/>
      <c r="K3226" s="5"/>
      <c r="L3226" s="5"/>
      <c r="M3226" s="218"/>
    </row>
    <row r="3227" spans="3:13" x14ac:dyDescent="0.25">
      <c r="E3227" s="217"/>
      <c r="F3227" s="217"/>
      <c r="G3227" s="5"/>
      <c r="H3227" s="5"/>
      <c r="I3227" s="155"/>
      <c r="K3227" s="5"/>
      <c r="L3227" s="5"/>
      <c r="M3227" s="155"/>
    </row>
    <row r="3228" spans="3:13" x14ac:dyDescent="0.25">
      <c r="E3228" s="228"/>
      <c r="F3228" s="217"/>
      <c r="G3228" s="155"/>
      <c r="H3228" s="155"/>
      <c r="I3228" s="155"/>
      <c r="K3228" s="5"/>
      <c r="L3228" s="5"/>
      <c r="M3228" s="155"/>
    </row>
    <row r="3229" spans="3:13" x14ac:dyDescent="0.25">
      <c r="E3229" s="228"/>
      <c r="F3229" s="217"/>
      <c r="I3229" s="155"/>
      <c r="K3229" s="5"/>
      <c r="L3229" s="5"/>
      <c r="M3229" s="155"/>
    </row>
    <row r="3230" spans="3:13" x14ac:dyDescent="0.25">
      <c r="E3230" s="228"/>
      <c r="F3230" s="217"/>
      <c r="I3230" s="155"/>
      <c r="J3230" s="218"/>
      <c r="K3230" s="5"/>
      <c r="L3230" s="5"/>
      <c r="M3230" s="155"/>
    </row>
    <row r="3231" spans="3:13" x14ac:dyDescent="0.25">
      <c r="E3231" s="217"/>
      <c r="F3231" s="217"/>
      <c r="G3231" s="5"/>
      <c r="H3231" s="5"/>
      <c r="I3231" s="155"/>
      <c r="J3231" s="218"/>
      <c r="K3231" s="5"/>
      <c r="L3231" s="5"/>
      <c r="M3231" s="155"/>
    </row>
    <row r="3232" spans="3:13" x14ac:dyDescent="0.25">
      <c r="E3232" s="217"/>
      <c r="F3232" s="217"/>
      <c r="G3232" s="5"/>
      <c r="H3232" s="5"/>
      <c r="I3232" s="218"/>
      <c r="J3232" s="218"/>
      <c r="K3232" s="5"/>
      <c r="L3232" s="5"/>
      <c r="M3232" s="155"/>
    </row>
    <row r="3233" spans="5:13" x14ac:dyDescent="0.25">
      <c r="E3233" s="217"/>
      <c r="F3233" s="217"/>
      <c r="I3233" s="155"/>
      <c r="J3233" s="218"/>
      <c r="K3233" s="5"/>
      <c r="L3233" s="5"/>
      <c r="M3233" s="155"/>
    </row>
    <row r="3234" spans="5:13" x14ac:dyDescent="0.25">
      <c r="E3234" s="217"/>
      <c r="F3234" s="217"/>
    </row>
    <row r="3235" spans="5:13" x14ac:dyDescent="0.25">
      <c r="E3235" s="217"/>
      <c r="F3235" s="217"/>
    </row>
    <row r="3236" spans="5:13" x14ac:dyDescent="0.25">
      <c r="E3236" s="217"/>
      <c r="F3236" s="217"/>
      <c r="G3236" s="155"/>
      <c r="H3236" s="218"/>
      <c r="M3236" s="155"/>
    </row>
    <row r="3237" spans="5:13" x14ac:dyDescent="0.25">
      <c r="E3237" s="217"/>
      <c r="F3237" s="217"/>
      <c r="G3237" s="5"/>
      <c r="H3237" s="5"/>
      <c r="I3237" s="5"/>
      <c r="J3237" s="5"/>
      <c r="K3237" s="155"/>
      <c r="M3237" s="155"/>
    </row>
    <row r="3238" spans="5:13" x14ac:dyDescent="0.25">
      <c r="E3238" s="217"/>
      <c r="F3238" s="217"/>
      <c r="G3238" s="5"/>
      <c r="H3238" s="5"/>
      <c r="I3238" s="155"/>
      <c r="K3238" s="5"/>
      <c r="L3238" s="5"/>
      <c r="M3238" s="218"/>
    </row>
    <row r="3239" spans="5:13" x14ac:dyDescent="0.25">
      <c r="E3239" s="217"/>
      <c r="F3239" s="217"/>
      <c r="G3239" s="5"/>
      <c r="H3239" s="5"/>
      <c r="I3239" s="155"/>
      <c r="K3239" s="5"/>
      <c r="L3239" s="5"/>
      <c r="M3239" s="155"/>
    </row>
    <row r="3240" spans="5:13" x14ac:dyDescent="0.25">
      <c r="E3240" s="228"/>
      <c r="F3240" s="217"/>
      <c r="G3240" s="155"/>
      <c r="H3240" s="155"/>
      <c r="I3240" s="155"/>
      <c r="K3240" s="5"/>
      <c r="L3240" s="5"/>
      <c r="M3240" s="155"/>
    </row>
    <row r="3241" spans="5:13" x14ac:dyDescent="0.25">
      <c r="E3241" s="228"/>
      <c r="F3241" s="217"/>
      <c r="I3241" s="155"/>
      <c r="K3241" s="5"/>
      <c r="L3241" s="5"/>
      <c r="M3241" s="155"/>
    </row>
    <row r="3242" spans="5:13" x14ac:dyDescent="0.25">
      <c r="E3242" s="228"/>
      <c r="F3242" s="217"/>
      <c r="I3242" s="155"/>
      <c r="J3242" s="218"/>
      <c r="K3242" s="5"/>
      <c r="L3242" s="5"/>
      <c r="M3242" s="155"/>
    </row>
    <row r="3243" spans="5:13" x14ac:dyDescent="0.25">
      <c r="E3243" s="217"/>
      <c r="F3243" s="217"/>
      <c r="G3243" s="5"/>
      <c r="H3243" s="5"/>
      <c r="I3243" s="155"/>
      <c r="J3243" s="218"/>
      <c r="K3243" s="5"/>
      <c r="L3243" s="5"/>
      <c r="M3243" s="155"/>
    </row>
    <row r="3244" spans="5:13" x14ac:dyDescent="0.25">
      <c r="E3244" s="217"/>
      <c r="F3244" s="217"/>
      <c r="G3244" s="5"/>
      <c r="H3244" s="5"/>
      <c r="I3244" s="218"/>
      <c r="J3244" s="218"/>
      <c r="K3244" s="5"/>
      <c r="L3244" s="5"/>
      <c r="M3244" s="155"/>
    </row>
    <row r="3245" spans="5:13" x14ac:dyDescent="0.25">
      <c r="E3245" s="217"/>
      <c r="F3245" s="217"/>
      <c r="I3245" s="155"/>
      <c r="J3245" s="218"/>
      <c r="K3245" s="5"/>
      <c r="L3245" s="5"/>
      <c r="M3245" s="155"/>
    </row>
    <row r="3246" spans="5:13" x14ac:dyDescent="0.25">
      <c r="E3246" s="217"/>
      <c r="F3246" s="217"/>
    </row>
    <row r="3247" spans="5:13" x14ac:dyDescent="0.25">
      <c r="E3247" s="217"/>
      <c r="F3247" s="217"/>
    </row>
    <row r="3248" spans="5:13" x14ac:dyDescent="0.25">
      <c r="E3248" s="217"/>
      <c r="F3248" s="217"/>
      <c r="G3248" s="155"/>
      <c r="H3248" s="218"/>
      <c r="M3248" s="155"/>
    </row>
    <row r="3249" spans="1:13" x14ac:dyDescent="0.25">
      <c r="E3249" s="217"/>
      <c r="F3249" s="217"/>
      <c r="G3249" s="5"/>
      <c r="H3249" s="5"/>
      <c r="I3249" s="5"/>
      <c r="J3249" s="5"/>
      <c r="K3249" s="155"/>
      <c r="M3249" s="155"/>
    </row>
    <row r="3250" spans="1:13" x14ac:dyDescent="0.25">
      <c r="A3250" s="5"/>
      <c r="B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</row>
    <row r="3251" spans="1:13" x14ac:dyDescent="0.25">
      <c r="E3251" s="217"/>
      <c r="F3251" s="217"/>
      <c r="G3251" s="5"/>
      <c r="H3251" s="5"/>
      <c r="I3251" s="155"/>
      <c r="K3251" s="5"/>
      <c r="L3251" s="5"/>
      <c r="M3251" s="218"/>
    </row>
    <row r="3252" spans="1:13" x14ac:dyDescent="0.25">
      <c r="E3252" s="217"/>
      <c r="F3252" s="217"/>
      <c r="G3252" s="5"/>
      <c r="H3252" s="5"/>
      <c r="I3252" s="155"/>
      <c r="K3252" s="5"/>
      <c r="L3252" s="5"/>
      <c r="M3252" s="155"/>
    </row>
    <row r="3253" spans="1:13" x14ac:dyDescent="0.25">
      <c r="E3253" s="228"/>
      <c r="F3253" s="217"/>
      <c r="G3253" s="155"/>
      <c r="H3253" s="155"/>
      <c r="I3253" s="155"/>
      <c r="K3253" s="5"/>
      <c r="L3253" s="5"/>
      <c r="M3253" s="155"/>
    </row>
    <row r="3254" spans="1:13" x14ac:dyDescent="0.25">
      <c r="E3254" s="228"/>
      <c r="F3254" s="217"/>
      <c r="I3254" s="155"/>
      <c r="K3254" s="5"/>
      <c r="L3254" s="5"/>
      <c r="M3254" s="155"/>
    </row>
    <row r="3255" spans="1:13" x14ac:dyDescent="0.25">
      <c r="E3255" s="228"/>
      <c r="F3255" s="217"/>
      <c r="I3255" s="155"/>
      <c r="J3255" s="218"/>
      <c r="K3255" s="5"/>
      <c r="L3255" s="5"/>
      <c r="M3255" s="155"/>
    </row>
    <row r="3256" spans="1:13" x14ac:dyDescent="0.25">
      <c r="E3256" s="217"/>
      <c r="F3256" s="217"/>
      <c r="G3256" s="5"/>
      <c r="H3256" s="5"/>
      <c r="I3256" s="155"/>
      <c r="J3256" s="218"/>
      <c r="K3256" s="5"/>
      <c r="L3256" s="5"/>
      <c r="M3256" s="155"/>
    </row>
    <row r="3257" spans="1:13" x14ac:dyDescent="0.25">
      <c r="C3257" s="5"/>
      <c r="E3257" s="217"/>
      <c r="F3257" s="217"/>
      <c r="G3257" s="5"/>
      <c r="H3257" s="5"/>
      <c r="I3257" s="218"/>
      <c r="J3257" s="218"/>
      <c r="K3257" s="5"/>
      <c r="L3257" s="5"/>
      <c r="M3257" s="155"/>
    </row>
    <row r="3258" spans="1:13" x14ac:dyDescent="0.25">
      <c r="E3258" s="217"/>
      <c r="F3258" s="217"/>
      <c r="I3258" s="155"/>
      <c r="J3258" s="218"/>
      <c r="K3258" s="5"/>
      <c r="L3258" s="5"/>
      <c r="M3258" s="155"/>
    </row>
    <row r="3259" spans="1:13" x14ac:dyDescent="0.25">
      <c r="E3259" s="217"/>
      <c r="F3259" s="217"/>
    </row>
    <row r="3260" spans="1:13" x14ac:dyDescent="0.25">
      <c r="E3260" s="217"/>
      <c r="F3260" s="217"/>
    </row>
    <row r="3261" spans="1:13" x14ac:dyDescent="0.25">
      <c r="E3261" s="217"/>
      <c r="F3261" s="217"/>
      <c r="G3261" s="155"/>
      <c r="H3261" s="218"/>
      <c r="M3261" s="155"/>
    </row>
    <row r="3262" spans="1:13" x14ac:dyDescent="0.25">
      <c r="E3262" s="217"/>
      <c r="F3262" s="217"/>
      <c r="G3262" s="5"/>
      <c r="H3262" s="5"/>
      <c r="I3262" s="5"/>
      <c r="J3262" s="5"/>
      <c r="K3262" s="155"/>
      <c r="M3262" s="155"/>
    </row>
    <row r="3263" spans="1:13" x14ac:dyDescent="0.25">
      <c r="E3263" s="217"/>
      <c r="F3263" s="217"/>
      <c r="G3263" s="5"/>
      <c r="H3263" s="5"/>
      <c r="I3263" s="155"/>
      <c r="K3263" s="5"/>
      <c r="L3263" s="5"/>
      <c r="M3263" s="218"/>
    </row>
    <row r="3264" spans="1:13" x14ac:dyDescent="0.25">
      <c r="E3264" s="217"/>
      <c r="F3264" s="217"/>
      <c r="G3264" s="5"/>
      <c r="H3264" s="5"/>
      <c r="I3264" s="155"/>
      <c r="K3264" s="5"/>
      <c r="L3264" s="5"/>
      <c r="M3264" s="155"/>
    </row>
    <row r="3265" spans="3:13" x14ac:dyDescent="0.25">
      <c r="E3265" s="228"/>
      <c r="F3265" s="217"/>
      <c r="G3265" s="155"/>
      <c r="H3265" s="155"/>
      <c r="I3265" s="155"/>
      <c r="K3265" s="5"/>
      <c r="L3265" s="5"/>
      <c r="M3265" s="155"/>
    </row>
    <row r="3266" spans="3:13" x14ac:dyDescent="0.25">
      <c r="E3266" s="228"/>
      <c r="F3266" s="217"/>
      <c r="I3266" s="155"/>
      <c r="K3266" s="5"/>
      <c r="L3266" s="5"/>
      <c r="M3266" s="155"/>
    </row>
    <row r="3267" spans="3:13" x14ac:dyDescent="0.25">
      <c r="C3267" s="233"/>
      <c r="E3267" s="228"/>
      <c r="F3267" s="217"/>
      <c r="I3267" s="155"/>
      <c r="J3267" s="218"/>
      <c r="K3267" s="5"/>
      <c r="L3267" s="5"/>
      <c r="M3267" s="155"/>
    </row>
    <row r="3268" spans="3:13" x14ac:dyDescent="0.25">
      <c r="E3268" s="217"/>
      <c r="F3268" s="217"/>
      <c r="G3268" s="5"/>
      <c r="H3268" s="5"/>
      <c r="I3268" s="155"/>
      <c r="J3268" s="218"/>
      <c r="K3268" s="5"/>
      <c r="L3268" s="5"/>
      <c r="M3268" s="155"/>
    </row>
    <row r="3269" spans="3:13" x14ac:dyDescent="0.25">
      <c r="E3269" s="217"/>
      <c r="F3269" s="217"/>
      <c r="G3269" s="5"/>
      <c r="H3269" s="5"/>
      <c r="I3269" s="218"/>
      <c r="J3269" s="218"/>
      <c r="K3269" s="5"/>
      <c r="L3269" s="5"/>
      <c r="M3269" s="155"/>
    </row>
    <row r="3270" spans="3:13" x14ac:dyDescent="0.25">
      <c r="E3270" s="217"/>
      <c r="F3270" s="217"/>
      <c r="I3270" s="218"/>
      <c r="J3270" s="218"/>
      <c r="K3270" s="5"/>
      <c r="L3270" s="5"/>
      <c r="M3270" s="155"/>
    </row>
    <row r="3271" spans="3:13" x14ac:dyDescent="0.25">
      <c r="E3271" s="217"/>
      <c r="F3271" s="217"/>
    </row>
    <row r="3272" spans="3:13" x14ac:dyDescent="0.25">
      <c r="E3272" s="217"/>
      <c r="F3272" s="217"/>
    </row>
    <row r="3273" spans="3:13" x14ac:dyDescent="0.25">
      <c r="E3273" s="217"/>
      <c r="F3273" s="217"/>
      <c r="G3273" s="155"/>
      <c r="H3273" s="218"/>
      <c r="M3273" s="155"/>
    </row>
    <row r="3274" spans="3:13" x14ac:dyDescent="0.25">
      <c r="E3274" s="217"/>
      <c r="F3274" s="217"/>
      <c r="G3274" s="5"/>
      <c r="H3274" s="5"/>
      <c r="I3274" s="5"/>
      <c r="J3274" s="5"/>
      <c r="K3274" s="155"/>
      <c r="M3274" s="155"/>
    </row>
    <row r="3275" spans="3:13" x14ac:dyDescent="0.25">
      <c r="E3275" s="217"/>
      <c r="F3275" s="217"/>
      <c r="G3275" s="5"/>
      <c r="H3275" s="5"/>
      <c r="I3275" s="155"/>
      <c r="K3275" s="5"/>
      <c r="L3275" s="5"/>
      <c r="M3275" s="218"/>
    </row>
    <row r="3276" spans="3:13" x14ac:dyDescent="0.25">
      <c r="E3276" s="217"/>
      <c r="F3276" s="217"/>
      <c r="G3276" s="5"/>
      <c r="H3276" s="5"/>
      <c r="I3276" s="155"/>
      <c r="K3276" s="5"/>
      <c r="L3276" s="5"/>
      <c r="M3276" s="155"/>
    </row>
    <row r="3277" spans="3:13" x14ac:dyDescent="0.25">
      <c r="E3277" s="228"/>
      <c r="F3277" s="217"/>
      <c r="G3277" s="155"/>
      <c r="H3277" s="155"/>
      <c r="I3277" s="155"/>
      <c r="K3277" s="5"/>
      <c r="L3277" s="5"/>
      <c r="M3277" s="155"/>
    </row>
    <row r="3278" spans="3:13" x14ac:dyDescent="0.25">
      <c r="E3278" s="228"/>
      <c r="F3278" s="217"/>
      <c r="I3278" s="155"/>
      <c r="K3278" s="5"/>
      <c r="L3278" s="5"/>
      <c r="M3278" s="155"/>
    </row>
    <row r="3279" spans="3:13" x14ac:dyDescent="0.25">
      <c r="C3279" s="233"/>
      <c r="E3279" s="228"/>
      <c r="F3279" s="217"/>
      <c r="I3279" s="155"/>
      <c r="J3279" s="218"/>
      <c r="K3279" s="5"/>
      <c r="L3279" s="5"/>
      <c r="M3279" s="155"/>
    </row>
    <row r="3280" spans="3:13" x14ac:dyDescent="0.25">
      <c r="E3280" s="217"/>
      <c r="F3280" s="217"/>
      <c r="G3280" s="5"/>
      <c r="H3280" s="5"/>
      <c r="I3280" s="155"/>
      <c r="J3280" s="218"/>
      <c r="K3280" s="5"/>
      <c r="L3280" s="5"/>
      <c r="M3280" s="155"/>
    </row>
    <row r="3281" spans="1:13" x14ac:dyDescent="0.25">
      <c r="E3281" s="217"/>
      <c r="F3281" s="217"/>
      <c r="G3281" s="5"/>
      <c r="H3281" s="5"/>
      <c r="I3281" s="218"/>
      <c r="J3281" s="218"/>
      <c r="K3281" s="5"/>
      <c r="L3281" s="5"/>
      <c r="M3281" s="155"/>
    </row>
    <row r="3282" spans="1:13" x14ac:dyDescent="0.25">
      <c r="E3282" s="217"/>
      <c r="F3282" s="217"/>
      <c r="I3282" s="155"/>
      <c r="J3282" s="218"/>
      <c r="K3282" s="5"/>
      <c r="L3282" s="5"/>
      <c r="M3282" s="155"/>
    </row>
    <row r="3283" spans="1:13" x14ac:dyDescent="0.25">
      <c r="E3283" s="217"/>
      <c r="F3283" s="217"/>
    </row>
    <row r="3285" spans="1:13" x14ac:dyDescent="0.25">
      <c r="A3285" s="5"/>
      <c r="B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</row>
    <row r="3286" spans="1:13" x14ac:dyDescent="0.25">
      <c r="E3286" s="217"/>
      <c r="F3286" s="217"/>
    </row>
    <row r="3287" spans="1:13" x14ac:dyDescent="0.25">
      <c r="E3287" s="217"/>
      <c r="F3287" s="217"/>
      <c r="G3287" s="155"/>
      <c r="H3287" s="218"/>
      <c r="M3287" s="155"/>
    </row>
    <row r="3288" spans="1:13" x14ac:dyDescent="0.25">
      <c r="E3288" s="217"/>
      <c r="F3288" s="217"/>
      <c r="G3288" s="5"/>
      <c r="H3288" s="5"/>
      <c r="I3288" s="5"/>
      <c r="J3288" s="5"/>
      <c r="K3288" s="155"/>
      <c r="M3288" s="155"/>
    </row>
    <row r="3289" spans="1:13" x14ac:dyDescent="0.25">
      <c r="E3289" s="217"/>
      <c r="F3289" s="217"/>
      <c r="G3289" s="5"/>
      <c r="H3289" s="5"/>
      <c r="I3289" s="155"/>
      <c r="K3289" s="5"/>
      <c r="L3289" s="5"/>
      <c r="M3289" s="218"/>
    </row>
    <row r="3290" spans="1:13" x14ac:dyDescent="0.25">
      <c r="C3290" s="5"/>
      <c r="E3290" s="217"/>
      <c r="F3290" s="217"/>
      <c r="G3290" s="5"/>
      <c r="H3290" s="5"/>
      <c r="I3290" s="155"/>
      <c r="K3290" s="5"/>
      <c r="L3290" s="5"/>
      <c r="M3290" s="155"/>
    </row>
    <row r="3291" spans="1:13" x14ac:dyDescent="0.25">
      <c r="E3291" s="228"/>
      <c r="F3291" s="217"/>
      <c r="G3291" s="155"/>
      <c r="H3291" s="155"/>
      <c r="I3291" s="155"/>
      <c r="K3291" s="5"/>
      <c r="L3291" s="5"/>
      <c r="M3291" s="155"/>
    </row>
    <row r="3292" spans="1:13" x14ac:dyDescent="0.25">
      <c r="C3292" s="233"/>
      <c r="E3292" s="228"/>
      <c r="F3292" s="217"/>
      <c r="I3292" s="155"/>
      <c r="K3292" s="5"/>
      <c r="L3292" s="5"/>
      <c r="M3292" s="155"/>
    </row>
    <row r="3293" spans="1:13" x14ac:dyDescent="0.25">
      <c r="E3293" s="228"/>
      <c r="F3293" s="217"/>
      <c r="I3293" s="155"/>
      <c r="J3293" s="218"/>
      <c r="K3293" s="5"/>
      <c r="L3293" s="5"/>
      <c r="M3293" s="155"/>
    </row>
    <row r="3294" spans="1:13" x14ac:dyDescent="0.25">
      <c r="E3294" s="217"/>
      <c r="F3294" s="217"/>
      <c r="G3294" s="5"/>
      <c r="H3294" s="5"/>
      <c r="I3294" s="155"/>
      <c r="J3294" s="218"/>
      <c r="K3294" s="5"/>
      <c r="L3294" s="5"/>
      <c r="M3294" s="155"/>
    </row>
    <row r="3295" spans="1:13" x14ac:dyDescent="0.25">
      <c r="E3295" s="217"/>
      <c r="F3295" s="217"/>
      <c r="G3295" s="5"/>
      <c r="H3295" s="5"/>
      <c r="I3295" s="218"/>
      <c r="J3295" s="218"/>
      <c r="K3295" s="5"/>
      <c r="L3295" s="5"/>
      <c r="M3295" s="155"/>
    </row>
    <row r="3296" spans="1:13" x14ac:dyDescent="0.25">
      <c r="E3296" s="217"/>
      <c r="F3296" s="217"/>
      <c r="I3296" s="155"/>
      <c r="J3296" s="218"/>
      <c r="K3296" s="5"/>
      <c r="L3296" s="5"/>
      <c r="M3296" s="155"/>
    </row>
    <row r="3297" spans="3:13" x14ac:dyDescent="0.25">
      <c r="E3297" s="217"/>
      <c r="F3297" s="217"/>
    </row>
    <row r="3298" spans="3:13" x14ac:dyDescent="0.25">
      <c r="E3298" s="217"/>
      <c r="F3298" s="217"/>
    </row>
    <row r="3299" spans="3:13" x14ac:dyDescent="0.25">
      <c r="E3299" s="217"/>
      <c r="F3299" s="217"/>
      <c r="G3299" s="155"/>
      <c r="H3299" s="218"/>
      <c r="M3299" s="155"/>
    </row>
    <row r="3300" spans="3:13" x14ac:dyDescent="0.25">
      <c r="E3300" s="217"/>
      <c r="F3300" s="217"/>
      <c r="G3300" s="5"/>
      <c r="H3300" s="5"/>
      <c r="I3300" s="5"/>
      <c r="J3300" s="5"/>
      <c r="K3300" s="155"/>
      <c r="M3300" s="155"/>
    </row>
    <row r="3301" spans="3:13" x14ac:dyDescent="0.25">
      <c r="E3301" s="217"/>
      <c r="F3301" s="217"/>
      <c r="G3301" s="5"/>
      <c r="H3301" s="5"/>
      <c r="I3301" s="155"/>
      <c r="K3301" s="5"/>
      <c r="L3301" s="5"/>
      <c r="M3301" s="218"/>
    </row>
    <row r="3302" spans="3:13" x14ac:dyDescent="0.25">
      <c r="E3302" s="217"/>
      <c r="F3302" s="217"/>
      <c r="G3302" s="5"/>
      <c r="H3302" s="5"/>
      <c r="I3302" s="155"/>
      <c r="K3302" s="5"/>
      <c r="L3302" s="5"/>
      <c r="M3302" s="155"/>
    </row>
    <row r="3303" spans="3:13" x14ac:dyDescent="0.25">
      <c r="E3303" s="228"/>
      <c r="F3303" s="217"/>
      <c r="G3303" s="155"/>
      <c r="H3303" s="155"/>
      <c r="I3303" s="155"/>
      <c r="K3303" s="5"/>
      <c r="L3303" s="5"/>
      <c r="M3303" s="155"/>
    </row>
    <row r="3304" spans="3:13" x14ac:dyDescent="0.25">
      <c r="C3304" s="233"/>
      <c r="E3304" s="228"/>
      <c r="F3304" s="217"/>
      <c r="I3304" s="155"/>
      <c r="K3304" s="5"/>
      <c r="L3304" s="5"/>
      <c r="M3304" s="155"/>
    </row>
    <row r="3305" spans="3:13" x14ac:dyDescent="0.25">
      <c r="E3305" s="228"/>
      <c r="F3305" s="217"/>
      <c r="I3305" s="155"/>
      <c r="J3305" s="218"/>
      <c r="K3305" s="5"/>
      <c r="L3305" s="5"/>
      <c r="M3305" s="155"/>
    </row>
    <row r="3306" spans="3:13" x14ac:dyDescent="0.25">
      <c r="E3306" s="217"/>
      <c r="F3306" s="217"/>
      <c r="G3306" s="5"/>
      <c r="H3306" s="5"/>
      <c r="I3306" s="155"/>
      <c r="J3306" s="218"/>
      <c r="K3306" s="5"/>
      <c r="L3306" s="5"/>
      <c r="M3306" s="155"/>
    </row>
    <row r="3307" spans="3:13" x14ac:dyDescent="0.25">
      <c r="E3307" s="217"/>
      <c r="F3307" s="217"/>
      <c r="G3307" s="5"/>
      <c r="H3307" s="5"/>
      <c r="I3307" s="218"/>
      <c r="J3307" s="218"/>
      <c r="K3307" s="5"/>
      <c r="L3307" s="5"/>
      <c r="M3307" s="155"/>
    </row>
    <row r="3308" spans="3:13" x14ac:dyDescent="0.25">
      <c r="E3308" s="217"/>
      <c r="F3308" s="217"/>
      <c r="I3308" s="155"/>
      <c r="J3308" s="218"/>
      <c r="K3308" s="5"/>
      <c r="L3308" s="5"/>
      <c r="M3308" s="155"/>
    </row>
    <row r="3309" spans="3:13" x14ac:dyDescent="0.25">
      <c r="E3309" s="217"/>
      <c r="F3309" s="217"/>
    </row>
    <row r="3310" spans="3:13" x14ac:dyDescent="0.25">
      <c r="E3310" s="217"/>
      <c r="F3310" s="217"/>
    </row>
    <row r="3311" spans="3:13" x14ac:dyDescent="0.25">
      <c r="E3311" s="217"/>
      <c r="F3311" s="217"/>
      <c r="G3311" s="155"/>
      <c r="H3311" s="218"/>
      <c r="M3311" s="155"/>
    </row>
    <row r="3312" spans="3:13" x14ac:dyDescent="0.25">
      <c r="E3312" s="217"/>
      <c r="F3312" s="217"/>
      <c r="G3312" s="5"/>
      <c r="H3312" s="5"/>
      <c r="I3312" s="5"/>
      <c r="J3312" s="5"/>
      <c r="K3312" s="155"/>
      <c r="M3312" s="155"/>
    </row>
    <row r="3313" spans="1:13" x14ac:dyDescent="0.25">
      <c r="E3313" s="217"/>
      <c r="F3313" s="217"/>
      <c r="G3313" s="5"/>
      <c r="H3313" s="5"/>
      <c r="I3313" s="155"/>
      <c r="K3313" s="5"/>
      <c r="L3313" s="5"/>
      <c r="M3313" s="218"/>
    </row>
    <row r="3314" spans="1:13" x14ac:dyDescent="0.25">
      <c r="E3314" s="217"/>
      <c r="F3314" s="217"/>
      <c r="G3314" s="5"/>
      <c r="H3314" s="5"/>
      <c r="I3314" s="155"/>
      <c r="K3314" s="5"/>
      <c r="L3314" s="5"/>
      <c r="M3314" s="155"/>
    </row>
    <row r="3315" spans="1:13" x14ac:dyDescent="0.25">
      <c r="E3315" s="228"/>
      <c r="F3315" s="217"/>
      <c r="G3315" s="155"/>
      <c r="H3315" s="155"/>
      <c r="I3315" s="155"/>
      <c r="K3315" s="5"/>
      <c r="L3315" s="5"/>
      <c r="M3315" s="155"/>
    </row>
    <row r="3316" spans="1:13" x14ac:dyDescent="0.25">
      <c r="C3316" s="233"/>
      <c r="E3316" s="228"/>
      <c r="F3316" s="217"/>
      <c r="I3316" s="155"/>
      <c r="K3316" s="5"/>
      <c r="L3316" s="5"/>
      <c r="M3316" s="155"/>
    </row>
    <row r="3317" spans="1:13" x14ac:dyDescent="0.25">
      <c r="E3317" s="228"/>
      <c r="F3317" s="217"/>
      <c r="I3317" s="155"/>
      <c r="J3317" s="218"/>
      <c r="K3317" s="5"/>
      <c r="L3317" s="5"/>
      <c r="M3317" s="155"/>
    </row>
    <row r="3318" spans="1:13" x14ac:dyDescent="0.25">
      <c r="E3318" s="217"/>
      <c r="F3318" s="217"/>
      <c r="G3318" s="5"/>
      <c r="H3318" s="5"/>
      <c r="I3318" s="155"/>
      <c r="J3318" s="218"/>
      <c r="K3318" s="5"/>
      <c r="L3318" s="5"/>
      <c r="M3318" s="155"/>
    </row>
    <row r="3319" spans="1:13" x14ac:dyDescent="0.25">
      <c r="E3319" s="217"/>
      <c r="F3319" s="217"/>
      <c r="G3319" s="5"/>
      <c r="H3319" s="5"/>
      <c r="I3319" s="218"/>
      <c r="J3319" s="218"/>
      <c r="K3319" s="5"/>
      <c r="L3319" s="5"/>
      <c r="M3319" s="155"/>
    </row>
    <row r="3320" spans="1:13" x14ac:dyDescent="0.25">
      <c r="A3320" s="5"/>
      <c r="B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</row>
    <row r="3321" spans="1:13" x14ac:dyDescent="0.25">
      <c r="E3321" s="217"/>
      <c r="F3321" s="217"/>
      <c r="I3321" s="155"/>
      <c r="J3321" s="218"/>
      <c r="K3321" s="5"/>
      <c r="L3321" s="5"/>
      <c r="M3321" s="155"/>
    </row>
    <row r="3322" spans="1:13" x14ac:dyDescent="0.25">
      <c r="E3322" s="217"/>
      <c r="F3322" s="217"/>
    </row>
    <row r="3323" spans="1:13" x14ac:dyDescent="0.25">
      <c r="C3323" s="5"/>
      <c r="E3323" s="217"/>
      <c r="F3323" s="228"/>
      <c r="G3323" s="155"/>
      <c r="H3323" s="226"/>
      <c r="J3323" s="226"/>
      <c r="L3323" s="226"/>
      <c r="M3323" s="226"/>
    </row>
    <row r="3324" spans="1:13" x14ac:dyDescent="0.25">
      <c r="E3324" s="217"/>
      <c r="F3324" s="217"/>
      <c r="G3324" s="155"/>
      <c r="H3324" s="226"/>
      <c r="J3324" s="226"/>
      <c r="L3324" s="226"/>
      <c r="M3324" s="226"/>
    </row>
    <row r="3325" spans="1:13" x14ac:dyDescent="0.25">
      <c r="E3325" s="217"/>
      <c r="F3325" s="228"/>
      <c r="G3325" s="155"/>
      <c r="H3325" s="226"/>
      <c r="J3325" s="226"/>
      <c r="L3325" s="226"/>
      <c r="M3325" s="226"/>
    </row>
    <row r="3326" spans="1:13" x14ac:dyDescent="0.25">
      <c r="E3326" s="217"/>
      <c r="F3326" s="217"/>
      <c r="G3326" s="155"/>
      <c r="H3326" s="226"/>
      <c r="J3326" s="226"/>
      <c r="L3326" s="226"/>
      <c r="M3326" s="226"/>
    </row>
    <row r="3327" spans="1:13" x14ac:dyDescent="0.25">
      <c r="H3327" s="226"/>
      <c r="J3327" s="226"/>
      <c r="L3327" s="226"/>
      <c r="M3327" s="226"/>
    </row>
    <row r="3328" spans="1:13" x14ac:dyDescent="0.25">
      <c r="E3328" s="217"/>
      <c r="F3328" s="217"/>
      <c r="G3328" s="155"/>
      <c r="H3328" s="226"/>
      <c r="J3328" s="226"/>
      <c r="L3328" s="226"/>
      <c r="M3328" s="226"/>
    </row>
    <row r="3329" spans="3:13" x14ac:dyDescent="0.25">
      <c r="C3329" s="233"/>
      <c r="E3329" s="217"/>
      <c r="F3329" s="217"/>
      <c r="G3329" s="155"/>
      <c r="H3329" s="226"/>
      <c r="M3329" s="226"/>
    </row>
    <row r="3330" spans="3:13" x14ac:dyDescent="0.25">
      <c r="E3330" s="217"/>
      <c r="F3330" s="217"/>
      <c r="G3330" s="155"/>
      <c r="H3330" s="226"/>
      <c r="J3330" s="226"/>
      <c r="L3330" s="226"/>
      <c r="M3330" s="226"/>
    </row>
    <row r="3331" spans="3:13" x14ac:dyDescent="0.25">
      <c r="E3331" s="217"/>
      <c r="F3331" s="217"/>
      <c r="G3331" s="155"/>
      <c r="H3331" s="226"/>
      <c r="J3331" s="226"/>
      <c r="L3331" s="226"/>
      <c r="M3331" s="226"/>
    </row>
    <row r="3332" spans="3:13" x14ac:dyDescent="0.25">
      <c r="E3332" s="217"/>
      <c r="F3332" s="217"/>
      <c r="G3332" s="155"/>
      <c r="H3332" s="226"/>
      <c r="J3332" s="226"/>
      <c r="L3332" s="226"/>
      <c r="M3332" s="226"/>
    </row>
    <row r="3333" spans="3:13" x14ac:dyDescent="0.25">
      <c r="E3333" s="217"/>
      <c r="F3333" s="217"/>
    </row>
    <row r="3334" spans="3:13" x14ac:dyDescent="0.25">
      <c r="E3334" s="217"/>
      <c r="F3334" s="217"/>
    </row>
    <row r="3335" spans="3:13" x14ac:dyDescent="0.25">
      <c r="E3335" s="217"/>
      <c r="F3335" s="217"/>
    </row>
    <row r="3336" spans="3:13" x14ac:dyDescent="0.25">
      <c r="E3336" s="217"/>
      <c r="F3336" s="217"/>
      <c r="G3336" s="155"/>
      <c r="H3336" s="218"/>
      <c r="M3336" s="155"/>
    </row>
    <row r="3337" spans="3:13" x14ac:dyDescent="0.25">
      <c r="E3337" s="217"/>
      <c r="F3337" s="217"/>
      <c r="G3337" s="5"/>
      <c r="H3337" s="5"/>
      <c r="I3337" s="5"/>
      <c r="J3337" s="5"/>
      <c r="K3337" s="155"/>
      <c r="M3337" s="155"/>
    </row>
    <row r="3338" spans="3:13" x14ac:dyDescent="0.25">
      <c r="E3338" s="217"/>
      <c r="F3338" s="217"/>
      <c r="G3338" s="5"/>
      <c r="H3338" s="5"/>
      <c r="I3338" s="155"/>
      <c r="K3338" s="5"/>
      <c r="L3338" s="5"/>
      <c r="M3338" s="218"/>
    </row>
    <row r="3339" spans="3:13" x14ac:dyDescent="0.25">
      <c r="E3339" s="217"/>
      <c r="F3339" s="217"/>
      <c r="G3339" s="5"/>
      <c r="H3339" s="5"/>
      <c r="I3339" s="155"/>
      <c r="K3339" s="5"/>
      <c r="L3339" s="5"/>
      <c r="M3339" s="218"/>
    </row>
    <row r="3340" spans="3:13" x14ac:dyDescent="0.25">
      <c r="E3340" s="228"/>
      <c r="F3340" s="217"/>
      <c r="G3340" s="155"/>
      <c r="H3340" s="155"/>
      <c r="I3340" s="155"/>
      <c r="K3340" s="5"/>
      <c r="L3340" s="5"/>
      <c r="M3340" s="155"/>
    </row>
    <row r="3341" spans="3:13" x14ac:dyDescent="0.25">
      <c r="C3341" s="233"/>
      <c r="E3341" s="228"/>
      <c r="F3341" s="217"/>
      <c r="I3341" s="155"/>
      <c r="K3341" s="5"/>
      <c r="L3341" s="5"/>
      <c r="M3341" s="155"/>
    </row>
    <row r="3342" spans="3:13" x14ac:dyDescent="0.25">
      <c r="E3342" s="228"/>
      <c r="F3342" s="217"/>
      <c r="I3342" s="155"/>
      <c r="K3342" s="5"/>
      <c r="L3342" s="5"/>
      <c r="M3342" s="155"/>
    </row>
    <row r="3343" spans="3:13" x14ac:dyDescent="0.25">
      <c r="E3343" s="217"/>
      <c r="F3343" s="217"/>
      <c r="G3343" s="5"/>
      <c r="H3343" s="5"/>
      <c r="I3343" s="218"/>
      <c r="J3343" s="218"/>
      <c r="K3343" s="5"/>
      <c r="L3343" s="5"/>
      <c r="M3343" s="155"/>
    </row>
    <row r="3344" spans="3:13" x14ac:dyDescent="0.25">
      <c r="E3344" s="217"/>
      <c r="F3344" s="217"/>
      <c r="I3344" s="155"/>
      <c r="J3344" s="218"/>
      <c r="K3344" s="5"/>
      <c r="L3344" s="5"/>
      <c r="M3344" s="155"/>
    </row>
    <row r="3345" spans="1:13" x14ac:dyDescent="0.25">
      <c r="E3345" s="217"/>
      <c r="F3345" s="217"/>
    </row>
    <row r="3346" spans="1:13" x14ac:dyDescent="0.25">
      <c r="E3346" s="217"/>
      <c r="F3346" s="217"/>
    </row>
    <row r="3347" spans="1:13" x14ac:dyDescent="0.25">
      <c r="E3347" s="217"/>
      <c r="F3347" s="217"/>
      <c r="G3347" s="155"/>
      <c r="H3347" s="218"/>
      <c r="M3347" s="155"/>
    </row>
    <row r="3348" spans="1:13" x14ac:dyDescent="0.25">
      <c r="E3348" s="217"/>
      <c r="F3348" s="217"/>
      <c r="G3348" s="5"/>
      <c r="H3348" s="5"/>
      <c r="I3348" s="5"/>
      <c r="J3348" s="5"/>
      <c r="K3348" s="155"/>
      <c r="M3348" s="155"/>
    </row>
    <row r="3349" spans="1:13" x14ac:dyDescent="0.25">
      <c r="E3349" s="217"/>
      <c r="F3349" s="217"/>
      <c r="G3349" s="5"/>
      <c r="H3349" s="5"/>
      <c r="I3349" s="155"/>
      <c r="K3349" s="5"/>
      <c r="L3349" s="5"/>
      <c r="M3349" s="218"/>
    </row>
    <row r="3350" spans="1:13" x14ac:dyDescent="0.25">
      <c r="E3350" s="217"/>
      <c r="F3350" s="217"/>
      <c r="G3350" s="5"/>
      <c r="H3350" s="5"/>
      <c r="I3350" s="155"/>
      <c r="K3350" s="5"/>
      <c r="L3350" s="5"/>
      <c r="M3350" s="218"/>
    </row>
    <row r="3351" spans="1:13" x14ac:dyDescent="0.25">
      <c r="E3351" s="228"/>
      <c r="F3351" s="217"/>
      <c r="G3351" s="155"/>
      <c r="H3351" s="155"/>
      <c r="I3351" s="155"/>
      <c r="K3351" s="5"/>
      <c r="L3351" s="5"/>
      <c r="M3351" s="155"/>
    </row>
    <row r="3352" spans="1:13" x14ac:dyDescent="0.25">
      <c r="E3352" s="228"/>
      <c r="F3352" s="217"/>
      <c r="I3352" s="155"/>
      <c r="K3352" s="5"/>
      <c r="L3352" s="5"/>
      <c r="M3352" s="155"/>
    </row>
    <row r="3353" spans="1:13" x14ac:dyDescent="0.25">
      <c r="E3353" s="228"/>
      <c r="F3353" s="217"/>
      <c r="I3353" s="155"/>
      <c r="K3353" s="5"/>
      <c r="L3353" s="5"/>
      <c r="M3353" s="155"/>
    </row>
    <row r="3354" spans="1:13" x14ac:dyDescent="0.25">
      <c r="E3354" s="217"/>
      <c r="F3354" s="217"/>
      <c r="G3354" s="5"/>
      <c r="H3354" s="5"/>
      <c r="I3354" s="218"/>
      <c r="J3354" s="218"/>
      <c r="K3354" s="5"/>
      <c r="L3354" s="5"/>
      <c r="M3354" s="155"/>
    </row>
    <row r="3355" spans="1:13" x14ac:dyDescent="0.25">
      <c r="E3355" s="217"/>
      <c r="F3355" s="217"/>
      <c r="I3355" s="155"/>
      <c r="J3355" s="218"/>
      <c r="K3355" s="5"/>
      <c r="L3355" s="5"/>
      <c r="M3355" s="155"/>
    </row>
    <row r="3356" spans="1:13" x14ac:dyDescent="0.25">
      <c r="A3356" s="5"/>
      <c r="B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</row>
    <row r="3357" spans="1:13" x14ac:dyDescent="0.25">
      <c r="C3357" s="5"/>
      <c r="E3357" s="217"/>
      <c r="F3357" s="217"/>
    </row>
    <row r="3358" spans="1:13" x14ac:dyDescent="0.25">
      <c r="E3358" s="217"/>
      <c r="F3358" s="217"/>
      <c r="G3358" s="155"/>
      <c r="H3358" s="218"/>
      <c r="M3358" s="155"/>
    </row>
    <row r="3359" spans="1:13" x14ac:dyDescent="0.25">
      <c r="E3359" s="217"/>
      <c r="F3359" s="217"/>
      <c r="G3359" s="5"/>
      <c r="H3359" s="5"/>
      <c r="I3359" s="5"/>
      <c r="J3359" s="5"/>
      <c r="K3359" s="155"/>
      <c r="M3359" s="155"/>
    </row>
    <row r="3360" spans="1:13" x14ac:dyDescent="0.25">
      <c r="E3360" s="217"/>
      <c r="F3360" s="217"/>
      <c r="G3360" s="5"/>
      <c r="H3360" s="5"/>
      <c r="I3360" s="155"/>
      <c r="K3360" s="5"/>
      <c r="L3360" s="5"/>
      <c r="M3360" s="218"/>
    </row>
    <row r="3361" spans="5:13" x14ac:dyDescent="0.25">
      <c r="E3361" s="217"/>
      <c r="F3361" s="217"/>
      <c r="G3361" s="5"/>
      <c r="H3361" s="5"/>
      <c r="I3361" s="155"/>
      <c r="K3361" s="5"/>
      <c r="L3361" s="5"/>
      <c r="M3361" s="218"/>
    </row>
    <row r="3362" spans="5:13" x14ac:dyDescent="0.25">
      <c r="E3362" s="228"/>
      <c r="F3362" s="217"/>
      <c r="G3362" s="155"/>
      <c r="H3362" s="155"/>
      <c r="I3362" s="155"/>
      <c r="K3362" s="5"/>
      <c r="L3362" s="5"/>
      <c r="M3362" s="155"/>
    </row>
    <row r="3363" spans="5:13" x14ac:dyDescent="0.25">
      <c r="E3363" s="228"/>
      <c r="F3363" s="217"/>
      <c r="I3363" s="155"/>
      <c r="K3363" s="5"/>
      <c r="L3363" s="5"/>
      <c r="M3363" s="155"/>
    </row>
    <row r="3364" spans="5:13" x14ac:dyDescent="0.25">
      <c r="E3364" s="228"/>
      <c r="F3364" s="217"/>
      <c r="I3364" s="155"/>
      <c r="K3364" s="5"/>
      <c r="L3364" s="5"/>
      <c r="M3364" s="155"/>
    </row>
    <row r="3365" spans="5:13" x14ac:dyDescent="0.25">
      <c r="E3365" s="217"/>
      <c r="F3365" s="217"/>
      <c r="G3365" s="5"/>
      <c r="H3365" s="5"/>
      <c r="I3365" s="218"/>
      <c r="J3365" s="218"/>
      <c r="K3365" s="5"/>
      <c r="L3365" s="5"/>
      <c r="M3365" s="155"/>
    </row>
    <row r="3366" spans="5:13" x14ac:dyDescent="0.25">
      <c r="E3366" s="217"/>
      <c r="F3366" s="217"/>
      <c r="I3366" s="155"/>
      <c r="J3366" s="218"/>
      <c r="K3366" s="5"/>
      <c r="L3366" s="5"/>
      <c r="M3366" s="155"/>
    </row>
    <row r="3367" spans="5:13" x14ac:dyDescent="0.25">
      <c r="E3367" s="217"/>
      <c r="F3367" s="217"/>
    </row>
    <row r="3368" spans="5:13" x14ac:dyDescent="0.25">
      <c r="E3368" s="217"/>
      <c r="F3368" s="217"/>
    </row>
    <row r="3369" spans="5:13" x14ac:dyDescent="0.25">
      <c r="E3369" s="217"/>
      <c r="F3369" s="155"/>
      <c r="G3369" s="155"/>
      <c r="H3369" s="226"/>
      <c r="M3369" s="155"/>
    </row>
    <row r="3370" spans="5:13" x14ac:dyDescent="0.25">
      <c r="E3370" s="217"/>
      <c r="F3370" s="217"/>
      <c r="G3370" s="5"/>
      <c r="H3370" s="5"/>
      <c r="I3370" s="5"/>
      <c r="J3370" s="5"/>
      <c r="K3370" s="155"/>
      <c r="M3370" s="155"/>
    </row>
    <row r="3371" spans="5:13" x14ac:dyDescent="0.25">
      <c r="E3371" s="217"/>
      <c r="F3371" s="217"/>
      <c r="G3371" s="5"/>
      <c r="H3371" s="5"/>
      <c r="I3371" s="155"/>
      <c r="K3371" s="5"/>
      <c r="L3371" s="5"/>
      <c r="M3371" s="218"/>
    </row>
    <row r="3372" spans="5:13" x14ac:dyDescent="0.25">
      <c r="E3372" s="217"/>
      <c r="F3372" s="217"/>
      <c r="G3372" s="5"/>
      <c r="H3372" s="5"/>
      <c r="I3372" s="155"/>
      <c r="K3372" s="5"/>
      <c r="L3372" s="5"/>
      <c r="M3372" s="218"/>
    </row>
    <row r="3373" spans="5:13" x14ac:dyDescent="0.25">
      <c r="E3373" s="228"/>
      <c r="F3373" s="217"/>
      <c r="G3373" s="155"/>
      <c r="H3373" s="155"/>
      <c r="I3373" s="155"/>
      <c r="K3373" s="5"/>
      <c r="L3373" s="5"/>
      <c r="M3373" s="155"/>
    </row>
    <row r="3374" spans="5:13" x14ac:dyDescent="0.25">
      <c r="E3374" s="228"/>
      <c r="F3374" s="217"/>
      <c r="I3374" s="155"/>
      <c r="K3374" s="5"/>
      <c r="L3374" s="5"/>
      <c r="M3374" s="155"/>
    </row>
    <row r="3375" spans="5:13" x14ac:dyDescent="0.25">
      <c r="E3375" s="228"/>
      <c r="F3375" s="217"/>
      <c r="I3375" s="155"/>
      <c r="K3375" s="5"/>
      <c r="L3375" s="5"/>
      <c r="M3375" s="155"/>
    </row>
    <row r="3376" spans="5:13" x14ac:dyDescent="0.25">
      <c r="E3376" s="217"/>
      <c r="F3376" s="217"/>
      <c r="G3376" s="5"/>
      <c r="H3376" s="5"/>
      <c r="I3376" s="218"/>
      <c r="J3376" s="218"/>
      <c r="K3376" s="5"/>
      <c r="L3376" s="5"/>
      <c r="M3376" s="155"/>
    </row>
    <row r="3377" spans="1:13" x14ac:dyDescent="0.25">
      <c r="E3377" s="217"/>
      <c r="F3377" s="217"/>
      <c r="I3377" s="155"/>
      <c r="J3377" s="218"/>
      <c r="K3377" s="5"/>
      <c r="L3377" s="5"/>
      <c r="M3377" s="155"/>
    </row>
    <row r="3378" spans="1:13" x14ac:dyDescent="0.25">
      <c r="E3378" s="217"/>
      <c r="F3378" s="217"/>
    </row>
    <row r="3379" spans="1:13" x14ac:dyDescent="0.25">
      <c r="E3379" s="217"/>
      <c r="F3379" s="217"/>
    </row>
    <row r="3380" spans="1:13" x14ac:dyDescent="0.25">
      <c r="E3380" s="217"/>
      <c r="F3380" s="155"/>
      <c r="G3380" s="155"/>
      <c r="H3380" s="226"/>
      <c r="M3380" s="155"/>
    </row>
    <row r="3381" spans="1:13" x14ac:dyDescent="0.25">
      <c r="E3381" s="217"/>
      <c r="F3381" s="217"/>
      <c r="G3381" s="5"/>
      <c r="H3381" s="5"/>
      <c r="I3381" s="5"/>
      <c r="J3381" s="5"/>
      <c r="K3381" s="155"/>
      <c r="M3381" s="155"/>
    </row>
    <row r="3382" spans="1:13" x14ac:dyDescent="0.25">
      <c r="E3382" s="217"/>
      <c r="F3382" s="217"/>
      <c r="G3382" s="5"/>
      <c r="H3382" s="5"/>
      <c r="I3382" s="155"/>
      <c r="K3382" s="5"/>
      <c r="L3382" s="5"/>
      <c r="M3382" s="218"/>
    </row>
    <row r="3383" spans="1:13" x14ac:dyDescent="0.25">
      <c r="E3383" s="217"/>
      <c r="F3383" s="217"/>
      <c r="G3383" s="5"/>
      <c r="H3383" s="5"/>
      <c r="I3383" s="155"/>
      <c r="K3383" s="5"/>
      <c r="L3383" s="5"/>
      <c r="M3383" s="218"/>
    </row>
    <row r="3384" spans="1:13" x14ac:dyDescent="0.25">
      <c r="E3384" s="228"/>
      <c r="F3384" s="217"/>
      <c r="G3384" s="155"/>
      <c r="H3384" s="155"/>
      <c r="I3384" s="155"/>
      <c r="K3384" s="5"/>
      <c r="L3384" s="5"/>
      <c r="M3384" s="155"/>
    </row>
    <row r="3385" spans="1:13" x14ac:dyDescent="0.25">
      <c r="E3385" s="228"/>
      <c r="F3385" s="217"/>
      <c r="I3385" s="155"/>
      <c r="K3385" s="5"/>
      <c r="L3385" s="5"/>
      <c r="M3385" s="155"/>
    </row>
    <row r="3386" spans="1:13" x14ac:dyDescent="0.25">
      <c r="E3386" s="228"/>
      <c r="F3386" s="217"/>
      <c r="I3386" s="155"/>
      <c r="K3386" s="5"/>
      <c r="L3386" s="5"/>
      <c r="M3386" s="155"/>
    </row>
    <row r="3387" spans="1:13" x14ac:dyDescent="0.25">
      <c r="E3387" s="217"/>
      <c r="F3387" s="217"/>
      <c r="G3387" s="5"/>
      <c r="H3387" s="5"/>
      <c r="I3387" s="218"/>
      <c r="J3387" s="218"/>
      <c r="K3387" s="5"/>
      <c r="L3387" s="5"/>
      <c r="M3387" s="155"/>
    </row>
    <row r="3388" spans="1:13" x14ac:dyDescent="0.25">
      <c r="E3388" s="217"/>
      <c r="F3388" s="217"/>
      <c r="I3388" s="155"/>
      <c r="J3388" s="218"/>
      <c r="K3388" s="5"/>
      <c r="L3388" s="5"/>
      <c r="M3388" s="155"/>
    </row>
    <row r="3389" spans="1:13" x14ac:dyDescent="0.25">
      <c r="E3389" s="217"/>
      <c r="F3389" s="217"/>
    </row>
    <row r="3390" spans="1:13" x14ac:dyDescent="0.25">
      <c r="E3390" s="217"/>
      <c r="F3390" s="217"/>
    </row>
    <row r="3391" spans="1:13" x14ac:dyDescent="0.25">
      <c r="E3391" s="217"/>
      <c r="F3391" s="155"/>
      <c r="G3391" s="155"/>
      <c r="H3391" s="226"/>
      <c r="M3391" s="155"/>
    </row>
    <row r="3392" spans="1:13" x14ac:dyDescent="0.2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</row>
    <row r="3393" spans="5:13" x14ac:dyDescent="0.25">
      <c r="E3393" s="217"/>
      <c r="F3393" s="217"/>
      <c r="G3393" s="5"/>
      <c r="H3393" s="5"/>
      <c r="I3393" s="5"/>
      <c r="J3393" s="5"/>
      <c r="K3393" s="155"/>
      <c r="M3393" s="155"/>
    </row>
    <row r="3394" spans="5:13" x14ac:dyDescent="0.25">
      <c r="E3394" s="217"/>
      <c r="F3394" s="217"/>
      <c r="G3394" s="5"/>
      <c r="H3394" s="5"/>
      <c r="I3394" s="155"/>
      <c r="K3394" s="5"/>
      <c r="L3394" s="5"/>
      <c r="M3394" s="218"/>
    </row>
    <row r="3395" spans="5:13" x14ac:dyDescent="0.25">
      <c r="E3395" s="217"/>
      <c r="F3395" s="217"/>
      <c r="G3395" s="5"/>
      <c r="H3395" s="5"/>
      <c r="I3395" s="155"/>
      <c r="K3395" s="5"/>
      <c r="L3395" s="5"/>
      <c r="M3395" s="218"/>
    </row>
    <row r="3396" spans="5:13" x14ac:dyDescent="0.25">
      <c r="E3396" s="228"/>
      <c r="F3396" s="217"/>
      <c r="G3396" s="155"/>
      <c r="H3396" s="155"/>
      <c r="I3396" s="155"/>
      <c r="K3396" s="5"/>
      <c r="L3396" s="5"/>
      <c r="M3396" s="155"/>
    </row>
    <row r="3397" spans="5:13" x14ac:dyDescent="0.25">
      <c r="E3397" s="228"/>
      <c r="F3397" s="217"/>
      <c r="I3397" s="155"/>
      <c r="K3397" s="5"/>
      <c r="L3397" s="5"/>
      <c r="M3397" s="155"/>
    </row>
    <row r="3398" spans="5:13" x14ac:dyDescent="0.25">
      <c r="E3398" s="228"/>
      <c r="F3398" s="217"/>
      <c r="I3398" s="155"/>
      <c r="K3398" s="5"/>
      <c r="L3398" s="5"/>
      <c r="M3398" s="155"/>
    </row>
    <row r="3399" spans="5:13" x14ac:dyDescent="0.25">
      <c r="E3399" s="217"/>
      <c r="F3399" s="217"/>
      <c r="G3399" s="5"/>
      <c r="H3399" s="5"/>
      <c r="I3399" s="218"/>
      <c r="J3399" s="218"/>
      <c r="K3399" s="5"/>
      <c r="L3399" s="5"/>
      <c r="M3399" s="155"/>
    </row>
    <row r="3400" spans="5:13" x14ac:dyDescent="0.25">
      <c r="E3400" s="217"/>
      <c r="F3400" s="217"/>
      <c r="I3400" s="155"/>
      <c r="J3400" s="218"/>
      <c r="K3400" s="5"/>
      <c r="L3400" s="5"/>
      <c r="M3400" s="155"/>
    </row>
    <row r="3401" spans="5:13" x14ac:dyDescent="0.25">
      <c r="E3401" s="217"/>
      <c r="F3401" s="217"/>
    </row>
    <row r="3402" spans="5:13" x14ac:dyDescent="0.25">
      <c r="E3402" s="217"/>
      <c r="F3402" s="217"/>
    </row>
    <row r="3403" spans="5:13" x14ac:dyDescent="0.25">
      <c r="E3403" s="217"/>
      <c r="F3403" s="155"/>
      <c r="G3403" s="155"/>
      <c r="H3403" s="226"/>
      <c r="M3403" s="155"/>
    </row>
    <row r="3404" spans="5:13" x14ac:dyDescent="0.25">
      <c r="E3404" s="217"/>
      <c r="F3404" s="217"/>
      <c r="G3404" s="5"/>
      <c r="H3404" s="5"/>
      <c r="I3404" s="5"/>
      <c r="J3404" s="5"/>
      <c r="K3404" s="155"/>
      <c r="M3404" s="155"/>
    </row>
    <row r="3405" spans="5:13" x14ac:dyDescent="0.25">
      <c r="E3405" s="217"/>
      <c r="F3405" s="217"/>
      <c r="G3405" s="5"/>
      <c r="H3405" s="5"/>
      <c r="I3405" s="155"/>
      <c r="K3405" s="5"/>
      <c r="L3405" s="5"/>
      <c r="M3405" s="218"/>
    </row>
    <row r="3406" spans="5:13" x14ac:dyDescent="0.25">
      <c r="E3406" s="217"/>
      <c r="F3406" s="217"/>
      <c r="G3406" s="5"/>
      <c r="H3406" s="5"/>
      <c r="I3406" s="155"/>
      <c r="K3406" s="5"/>
      <c r="L3406" s="5"/>
      <c r="M3406" s="218"/>
    </row>
    <row r="3407" spans="5:13" x14ac:dyDescent="0.25">
      <c r="E3407" s="228"/>
      <c r="F3407" s="217"/>
      <c r="G3407" s="155"/>
      <c r="H3407" s="155"/>
      <c r="I3407" s="155"/>
      <c r="K3407" s="5"/>
      <c r="L3407" s="5"/>
      <c r="M3407" s="155"/>
    </row>
    <row r="3408" spans="5:13" x14ac:dyDescent="0.25">
      <c r="E3408" s="228"/>
      <c r="F3408" s="217"/>
      <c r="I3408" s="155"/>
      <c r="K3408" s="5"/>
      <c r="L3408" s="5"/>
      <c r="M3408" s="155"/>
    </row>
    <row r="3409" spans="5:13" x14ac:dyDescent="0.25">
      <c r="E3409" s="228"/>
      <c r="F3409" s="217"/>
      <c r="I3409" s="155"/>
      <c r="K3409" s="5"/>
      <c r="L3409" s="5"/>
      <c r="M3409" s="155"/>
    </row>
    <row r="3410" spans="5:13" x14ac:dyDescent="0.25">
      <c r="E3410" s="217"/>
      <c r="F3410" s="217"/>
      <c r="G3410" s="5"/>
      <c r="H3410" s="5"/>
      <c r="I3410" s="218"/>
      <c r="J3410" s="218"/>
      <c r="K3410" s="5"/>
      <c r="L3410" s="5"/>
      <c r="M3410" s="155"/>
    </row>
    <row r="3411" spans="5:13" x14ac:dyDescent="0.25">
      <c r="E3411" s="217"/>
      <c r="F3411" s="217"/>
      <c r="I3411" s="155"/>
      <c r="J3411" s="218"/>
      <c r="K3411" s="5"/>
      <c r="L3411" s="5"/>
      <c r="M3411" s="155"/>
    </row>
    <row r="3412" spans="5:13" x14ac:dyDescent="0.25">
      <c r="E3412" s="217"/>
      <c r="F3412" s="217"/>
    </row>
    <row r="3413" spans="5:13" x14ac:dyDescent="0.25">
      <c r="E3413" s="217"/>
      <c r="F3413" s="217"/>
    </row>
    <row r="3414" spans="5:13" x14ac:dyDescent="0.25">
      <c r="E3414" s="217"/>
      <c r="F3414" s="155"/>
      <c r="G3414" s="155"/>
      <c r="H3414" s="226"/>
      <c r="M3414" s="155"/>
    </row>
    <row r="3415" spans="5:13" x14ac:dyDescent="0.25">
      <c r="E3415" s="217"/>
      <c r="F3415" s="217"/>
      <c r="G3415" s="5"/>
      <c r="H3415" s="5"/>
      <c r="I3415" s="5"/>
      <c r="J3415" s="5"/>
      <c r="K3415" s="155"/>
      <c r="M3415" s="155"/>
    </row>
    <row r="3416" spans="5:13" x14ac:dyDescent="0.25">
      <c r="E3416" s="217"/>
      <c r="F3416" s="217"/>
      <c r="G3416" s="5"/>
      <c r="H3416" s="5"/>
      <c r="I3416" s="155"/>
      <c r="K3416" s="5"/>
      <c r="L3416" s="5"/>
      <c r="M3416" s="218"/>
    </row>
    <row r="3417" spans="5:13" x14ac:dyDescent="0.25">
      <c r="E3417" s="217"/>
      <c r="F3417" s="217"/>
      <c r="G3417" s="5"/>
      <c r="H3417" s="5"/>
      <c r="I3417" s="155"/>
      <c r="K3417" s="5"/>
      <c r="L3417" s="5"/>
      <c r="M3417" s="218"/>
    </row>
    <row r="3418" spans="5:13" x14ac:dyDescent="0.25">
      <c r="E3418" s="228"/>
      <c r="F3418" s="217"/>
      <c r="G3418" s="155"/>
      <c r="H3418" s="155"/>
      <c r="I3418" s="155"/>
      <c r="K3418" s="5"/>
      <c r="L3418" s="5"/>
      <c r="M3418" s="155"/>
    </row>
    <row r="3419" spans="5:13" x14ac:dyDescent="0.25">
      <c r="E3419" s="228"/>
      <c r="F3419" s="217"/>
      <c r="I3419" s="155"/>
      <c r="K3419" s="5"/>
      <c r="L3419" s="5"/>
      <c r="M3419" s="155"/>
    </row>
    <row r="3420" spans="5:13" x14ac:dyDescent="0.25">
      <c r="E3420" s="228"/>
      <c r="F3420" s="217"/>
      <c r="I3420" s="155"/>
      <c r="K3420" s="5"/>
      <c r="L3420" s="5"/>
      <c r="M3420" s="155"/>
    </row>
    <row r="3421" spans="5:13" x14ac:dyDescent="0.25">
      <c r="E3421" s="217"/>
      <c r="F3421" s="217"/>
      <c r="G3421" s="5"/>
      <c r="H3421" s="5"/>
      <c r="I3421" s="218"/>
      <c r="J3421" s="218"/>
      <c r="K3421" s="5"/>
      <c r="L3421" s="5"/>
      <c r="M3421" s="155"/>
    </row>
    <row r="3422" spans="5:13" x14ac:dyDescent="0.25">
      <c r="E3422" s="217"/>
      <c r="F3422" s="217"/>
      <c r="I3422" s="155"/>
      <c r="J3422" s="218"/>
      <c r="K3422" s="5"/>
      <c r="L3422" s="5"/>
      <c r="M3422" s="155"/>
    </row>
    <row r="3423" spans="5:13" x14ac:dyDescent="0.25">
      <c r="E3423" s="217"/>
      <c r="F3423" s="217"/>
    </row>
    <row r="3424" spans="5:13" x14ac:dyDescent="0.25">
      <c r="E3424" s="217"/>
      <c r="F3424" s="217"/>
    </row>
    <row r="3425" spans="1:13" x14ac:dyDescent="0.25">
      <c r="E3425" s="217"/>
      <c r="F3425" s="155"/>
      <c r="G3425" s="155"/>
      <c r="H3425" s="226"/>
      <c r="M3425" s="155"/>
    </row>
    <row r="3426" spans="1:13" x14ac:dyDescent="0.25">
      <c r="A3426" s="5"/>
      <c r="B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</row>
    <row r="3427" spans="1:13" x14ac:dyDescent="0.25">
      <c r="C3427" s="5"/>
      <c r="E3427" s="217"/>
      <c r="F3427" s="217"/>
      <c r="G3427" s="5"/>
      <c r="H3427" s="5"/>
      <c r="I3427" s="5"/>
      <c r="J3427" s="5"/>
      <c r="K3427" s="155"/>
      <c r="M3427" s="155"/>
    </row>
    <row r="3428" spans="1:13" x14ac:dyDescent="0.25">
      <c r="E3428" s="217"/>
      <c r="F3428" s="217"/>
      <c r="G3428" s="5"/>
      <c r="H3428" s="5"/>
      <c r="I3428" s="155"/>
      <c r="K3428" s="5"/>
      <c r="L3428" s="5"/>
      <c r="M3428" s="218"/>
    </row>
    <row r="3429" spans="1:13" x14ac:dyDescent="0.25">
      <c r="E3429" s="217"/>
      <c r="F3429" s="217"/>
      <c r="G3429" s="5"/>
      <c r="H3429" s="5"/>
      <c r="I3429" s="155"/>
      <c r="K3429" s="5"/>
      <c r="L3429" s="5"/>
      <c r="M3429" s="218"/>
    </row>
    <row r="3430" spans="1:13" x14ac:dyDescent="0.25">
      <c r="E3430" s="228"/>
      <c r="F3430" s="217"/>
      <c r="G3430" s="155"/>
      <c r="H3430" s="155"/>
      <c r="I3430" s="155"/>
      <c r="K3430" s="5"/>
      <c r="L3430" s="5"/>
      <c r="M3430" s="155"/>
    </row>
    <row r="3431" spans="1:13" x14ac:dyDescent="0.25">
      <c r="E3431" s="228"/>
      <c r="F3431" s="217"/>
      <c r="I3431" s="155"/>
      <c r="K3431" s="5"/>
      <c r="L3431" s="5"/>
      <c r="M3431" s="155"/>
    </row>
    <row r="3432" spans="1:13" x14ac:dyDescent="0.25">
      <c r="E3432" s="228"/>
      <c r="F3432" s="217"/>
      <c r="I3432" s="155"/>
      <c r="K3432" s="5"/>
      <c r="L3432" s="5"/>
      <c r="M3432" s="155"/>
    </row>
    <row r="3433" spans="1:13" x14ac:dyDescent="0.25">
      <c r="E3433" s="217"/>
      <c r="F3433" s="217"/>
      <c r="G3433" s="5"/>
      <c r="H3433" s="5"/>
      <c r="I3433" s="218"/>
      <c r="J3433" s="218"/>
      <c r="K3433" s="5"/>
      <c r="L3433" s="5"/>
      <c r="M3433" s="155"/>
    </row>
    <row r="3434" spans="1:13" x14ac:dyDescent="0.25">
      <c r="E3434" s="217"/>
      <c r="F3434" s="217"/>
      <c r="I3434" s="155"/>
      <c r="J3434" s="218"/>
      <c r="K3434" s="5"/>
      <c r="L3434" s="5"/>
      <c r="M3434" s="155"/>
    </row>
    <row r="3435" spans="1:13" x14ac:dyDescent="0.25">
      <c r="E3435" s="217"/>
      <c r="F3435" s="217"/>
    </row>
    <row r="3436" spans="1:13" x14ac:dyDescent="0.25">
      <c r="E3436" s="217"/>
      <c r="F3436" s="217"/>
    </row>
    <row r="3437" spans="1:13" x14ac:dyDescent="0.25">
      <c r="E3437" s="217"/>
      <c r="F3437" s="155"/>
      <c r="G3437" s="155"/>
      <c r="H3437" s="226"/>
      <c r="M3437" s="155"/>
    </row>
    <row r="3438" spans="1:13" x14ac:dyDescent="0.25">
      <c r="E3438" s="217"/>
      <c r="F3438" s="217"/>
      <c r="G3438" s="5"/>
      <c r="H3438" s="5"/>
      <c r="I3438" s="5"/>
      <c r="J3438" s="5"/>
      <c r="K3438" s="155"/>
      <c r="M3438" s="155"/>
    </row>
    <row r="3439" spans="1:13" x14ac:dyDescent="0.25">
      <c r="E3439" s="217"/>
      <c r="F3439" s="217"/>
      <c r="G3439" s="5"/>
      <c r="H3439" s="5"/>
      <c r="I3439" s="155"/>
      <c r="K3439" s="5"/>
      <c r="L3439" s="5"/>
      <c r="M3439" s="218"/>
    </row>
    <row r="3440" spans="1:13" x14ac:dyDescent="0.25">
      <c r="E3440" s="217"/>
      <c r="F3440" s="217"/>
      <c r="G3440" s="5"/>
      <c r="H3440" s="5"/>
      <c r="I3440" s="155"/>
      <c r="K3440" s="5"/>
      <c r="L3440" s="5"/>
      <c r="M3440" s="218"/>
    </row>
    <row r="3441" spans="3:13" x14ac:dyDescent="0.25">
      <c r="E3441" s="228"/>
      <c r="F3441" s="217"/>
      <c r="G3441" s="155"/>
      <c r="H3441" s="155"/>
      <c r="I3441" s="155"/>
      <c r="K3441" s="5"/>
      <c r="L3441" s="5"/>
      <c r="M3441" s="155"/>
    </row>
    <row r="3442" spans="3:13" x14ac:dyDescent="0.25">
      <c r="E3442" s="228"/>
      <c r="F3442" s="217"/>
      <c r="I3442" s="155"/>
      <c r="K3442" s="5"/>
      <c r="L3442" s="5"/>
      <c r="M3442" s="155"/>
    </row>
    <row r="3443" spans="3:13" x14ac:dyDescent="0.25">
      <c r="E3443" s="228"/>
      <c r="F3443" s="217"/>
      <c r="I3443" s="155"/>
      <c r="K3443" s="5"/>
      <c r="L3443" s="5"/>
      <c r="M3443" s="155"/>
    </row>
    <row r="3444" spans="3:13" x14ac:dyDescent="0.25">
      <c r="E3444" s="217"/>
      <c r="F3444" s="217"/>
      <c r="G3444" s="5"/>
      <c r="H3444" s="5"/>
      <c r="I3444" s="218"/>
      <c r="J3444" s="218"/>
      <c r="K3444" s="5"/>
      <c r="L3444" s="5"/>
      <c r="M3444" s="155"/>
    </row>
    <row r="3445" spans="3:13" x14ac:dyDescent="0.25">
      <c r="E3445" s="217"/>
      <c r="F3445" s="217"/>
      <c r="I3445" s="155"/>
      <c r="J3445" s="218"/>
      <c r="K3445" s="5"/>
      <c r="L3445" s="5"/>
      <c r="M3445" s="155"/>
    </row>
    <row r="3446" spans="3:13" x14ac:dyDescent="0.25">
      <c r="E3446" s="217"/>
      <c r="F3446" s="217"/>
    </row>
    <row r="3447" spans="3:13" x14ac:dyDescent="0.25">
      <c r="E3447" s="217"/>
      <c r="F3447" s="217"/>
    </row>
    <row r="3448" spans="3:13" x14ac:dyDescent="0.25">
      <c r="E3448" s="217"/>
      <c r="F3448" s="155"/>
      <c r="G3448" s="155"/>
      <c r="H3448" s="226"/>
      <c r="M3448" s="155"/>
    </row>
    <row r="3449" spans="3:13" x14ac:dyDescent="0.25">
      <c r="E3449" s="217"/>
      <c r="F3449" s="217"/>
      <c r="G3449" s="5"/>
      <c r="H3449" s="5"/>
      <c r="I3449" s="5"/>
      <c r="J3449" s="5"/>
      <c r="K3449" s="155"/>
      <c r="M3449" s="155"/>
    </row>
    <row r="3450" spans="3:13" x14ac:dyDescent="0.25">
      <c r="E3450" s="217"/>
      <c r="F3450" s="217"/>
      <c r="G3450" s="5"/>
      <c r="H3450" s="5"/>
      <c r="I3450" s="155"/>
      <c r="K3450" s="5"/>
      <c r="L3450" s="5"/>
      <c r="M3450" s="218"/>
    </row>
    <row r="3451" spans="3:13" x14ac:dyDescent="0.25">
      <c r="E3451" s="217"/>
      <c r="F3451" s="217"/>
      <c r="G3451" s="5"/>
      <c r="H3451" s="5"/>
      <c r="I3451" s="155"/>
      <c r="K3451" s="5"/>
      <c r="L3451" s="5"/>
      <c r="M3451" s="218"/>
    </row>
    <row r="3452" spans="3:13" x14ac:dyDescent="0.25">
      <c r="C3452" s="233"/>
      <c r="E3452" s="228"/>
      <c r="F3452" s="217"/>
      <c r="G3452" s="155"/>
      <c r="H3452" s="155"/>
      <c r="I3452" s="155"/>
      <c r="K3452" s="5"/>
      <c r="L3452" s="5"/>
      <c r="M3452" s="155"/>
    </row>
    <row r="3453" spans="3:13" x14ac:dyDescent="0.25">
      <c r="E3453" s="228"/>
      <c r="F3453" s="217"/>
      <c r="I3453" s="155"/>
      <c r="K3453" s="5"/>
      <c r="L3453" s="5"/>
      <c r="M3453" s="155"/>
    </row>
    <row r="3454" spans="3:13" x14ac:dyDescent="0.25">
      <c r="E3454" s="228"/>
      <c r="F3454" s="217"/>
      <c r="I3454" s="155"/>
      <c r="K3454" s="5"/>
      <c r="L3454" s="5"/>
      <c r="M3454" s="155"/>
    </row>
    <row r="3455" spans="3:13" x14ac:dyDescent="0.25">
      <c r="E3455" s="217"/>
      <c r="F3455" s="217"/>
      <c r="G3455" s="5"/>
      <c r="H3455" s="5"/>
      <c r="I3455" s="218"/>
      <c r="J3455" s="218"/>
      <c r="K3455" s="5"/>
      <c r="L3455" s="5"/>
      <c r="M3455" s="155"/>
    </row>
    <row r="3456" spans="3:13" x14ac:dyDescent="0.25">
      <c r="E3456" s="217"/>
      <c r="F3456" s="217"/>
      <c r="I3456" s="155"/>
      <c r="J3456" s="218"/>
      <c r="K3456" s="5"/>
      <c r="L3456" s="5"/>
      <c r="M3456" s="155"/>
    </row>
    <row r="3457" spans="1:13" x14ac:dyDescent="0.25">
      <c r="E3457" s="217"/>
      <c r="F3457" s="217"/>
    </row>
    <row r="3458" spans="1:13" x14ac:dyDescent="0.25">
      <c r="E3458" s="217"/>
      <c r="F3458" s="217"/>
    </row>
    <row r="3459" spans="1:13" x14ac:dyDescent="0.25">
      <c r="A3459" s="5"/>
      <c r="B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</row>
    <row r="3460" spans="1:13" x14ac:dyDescent="0.25">
      <c r="E3460" s="217"/>
      <c r="F3460" s="155"/>
      <c r="G3460" s="155"/>
      <c r="H3460" s="226"/>
      <c r="M3460" s="155"/>
    </row>
    <row r="3461" spans="1:13" x14ac:dyDescent="0.25">
      <c r="E3461" s="217"/>
      <c r="F3461" s="217"/>
      <c r="G3461" s="5"/>
      <c r="H3461" s="5"/>
      <c r="I3461" s="5"/>
      <c r="J3461" s="5"/>
      <c r="K3461" s="155"/>
      <c r="M3461" s="155"/>
    </row>
    <row r="3462" spans="1:13" x14ac:dyDescent="0.25">
      <c r="C3462" s="5"/>
      <c r="E3462" s="217"/>
      <c r="F3462" s="217"/>
      <c r="G3462" s="5"/>
      <c r="H3462" s="5"/>
      <c r="I3462" s="155"/>
      <c r="K3462" s="5"/>
      <c r="L3462" s="5"/>
      <c r="M3462" s="218"/>
    </row>
    <row r="3463" spans="1:13" x14ac:dyDescent="0.25">
      <c r="E3463" s="217"/>
      <c r="F3463" s="217"/>
      <c r="G3463" s="5"/>
      <c r="H3463" s="5"/>
      <c r="I3463" s="155"/>
      <c r="K3463" s="5"/>
      <c r="L3463" s="5"/>
      <c r="M3463" s="218"/>
    </row>
    <row r="3464" spans="1:13" x14ac:dyDescent="0.25">
      <c r="E3464" s="228"/>
      <c r="F3464" s="217"/>
      <c r="G3464" s="155"/>
      <c r="H3464" s="155"/>
      <c r="I3464" s="155"/>
      <c r="K3464" s="5"/>
      <c r="L3464" s="5"/>
      <c r="M3464" s="155"/>
    </row>
    <row r="3465" spans="1:13" x14ac:dyDescent="0.25">
      <c r="E3465" s="228"/>
      <c r="F3465" s="217"/>
      <c r="I3465" s="155"/>
      <c r="K3465" s="5"/>
      <c r="L3465" s="5"/>
      <c r="M3465" s="155"/>
    </row>
    <row r="3466" spans="1:13" x14ac:dyDescent="0.25">
      <c r="E3466" s="228"/>
      <c r="F3466" s="217"/>
      <c r="I3466" s="155"/>
      <c r="K3466" s="5"/>
      <c r="L3466" s="5"/>
      <c r="M3466" s="155"/>
    </row>
    <row r="3467" spans="1:13" x14ac:dyDescent="0.25">
      <c r="E3467" s="217"/>
      <c r="F3467" s="217"/>
      <c r="G3467" s="5"/>
      <c r="H3467" s="5"/>
      <c r="I3467" s="218"/>
      <c r="J3467" s="218"/>
      <c r="K3467" s="5"/>
      <c r="L3467" s="5"/>
      <c r="M3467" s="155"/>
    </row>
    <row r="3468" spans="1:13" x14ac:dyDescent="0.25">
      <c r="E3468" s="217"/>
      <c r="F3468" s="217"/>
      <c r="I3468" s="155"/>
      <c r="J3468" s="218"/>
      <c r="K3468" s="5"/>
      <c r="L3468" s="5"/>
      <c r="M3468" s="155"/>
    </row>
    <row r="3469" spans="1:13" x14ac:dyDescent="0.25">
      <c r="E3469" s="217"/>
      <c r="F3469" s="217"/>
    </row>
    <row r="3470" spans="1:13" x14ac:dyDescent="0.25">
      <c r="E3470" s="217"/>
      <c r="F3470" s="217"/>
    </row>
    <row r="3471" spans="1:13" x14ac:dyDescent="0.25">
      <c r="E3471" s="217"/>
      <c r="F3471" s="155"/>
      <c r="G3471" s="155"/>
      <c r="H3471" s="226"/>
      <c r="M3471" s="155"/>
    </row>
    <row r="3472" spans="1:13" x14ac:dyDescent="0.25">
      <c r="E3472" s="217"/>
      <c r="F3472" s="217"/>
      <c r="G3472" s="5"/>
      <c r="H3472" s="5"/>
      <c r="I3472" s="5"/>
      <c r="J3472" s="5"/>
      <c r="K3472" s="155"/>
      <c r="M3472" s="155"/>
    </row>
    <row r="3473" spans="5:13" x14ac:dyDescent="0.25">
      <c r="E3473" s="217"/>
      <c r="F3473" s="217"/>
      <c r="G3473" s="5"/>
      <c r="H3473" s="5"/>
      <c r="I3473" s="155"/>
      <c r="K3473" s="5"/>
      <c r="L3473" s="5"/>
      <c r="M3473" s="218"/>
    </row>
    <row r="3474" spans="5:13" x14ac:dyDescent="0.25">
      <c r="E3474" s="217"/>
      <c r="F3474" s="217"/>
      <c r="G3474" s="5"/>
      <c r="H3474" s="5"/>
      <c r="I3474" s="155"/>
      <c r="K3474" s="5"/>
      <c r="L3474" s="5"/>
      <c r="M3474" s="218"/>
    </row>
    <row r="3475" spans="5:13" x14ac:dyDescent="0.25">
      <c r="E3475" s="228"/>
      <c r="F3475" s="217"/>
      <c r="G3475" s="155"/>
      <c r="H3475" s="155"/>
      <c r="I3475" s="155"/>
      <c r="K3475" s="5"/>
      <c r="L3475" s="5"/>
      <c r="M3475" s="155"/>
    </row>
    <row r="3476" spans="5:13" x14ac:dyDescent="0.25">
      <c r="E3476" s="228"/>
      <c r="F3476" s="217"/>
      <c r="I3476" s="155"/>
      <c r="K3476" s="5"/>
      <c r="L3476" s="5"/>
      <c r="M3476" s="155"/>
    </row>
    <row r="3477" spans="5:13" x14ac:dyDescent="0.25">
      <c r="E3477" s="228"/>
      <c r="F3477" s="217"/>
      <c r="I3477" s="155"/>
      <c r="K3477" s="5"/>
      <c r="L3477" s="5"/>
      <c r="M3477" s="155"/>
    </row>
    <row r="3478" spans="5:13" x14ac:dyDescent="0.25">
      <c r="E3478" s="217"/>
      <c r="F3478" s="217"/>
      <c r="G3478" s="5"/>
      <c r="H3478" s="5"/>
      <c r="I3478" s="218"/>
      <c r="J3478" s="218"/>
      <c r="K3478" s="5"/>
      <c r="L3478" s="5"/>
      <c r="M3478" s="155"/>
    </row>
    <row r="3479" spans="5:13" x14ac:dyDescent="0.25">
      <c r="E3479" s="217"/>
      <c r="F3479" s="217"/>
      <c r="I3479" s="155"/>
      <c r="J3479" s="218"/>
      <c r="K3479" s="5"/>
      <c r="L3479" s="5"/>
      <c r="M3479" s="155"/>
    </row>
    <row r="3480" spans="5:13" x14ac:dyDescent="0.25">
      <c r="E3480" s="217"/>
      <c r="F3480" s="217"/>
    </row>
    <row r="3481" spans="5:13" x14ac:dyDescent="0.25">
      <c r="E3481" s="217"/>
      <c r="F3481" s="217"/>
    </row>
    <row r="3482" spans="5:13" x14ac:dyDescent="0.25">
      <c r="E3482" s="217"/>
      <c r="F3482" s="155"/>
      <c r="G3482" s="155"/>
      <c r="H3482" s="226"/>
      <c r="M3482" s="155"/>
    </row>
    <row r="3483" spans="5:13" x14ac:dyDescent="0.25">
      <c r="E3483" s="217"/>
      <c r="F3483" s="217"/>
      <c r="G3483" s="5"/>
      <c r="H3483" s="5"/>
      <c r="I3483" s="5"/>
      <c r="J3483" s="5"/>
      <c r="K3483" s="155"/>
      <c r="M3483" s="155"/>
    </row>
    <row r="3484" spans="5:13" x14ac:dyDescent="0.25">
      <c r="E3484" s="217"/>
      <c r="F3484" s="217"/>
      <c r="G3484" s="5"/>
      <c r="H3484" s="5"/>
      <c r="I3484" s="155"/>
      <c r="K3484" s="5"/>
      <c r="L3484" s="5"/>
      <c r="M3484" s="218"/>
    </row>
    <row r="3485" spans="5:13" x14ac:dyDescent="0.25">
      <c r="E3485" s="217"/>
      <c r="F3485" s="217"/>
      <c r="G3485" s="5"/>
      <c r="H3485" s="5"/>
      <c r="I3485" s="155"/>
      <c r="K3485" s="5"/>
      <c r="L3485" s="5"/>
      <c r="M3485" s="218"/>
    </row>
    <row r="3486" spans="5:13" x14ac:dyDescent="0.25">
      <c r="E3486" s="228"/>
      <c r="F3486" s="217"/>
      <c r="G3486" s="155"/>
      <c r="H3486" s="155"/>
      <c r="I3486" s="155"/>
      <c r="K3486" s="5"/>
      <c r="L3486" s="5"/>
      <c r="M3486" s="155"/>
    </row>
    <row r="3487" spans="5:13" x14ac:dyDescent="0.25">
      <c r="E3487" s="228"/>
      <c r="F3487" s="217"/>
      <c r="I3487" s="155"/>
      <c r="K3487" s="5"/>
      <c r="L3487" s="5"/>
      <c r="M3487" s="155"/>
    </row>
    <row r="3488" spans="5:13" x14ac:dyDescent="0.25">
      <c r="E3488" s="228"/>
      <c r="F3488" s="217"/>
      <c r="I3488" s="155"/>
      <c r="K3488" s="5"/>
      <c r="L3488" s="5"/>
      <c r="M3488" s="155"/>
    </row>
    <row r="3489" spans="1:13" x14ac:dyDescent="0.25">
      <c r="E3489" s="217"/>
      <c r="F3489" s="217"/>
      <c r="G3489" s="5"/>
      <c r="H3489" s="5"/>
      <c r="I3489" s="218"/>
      <c r="J3489" s="218"/>
      <c r="K3489" s="5"/>
      <c r="L3489" s="5"/>
      <c r="M3489" s="155"/>
    </row>
    <row r="3490" spans="1:13" x14ac:dyDescent="0.25">
      <c r="E3490" s="217"/>
      <c r="F3490" s="217"/>
      <c r="I3490" s="155"/>
      <c r="J3490" s="218"/>
      <c r="K3490" s="5"/>
      <c r="L3490" s="5"/>
      <c r="M3490" s="155"/>
    </row>
    <row r="3491" spans="1:13" x14ac:dyDescent="0.25">
      <c r="E3491" s="217"/>
      <c r="F3491" s="217"/>
    </row>
    <row r="3493" spans="1:13" x14ac:dyDescent="0.25">
      <c r="A3493" s="5"/>
      <c r="B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</row>
    <row r="3494" spans="1:13" x14ac:dyDescent="0.25">
      <c r="E3494" s="217"/>
      <c r="F3494" s="217"/>
    </row>
    <row r="3495" spans="1:13" x14ac:dyDescent="0.25">
      <c r="E3495" s="217"/>
      <c r="F3495" s="155"/>
      <c r="G3495" s="155"/>
      <c r="H3495" s="226"/>
      <c r="M3495" s="155"/>
    </row>
    <row r="3496" spans="1:13" x14ac:dyDescent="0.25">
      <c r="E3496" s="217"/>
      <c r="F3496" s="217"/>
      <c r="G3496" s="5"/>
      <c r="H3496" s="5"/>
      <c r="I3496" s="5"/>
      <c r="J3496" s="5"/>
      <c r="K3496" s="155"/>
      <c r="M3496" s="155"/>
    </row>
    <row r="3497" spans="1:13" x14ac:dyDescent="0.25">
      <c r="E3497" s="217"/>
      <c r="F3497" s="217"/>
      <c r="G3497" s="5"/>
      <c r="H3497" s="5"/>
      <c r="I3497" s="155"/>
      <c r="K3497" s="5"/>
      <c r="L3497" s="5"/>
      <c r="M3497" s="218"/>
    </row>
    <row r="3498" spans="1:13" x14ac:dyDescent="0.25">
      <c r="C3498" s="5"/>
      <c r="E3498" s="217"/>
      <c r="F3498" s="217"/>
      <c r="G3498" s="5"/>
      <c r="H3498" s="5"/>
      <c r="I3498" s="155"/>
      <c r="K3498" s="5"/>
      <c r="L3498" s="5"/>
      <c r="M3498" s="218"/>
    </row>
    <row r="3499" spans="1:13" x14ac:dyDescent="0.25">
      <c r="E3499" s="228"/>
      <c r="F3499" s="217"/>
      <c r="G3499" s="155"/>
      <c r="H3499" s="155"/>
      <c r="I3499" s="155"/>
      <c r="K3499" s="5"/>
      <c r="L3499" s="5"/>
      <c r="M3499" s="155"/>
    </row>
    <row r="3500" spans="1:13" x14ac:dyDescent="0.25">
      <c r="E3500" s="228"/>
      <c r="F3500" s="217"/>
      <c r="I3500" s="155"/>
      <c r="K3500" s="5"/>
      <c r="L3500" s="5"/>
      <c r="M3500" s="155"/>
    </row>
    <row r="3501" spans="1:13" x14ac:dyDescent="0.25">
      <c r="E3501" s="228"/>
      <c r="F3501" s="217"/>
      <c r="I3501" s="155"/>
      <c r="K3501" s="5"/>
      <c r="L3501" s="5"/>
      <c r="M3501" s="155"/>
    </row>
    <row r="3502" spans="1:13" x14ac:dyDescent="0.25">
      <c r="E3502" s="217"/>
      <c r="F3502" s="217"/>
      <c r="G3502" s="5"/>
      <c r="H3502" s="5"/>
      <c r="I3502" s="218"/>
      <c r="J3502" s="218"/>
      <c r="K3502" s="5"/>
      <c r="L3502" s="5"/>
      <c r="M3502" s="155"/>
    </row>
    <row r="3503" spans="1:13" x14ac:dyDescent="0.25">
      <c r="E3503" s="217"/>
      <c r="F3503" s="217"/>
      <c r="I3503" s="155"/>
      <c r="J3503" s="218"/>
      <c r="K3503" s="5"/>
      <c r="L3503" s="5"/>
      <c r="M3503" s="155"/>
    </row>
    <row r="3504" spans="1:13" x14ac:dyDescent="0.25">
      <c r="E3504" s="217"/>
      <c r="F3504" s="217"/>
    </row>
    <row r="3505" spans="5:13" x14ac:dyDescent="0.25">
      <c r="E3505" s="217"/>
      <c r="F3505" s="217"/>
    </row>
    <row r="3506" spans="5:13" x14ac:dyDescent="0.25">
      <c r="E3506" s="217"/>
      <c r="F3506" s="155"/>
      <c r="G3506" s="155"/>
      <c r="H3506" s="226"/>
      <c r="M3506" s="155"/>
    </row>
    <row r="3507" spans="5:13" x14ac:dyDescent="0.25">
      <c r="E3507" s="217"/>
      <c r="F3507" s="217"/>
      <c r="G3507" s="5"/>
      <c r="H3507" s="5"/>
      <c r="I3507" s="5"/>
      <c r="J3507" s="5"/>
      <c r="K3507" s="155"/>
      <c r="M3507" s="155"/>
    </row>
    <row r="3508" spans="5:13" x14ac:dyDescent="0.25">
      <c r="E3508" s="217"/>
      <c r="F3508" s="217"/>
      <c r="G3508" s="5"/>
      <c r="H3508" s="5"/>
      <c r="I3508" s="155"/>
      <c r="K3508" s="5"/>
      <c r="L3508" s="5"/>
      <c r="M3508" s="218"/>
    </row>
    <row r="3509" spans="5:13" x14ac:dyDescent="0.25">
      <c r="E3509" s="217"/>
      <c r="F3509" s="217"/>
      <c r="G3509" s="5"/>
      <c r="H3509" s="5"/>
      <c r="I3509" s="155"/>
      <c r="K3509" s="5"/>
      <c r="L3509" s="5"/>
      <c r="M3509" s="218"/>
    </row>
    <row r="3510" spans="5:13" x14ac:dyDescent="0.25">
      <c r="E3510" s="228"/>
      <c r="F3510" s="217"/>
      <c r="G3510" s="155"/>
      <c r="H3510" s="155"/>
      <c r="I3510" s="155"/>
      <c r="K3510" s="5"/>
      <c r="L3510" s="5"/>
      <c r="M3510" s="155"/>
    </row>
    <row r="3511" spans="5:13" x14ac:dyDescent="0.25">
      <c r="E3511" s="228"/>
      <c r="F3511" s="217"/>
      <c r="I3511" s="155"/>
      <c r="K3511" s="5"/>
      <c r="L3511" s="5"/>
      <c r="M3511" s="155"/>
    </row>
    <row r="3512" spans="5:13" x14ac:dyDescent="0.25">
      <c r="E3512" s="228"/>
      <c r="F3512" s="217"/>
      <c r="I3512" s="155"/>
      <c r="K3512" s="5"/>
      <c r="L3512" s="5"/>
      <c r="M3512" s="155"/>
    </row>
    <row r="3513" spans="5:13" x14ac:dyDescent="0.25">
      <c r="E3513" s="217"/>
      <c r="F3513" s="217"/>
      <c r="G3513" s="5"/>
      <c r="H3513" s="5"/>
      <c r="I3513" s="218"/>
      <c r="J3513" s="218"/>
      <c r="K3513" s="5"/>
      <c r="L3513" s="5"/>
      <c r="M3513" s="155"/>
    </row>
    <row r="3514" spans="5:13" x14ac:dyDescent="0.25">
      <c r="E3514" s="217"/>
      <c r="F3514" s="217"/>
      <c r="I3514" s="155"/>
      <c r="J3514" s="218"/>
      <c r="K3514" s="5"/>
      <c r="L3514" s="5"/>
      <c r="M3514" s="155"/>
    </row>
    <row r="3515" spans="5:13" x14ac:dyDescent="0.25">
      <c r="E3515" s="217"/>
      <c r="F3515" s="217"/>
    </row>
    <row r="3516" spans="5:13" x14ac:dyDescent="0.25">
      <c r="E3516" s="217"/>
      <c r="F3516" s="217"/>
    </row>
    <row r="3517" spans="5:13" x14ac:dyDescent="0.25">
      <c r="E3517" s="217"/>
      <c r="F3517" s="217"/>
    </row>
    <row r="3518" spans="5:13" x14ac:dyDescent="0.25">
      <c r="E3518" s="217"/>
      <c r="F3518" s="155"/>
      <c r="G3518" s="155"/>
      <c r="H3518" s="226"/>
      <c r="M3518" s="155"/>
    </row>
    <row r="3519" spans="5:13" x14ac:dyDescent="0.25">
      <c r="E3519" s="217"/>
      <c r="F3519" s="217"/>
      <c r="G3519" s="5"/>
      <c r="H3519" s="5"/>
      <c r="I3519" s="5"/>
      <c r="J3519" s="5"/>
      <c r="K3519" s="155"/>
      <c r="M3519" s="155"/>
    </row>
    <row r="3520" spans="5:13" x14ac:dyDescent="0.25">
      <c r="E3520" s="217"/>
      <c r="F3520" s="217"/>
      <c r="G3520" s="5"/>
      <c r="H3520" s="5"/>
      <c r="I3520" s="155"/>
      <c r="K3520" s="5"/>
      <c r="L3520" s="5"/>
      <c r="M3520" s="218"/>
    </row>
    <row r="3521" spans="1:13" x14ac:dyDescent="0.25">
      <c r="E3521" s="217"/>
      <c r="F3521" s="217"/>
      <c r="G3521" s="5"/>
      <c r="H3521" s="5"/>
      <c r="I3521" s="155"/>
      <c r="K3521" s="5"/>
      <c r="L3521" s="5"/>
      <c r="M3521" s="218"/>
    </row>
    <row r="3522" spans="1:13" x14ac:dyDescent="0.25">
      <c r="E3522" s="228"/>
      <c r="F3522" s="217"/>
      <c r="G3522" s="155"/>
      <c r="H3522" s="155"/>
      <c r="I3522" s="155"/>
      <c r="K3522" s="5"/>
      <c r="L3522" s="5"/>
      <c r="M3522" s="155"/>
    </row>
    <row r="3523" spans="1:13" x14ac:dyDescent="0.25">
      <c r="E3523" s="228"/>
      <c r="F3523" s="217"/>
      <c r="I3523" s="155"/>
      <c r="K3523" s="5"/>
      <c r="L3523" s="5"/>
      <c r="M3523" s="155"/>
    </row>
    <row r="3524" spans="1:13" x14ac:dyDescent="0.25">
      <c r="E3524" s="228"/>
      <c r="F3524" s="217"/>
      <c r="I3524" s="155"/>
      <c r="K3524" s="5"/>
      <c r="L3524" s="5"/>
      <c r="M3524" s="155"/>
    </row>
    <row r="3525" spans="1:13" x14ac:dyDescent="0.25">
      <c r="E3525" s="217"/>
      <c r="F3525" s="217"/>
      <c r="G3525" s="5"/>
      <c r="H3525" s="5"/>
      <c r="I3525" s="218"/>
      <c r="J3525" s="218"/>
      <c r="K3525" s="5"/>
      <c r="L3525" s="5"/>
      <c r="M3525" s="155"/>
    </row>
    <row r="3526" spans="1:13" x14ac:dyDescent="0.25">
      <c r="A3526" s="5"/>
      <c r="B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</row>
    <row r="3527" spans="1:13" x14ac:dyDescent="0.25">
      <c r="E3527" s="217"/>
      <c r="F3527" s="217"/>
      <c r="I3527" s="155"/>
      <c r="J3527" s="218"/>
      <c r="K3527" s="5"/>
      <c r="L3527" s="5"/>
      <c r="M3527" s="155"/>
    </row>
    <row r="3528" spans="1:13" x14ac:dyDescent="0.25">
      <c r="E3528" s="217"/>
      <c r="F3528" s="217"/>
    </row>
    <row r="3529" spans="1:13" x14ac:dyDescent="0.25">
      <c r="E3529" s="217"/>
      <c r="F3529" s="217"/>
    </row>
    <row r="3530" spans="1:13" x14ac:dyDescent="0.25">
      <c r="E3530" s="217"/>
      <c r="F3530" s="217"/>
      <c r="G3530" s="155"/>
      <c r="H3530" s="218"/>
      <c r="M3530" s="155"/>
    </row>
    <row r="3531" spans="1:13" x14ac:dyDescent="0.25">
      <c r="E3531" s="217"/>
      <c r="F3531" s="217"/>
      <c r="G3531" s="5"/>
      <c r="H3531" s="5"/>
      <c r="I3531" s="5"/>
      <c r="J3531" s="5"/>
      <c r="K3531" s="155"/>
      <c r="M3531" s="155"/>
    </row>
    <row r="3532" spans="1:13" x14ac:dyDescent="0.25">
      <c r="E3532" s="217"/>
      <c r="F3532" s="217"/>
      <c r="G3532" s="5"/>
      <c r="H3532" s="5"/>
      <c r="I3532" s="155"/>
      <c r="K3532" s="5"/>
      <c r="L3532" s="5"/>
      <c r="M3532" s="218"/>
    </row>
    <row r="3533" spans="1:13" x14ac:dyDescent="0.25">
      <c r="E3533" s="217"/>
      <c r="F3533" s="217"/>
      <c r="G3533" s="5"/>
      <c r="H3533" s="5"/>
      <c r="I3533" s="155"/>
      <c r="K3533" s="5"/>
      <c r="L3533" s="5"/>
      <c r="M3533" s="155"/>
    </row>
    <row r="3534" spans="1:13" x14ac:dyDescent="0.25">
      <c r="C3534" s="5"/>
      <c r="E3534" s="228"/>
      <c r="F3534" s="217"/>
      <c r="G3534" s="155"/>
      <c r="H3534" s="155"/>
      <c r="I3534" s="155"/>
      <c r="K3534" s="5"/>
      <c r="L3534" s="5"/>
      <c r="M3534" s="155"/>
    </row>
    <row r="3535" spans="1:13" x14ac:dyDescent="0.25">
      <c r="E3535" s="228"/>
      <c r="F3535" s="217"/>
      <c r="I3535" s="155"/>
      <c r="K3535" s="5"/>
      <c r="L3535" s="5"/>
      <c r="M3535" s="155"/>
    </row>
    <row r="3536" spans="1:13" x14ac:dyDescent="0.25">
      <c r="E3536" s="228"/>
      <c r="F3536" s="217"/>
      <c r="I3536" s="155"/>
      <c r="J3536" s="218"/>
      <c r="K3536" s="5"/>
      <c r="L3536" s="5"/>
      <c r="M3536" s="155"/>
    </row>
    <row r="3537" spans="5:13" x14ac:dyDescent="0.25">
      <c r="E3537" s="217"/>
      <c r="F3537" s="217"/>
      <c r="G3537" s="5"/>
      <c r="H3537" s="5"/>
      <c r="I3537" s="155"/>
      <c r="J3537" s="218"/>
      <c r="K3537" s="5"/>
      <c r="L3537" s="5"/>
      <c r="M3537" s="155"/>
    </row>
    <row r="3538" spans="5:13" x14ac:dyDescent="0.25">
      <c r="E3538" s="217"/>
      <c r="F3538" s="217"/>
      <c r="G3538" s="5"/>
      <c r="H3538" s="5"/>
      <c r="I3538" s="218"/>
      <c r="J3538" s="218"/>
      <c r="K3538" s="5"/>
      <c r="L3538" s="5"/>
      <c r="M3538" s="155"/>
    </row>
    <row r="3539" spans="5:13" x14ac:dyDescent="0.25">
      <c r="E3539" s="217"/>
      <c r="F3539" s="217"/>
      <c r="I3539" s="155"/>
      <c r="J3539" s="218"/>
      <c r="K3539" s="5"/>
      <c r="L3539" s="5"/>
      <c r="M3539" s="155"/>
    </row>
    <row r="3540" spans="5:13" x14ac:dyDescent="0.25">
      <c r="E3540" s="217"/>
      <c r="F3540" s="217"/>
    </row>
    <row r="3541" spans="5:13" x14ac:dyDescent="0.25">
      <c r="E3541" s="217"/>
      <c r="F3541" s="228"/>
      <c r="G3541" s="155"/>
      <c r="H3541" s="226"/>
      <c r="J3541" s="226"/>
      <c r="L3541" s="226"/>
      <c r="M3541" s="226"/>
    </row>
    <row r="3542" spans="5:13" x14ac:dyDescent="0.25">
      <c r="E3542" s="217"/>
      <c r="F3542" s="217"/>
      <c r="G3542" s="155"/>
      <c r="H3542" s="226"/>
      <c r="J3542" s="226"/>
      <c r="L3542" s="226"/>
      <c r="M3542" s="226"/>
    </row>
    <row r="3543" spans="5:13" x14ac:dyDescent="0.25">
      <c r="E3543" s="217"/>
      <c r="F3543" s="228"/>
      <c r="G3543" s="155"/>
      <c r="H3543" s="226"/>
      <c r="J3543" s="226"/>
      <c r="L3543" s="226"/>
      <c r="M3543" s="226"/>
    </row>
    <row r="3544" spans="5:13" x14ac:dyDescent="0.25">
      <c r="E3544" s="217"/>
      <c r="F3544" s="217"/>
      <c r="G3544" s="155"/>
      <c r="H3544" s="226"/>
      <c r="J3544" s="226"/>
      <c r="L3544" s="226"/>
      <c r="M3544" s="226"/>
    </row>
    <row r="3545" spans="5:13" x14ac:dyDescent="0.25">
      <c r="H3545" s="226"/>
      <c r="J3545" s="226"/>
      <c r="L3545" s="226"/>
      <c r="M3545" s="226"/>
    </row>
    <row r="3546" spans="5:13" x14ac:dyDescent="0.25">
      <c r="E3546" s="217"/>
      <c r="F3546" s="217"/>
      <c r="G3546" s="155"/>
      <c r="H3546" s="226"/>
      <c r="J3546" s="226"/>
      <c r="L3546" s="226"/>
      <c r="M3546" s="226"/>
    </row>
    <row r="3547" spans="5:13" x14ac:dyDescent="0.25">
      <c r="E3547" s="217"/>
      <c r="F3547" s="217"/>
      <c r="G3547" s="155"/>
      <c r="H3547" s="226"/>
      <c r="M3547" s="226"/>
    </row>
    <row r="3548" spans="5:13" x14ac:dyDescent="0.25">
      <c r="E3548" s="217"/>
      <c r="F3548" s="217"/>
      <c r="G3548" s="155"/>
      <c r="H3548" s="226"/>
      <c r="J3548" s="226"/>
      <c r="L3548" s="226"/>
      <c r="M3548" s="226"/>
    </row>
    <row r="3549" spans="5:13" x14ac:dyDescent="0.25">
      <c r="E3549" s="217"/>
      <c r="F3549" s="217"/>
      <c r="G3549" s="155"/>
      <c r="H3549" s="226"/>
      <c r="J3549" s="226"/>
      <c r="L3549" s="226"/>
      <c r="M3549" s="226"/>
    </row>
    <row r="3550" spans="5:13" x14ac:dyDescent="0.25">
      <c r="E3550" s="217"/>
      <c r="F3550" s="217"/>
      <c r="G3550" s="155"/>
      <c r="H3550" s="226"/>
      <c r="J3550" s="226"/>
      <c r="L3550" s="226"/>
      <c r="M3550" s="226"/>
    </row>
    <row r="3551" spans="5:13" x14ac:dyDescent="0.25">
      <c r="E3551" s="217"/>
      <c r="F3551" s="217"/>
    </row>
    <row r="3552" spans="5:13" x14ac:dyDescent="0.25">
      <c r="E3552" s="217"/>
      <c r="F3552" s="217"/>
    </row>
    <row r="3553" spans="1:13" x14ac:dyDescent="0.25">
      <c r="E3553" s="217"/>
      <c r="F3553" s="217"/>
    </row>
    <row r="3554" spans="1:13" x14ac:dyDescent="0.25">
      <c r="E3554" s="217"/>
      <c r="F3554" s="217"/>
      <c r="G3554" s="155"/>
      <c r="H3554" s="218"/>
      <c r="M3554" s="155"/>
    </row>
    <row r="3555" spans="1:13" x14ac:dyDescent="0.25">
      <c r="C3555" s="233"/>
      <c r="E3555" s="217"/>
      <c r="F3555" s="217"/>
      <c r="G3555" s="5"/>
      <c r="H3555" s="5"/>
      <c r="I3555" s="5"/>
      <c r="J3555" s="5"/>
      <c r="K3555" s="155"/>
      <c r="M3555" s="155"/>
    </row>
    <row r="3556" spans="1:13" x14ac:dyDescent="0.25">
      <c r="E3556" s="217"/>
      <c r="F3556" s="217"/>
      <c r="G3556" s="5"/>
      <c r="H3556" s="5"/>
      <c r="I3556" s="155"/>
      <c r="K3556" s="5"/>
      <c r="L3556" s="5"/>
      <c r="M3556" s="218"/>
    </row>
    <row r="3557" spans="1:13" x14ac:dyDescent="0.25">
      <c r="E3557" s="217"/>
      <c r="F3557" s="217"/>
      <c r="G3557" s="5"/>
      <c r="H3557" s="5"/>
      <c r="I3557" s="155"/>
      <c r="K3557" s="5"/>
      <c r="L3557" s="5"/>
      <c r="M3557" s="155"/>
    </row>
    <row r="3558" spans="1:13" x14ac:dyDescent="0.25">
      <c r="E3558" s="228"/>
      <c r="F3558" s="217"/>
      <c r="G3558" s="155"/>
      <c r="H3558" s="155"/>
      <c r="I3558" s="155"/>
      <c r="K3558" s="5"/>
      <c r="L3558" s="5"/>
      <c r="M3558" s="155"/>
    </row>
    <row r="3559" spans="1:13" x14ac:dyDescent="0.25">
      <c r="E3559" s="228"/>
      <c r="F3559" s="217"/>
      <c r="I3559" s="155"/>
      <c r="K3559" s="5"/>
      <c r="L3559" s="5"/>
      <c r="M3559" s="155"/>
    </row>
    <row r="3560" spans="1:13" x14ac:dyDescent="0.25">
      <c r="E3560" s="228"/>
      <c r="F3560" s="217"/>
      <c r="I3560" s="155"/>
      <c r="J3560" s="218"/>
      <c r="K3560" s="5"/>
      <c r="L3560" s="5"/>
      <c r="M3560" s="155"/>
    </row>
    <row r="3561" spans="1:13" x14ac:dyDescent="0.25">
      <c r="A3561" s="5"/>
      <c r="B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</row>
    <row r="3562" spans="1:13" x14ac:dyDescent="0.25">
      <c r="E3562" s="217"/>
      <c r="F3562" s="217"/>
      <c r="G3562" s="5"/>
      <c r="H3562" s="5"/>
      <c r="I3562" s="155"/>
      <c r="J3562" s="218"/>
      <c r="K3562" s="5"/>
      <c r="L3562" s="5"/>
      <c r="M3562" s="155"/>
    </row>
    <row r="3563" spans="1:13" x14ac:dyDescent="0.25">
      <c r="E3563" s="217"/>
      <c r="F3563" s="217"/>
      <c r="G3563" s="5"/>
      <c r="H3563" s="5"/>
      <c r="I3563" s="218"/>
      <c r="J3563" s="218"/>
      <c r="K3563" s="5"/>
      <c r="L3563" s="5"/>
      <c r="M3563" s="155"/>
    </row>
    <row r="3564" spans="1:13" x14ac:dyDescent="0.25">
      <c r="E3564" s="217"/>
      <c r="F3564" s="217"/>
      <c r="I3564" s="155"/>
      <c r="J3564" s="218"/>
      <c r="K3564" s="5"/>
      <c r="L3564" s="5"/>
      <c r="M3564" s="155"/>
    </row>
    <row r="3565" spans="1:13" x14ac:dyDescent="0.25">
      <c r="E3565" s="217"/>
      <c r="F3565" s="217"/>
    </row>
    <row r="3566" spans="1:13" x14ac:dyDescent="0.25">
      <c r="C3566" s="233"/>
      <c r="E3566" s="217"/>
      <c r="F3566" s="217"/>
    </row>
    <row r="3567" spans="1:13" x14ac:dyDescent="0.25">
      <c r="E3567" s="217"/>
      <c r="F3567" s="217"/>
      <c r="G3567" s="155"/>
      <c r="H3567" s="218"/>
      <c r="M3567" s="155"/>
    </row>
    <row r="3568" spans="1:13" x14ac:dyDescent="0.25">
      <c r="C3568" s="5"/>
      <c r="E3568" s="217"/>
      <c r="F3568" s="217"/>
      <c r="G3568" s="5"/>
      <c r="H3568" s="5"/>
      <c r="I3568" s="5"/>
      <c r="J3568" s="5"/>
      <c r="K3568" s="155"/>
      <c r="M3568" s="155"/>
    </row>
    <row r="3569" spans="3:13" x14ac:dyDescent="0.25">
      <c r="E3569" s="217"/>
      <c r="F3569" s="217"/>
      <c r="G3569" s="5"/>
      <c r="H3569" s="5"/>
      <c r="I3569" s="155"/>
      <c r="K3569" s="5"/>
      <c r="L3569" s="5"/>
      <c r="M3569" s="218"/>
    </row>
    <row r="3570" spans="3:13" x14ac:dyDescent="0.25">
      <c r="E3570" s="217"/>
      <c r="F3570" s="217"/>
      <c r="G3570" s="5"/>
      <c r="H3570" s="5"/>
      <c r="I3570" s="155"/>
      <c r="K3570" s="5"/>
      <c r="L3570" s="5"/>
      <c r="M3570" s="155"/>
    </row>
    <row r="3571" spans="3:13" x14ac:dyDescent="0.25">
      <c r="E3571" s="228"/>
      <c r="F3571" s="217"/>
      <c r="G3571" s="155"/>
      <c r="H3571" s="155"/>
      <c r="I3571" s="155"/>
      <c r="K3571" s="5"/>
      <c r="L3571" s="5"/>
      <c r="M3571" s="155"/>
    </row>
    <row r="3572" spans="3:13" x14ac:dyDescent="0.25">
      <c r="E3572" s="228"/>
      <c r="F3572" s="217"/>
      <c r="I3572" s="155"/>
      <c r="K3572" s="5"/>
      <c r="L3572" s="5"/>
      <c r="M3572" s="155"/>
    </row>
    <row r="3573" spans="3:13" x14ac:dyDescent="0.25">
      <c r="E3573" s="228"/>
      <c r="F3573" s="217"/>
      <c r="I3573" s="155"/>
      <c r="J3573" s="218"/>
      <c r="K3573" s="5"/>
      <c r="L3573" s="5"/>
      <c r="M3573" s="155"/>
    </row>
    <row r="3574" spans="3:13" x14ac:dyDescent="0.25">
      <c r="E3574" s="217"/>
      <c r="F3574" s="217"/>
      <c r="G3574" s="5"/>
      <c r="H3574" s="5"/>
      <c r="I3574" s="155"/>
      <c r="J3574" s="218"/>
      <c r="K3574" s="5"/>
      <c r="L3574" s="5"/>
      <c r="M3574" s="155"/>
    </row>
    <row r="3575" spans="3:13" x14ac:dyDescent="0.25">
      <c r="E3575" s="217"/>
      <c r="F3575" s="217"/>
      <c r="G3575" s="5"/>
      <c r="H3575" s="5"/>
      <c r="I3575" s="218"/>
      <c r="J3575" s="218"/>
      <c r="K3575" s="5"/>
      <c r="L3575" s="5"/>
      <c r="M3575" s="155"/>
    </row>
    <row r="3576" spans="3:13" x14ac:dyDescent="0.25">
      <c r="E3576" s="217"/>
      <c r="F3576" s="217"/>
      <c r="I3576" s="155"/>
      <c r="J3576" s="218"/>
      <c r="K3576" s="5"/>
      <c r="L3576" s="5"/>
      <c r="M3576" s="155"/>
    </row>
    <row r="3577" spans="3:13" x14ac:dyDescent="0.25">
      <c r="E3577" s="217"/>
      <c r="F3577" s="217"/>
    </row>
    <row r="3578" spans="3:13" x14ac:dyDescent="0.25">
      <c r="C3578" s="233"/>
      <c r="E3578" s="217"/>
      <c r="F3578" s="217"/>
    </row>
    <row r="3579" spans="3:13" x14ac:dyDescent="0.25">
      <c r="E3579" s="217"/>
      <c r="F3579" s="217"/>
      <c r="G3579" s="155"/>
      <c r="H3579" s="218"/>
      <c r="M3579" s="155"/>
    </row>
    <row r="3580" spans="3:13" x14ac:dyDescent="0.25">
      <c r="E3580" s="217"/>
      <c r="F3580" s="217"/>
      <c r="G3580" s="5"/>
      <c r="H3580" s="5"/>
      <c r="I3580" s="5"/>
      <c r="J3580" s="5"/>
      <c r="K3580" s="155"/>
      <c r="M3580" s="155"/>
    </row>
    <row r="3581" spans="3:13" x14ac:dyDescent="0.25">
      <c r="E3581" s="217"/>
      <c r="F3581" s="217"/>
      <c r="G3581" s="5"/>
      <c r="H3581" s="5"/>
      <c r="I3581" s="155"/>
      <c r="K3581" s="5"/>
      <c r="L3581" s="5"/>
      <c r="M3581" s="218"/>
    </row>
    <row r="3582" spans="3:13" x14ac:dyDescent="0.25">
      <c r="E3582" s="217"/>
      <c r="F3582" s="217"/>
      <c r="G3582" s="5"/>
      <c r="H3582" s="5"/>
      <c r="I3582" s="155"/>
      <c r="K3582" s="5"/>
      <c r="L3582" s="5"/>
      <c r="M3582" s="155"/>
    </row>
    <row r="3583" spans="3:13" x14ac:dyDescent="0.25">
      <c r="E3583" s="228"/>
      <c r="F3583" s="217"/>
      <c r="G3583" s="155"/>
      <c r="H3583" s="155"/>
      <c r="I3583" s="155"/>
      <c r="K3583" s="5"/>
      <c r="L3583" s="5"/>
      <c r="M3583" s="155"/>
    </row>
    <row r="3584" spans="3:13" x14ac:dyDescent="0.25">
      <c r="E3584" s="228"/>
      <c r="F3584" s="217"/>
      <c r="I3584" s="155"/>
      <c r="K3584" s="5"/>
      <c r="L3584" s="5"/>
      <c r="M3584" s="155"/>
    </row>
    <row r="3585" spans="1:13" x14ac:dyDescent="0.25">
      <c r="E3585" s="228"/>
      <c r="F3585" s="217"/>
      <c r="I3585" s="155"/>
      <c r="J3585" s="218"/>
      <c r="K3585" s="5"/>
      <c r="L3585" s="5"/>
      <c r="M3585" s="155"/>
    </row>
    <row r="3586" spans="1:13" x14ac:dyDescent="0.25">
      <c r="E3586" s="217"/>
      <c r="F3586" s="217"/>
      <c r="G3586" s="5"/>
      <c r="H3586" s="5"/>
      <c r="I3586" s="155"/>
      <c r="J3586" s="218"/>
      <c r="K3586" s="5"/>
      <c r="L3586" s="5"/>
      <c r="M3586" s="155"/>
    </row>
    <row r="3587" spans="1:13" x14ac:dyDescent="0.25">
      <c r="E3587" s="217"/>
      <c r="F3587" s="217"/>
      <c r="G3587" s="5"/>
      <c r="H3587" s="5"/>
      <c r="I3587" s="218"/>
      <c r="J3587" s="218"/>
      <c r="K3587" s="5"/>
      <c r="L3587" s="5"/>
      <c r="M3587" s="155"/>
    </row>
    <row r="3588" spans="1:13" x14ac:dyDescent="0.25">
      <c r="E3588" s="217"/>
      <c r="F3588" s="217"/>
      <c r="I3588" s="155"/>
      <c r="J3588" s="218"/>
      <c r="K3588" s="5"/>
      <c r="L3588" s="5"/>
      <c r="M3588" s="155"/>
    </row>
    <row r="3589" spans="1:13" x14ac:dyDescent="0.25">
      <c r="C3589" s="233"/>
      <c r="E3589" s="217"/>
      <c r="F3589" s="217"/>
    </row>
    <row r="3590" spans="1:13" x14ac:dyDescent="0.25">
      <c r="E3590" s="217"/>
      <c r="F3590" s="217"/>
    </row>
    <row r="3591" spans="1:13" x14ac:dyDescent="0.25">
      <c r="E3591" s="217"/>
      <c r="F3591" s="217"/>
      <c r="G3591" s="155"/>
      <c r="H3591" s="218"/>
      <c r="M3591" s="155"/>
    </row>
    <row r="3592" spans="1:13" x14ac:dyDescent="0.25">
      <c r="E3592" s="217"/>
      <c r="F3592" s="217"/>
      <c r="G3592" s="5"/>
      <c r="H3592" s="5"/>
      <c r="I3592" s="5"/>
      <c r="J3592" s="5"/>
      <c r="K3592" s="155"/>
      <c r="M3592" s="155"/>
    </row>
    <row r="3593" spans="1:13" x14ac:dyDescent="0.25">
      <c r="E3593" s="217"/>
      <c r="F3593" s="217"/>
      <c r="G3593" s="5"/>
      <c r="H3593" s="5"/>
      <c r="I3593" s="155"/>
      <c r="K3593" s="5"/>
      <c r="L3593" s="5"/>
      <c r="M3593" s="218"/>
    </row>
    <row r="3594" spans="1:13" x14ac:dyDescent="0.25">
      <c r="E3594" s="217"/>
      <c r="F3594" s="217"/>
      <c r="G3594" s="5"/>
      <c r="H3594" s="5"/>
      <c r="I3594" s="155"/>
      <c r="K3594" s="5"/>
      <c r="L3594" s="5"/>
      <c r="M3594" s="155"/>
    </row>
    <row r="3595" spans="1:13" x14ac:dyDescent="0.25">
      <c r="E3595" s="228"/>
      <c r="F3595" s="217"/>
      <c r="G3595" s="155"/>
      <c r="H3595" s="155"/>
      <c r="I3595" s="155"/>
      <c r="K3595" s="5"/>
      <c r="L3595" s="5"/>
      <c r="M3595" s="155"/>
    </row>
    <row r="3596" spans="1:13" x14ac:dyDescent="0.25">
      <c r="E3596" s="228"/>
      <c r="F3596" s="217"/>
      <c r="I3596" s="155"/>
      <c r="K3596" s="5"/>
      <c r="L3596" s="5"/>
      <c r="M3596" s="155"/>
    </row>
    <row r="3597" spans="1:13" x14ac:dyDescent="0.25">
      <c r="E3597" s="228"/>
      <c r="F3597" s="217"/>
      <c r="I3597" s="155"/>
      <c r="J3597" s="218"/>
      <c r="K3597" s="5"/>
      <c r="L3597" s="5"/>
      <c r="M3597" s="155"/>
    </row>
    <row r="3598" spans="1:13" x14ac:dyDescent="0.25">
      <c r="A3598" s="5"/>
      <c r="B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</row>
    <row r="3599" spans="1:13" x14ac:dyDescent="0.25">
      <c r="E3599" s="217"/>
      <c r="F3599" s="217"/>
      <c r="G3599" s="5"/>
      <c r="H3599" s="5"/>
      <c r="I3599" s="155"/>
      <c r="J3599" s="218"/>
      <c r="K3599" s="5"/>
      <c r="L3599" s="5"/>
      <c r="M3599" s="155"/>
    </row>
    <row r="3600" spans="1:13" x14ac:dyDescent="0.25">
      <c r="C3600" s="233"/>
      <c r="E3600" s="217"/>
      <c r="F3600" s="217"/>
      <c r="G3600" s="5"/>
      <c r="H3600" s="5"/>
      <c r="I3600" s="218"/>
      <c r="J3600" s="218"/>
      <c r="K3600" s="5"/>
      <c r="L3600" s="5"/>
      <c r="M3600" s="155"/>
    </row>
    <row r="3601" spans="3:13" x14ac:dyDescent="0.25">
      <c r="C3601" s="5"/>
      <c r="E3601" s="217"/>
      <c r="F3601" s="217"/>
      <c r="I3601" s="155"/>
      <c r="J3601" s="218"/>
      <c r="K3601" s="5"/>
      <c r="L3601" s="5"/>
      <c r="M3601" s="155"/>
    </row>
    <row r="3602" spans="3:13" x14ac:dyDescent="0.25">
      <c r="E3602" s="217"/>
      <c r="F3602" s="217"/>
    </row>
    <row r="3603" spans="3:13" x14ac:dyDescent="0.25">
      <c r="E3603" s="217"/>
      <c r="F3603" s="217"/>
    </row>
    <row r="3604" spans="3:13" x14ac:dyDescent="0.25">
      <c r="E3604" s="217"/>
      <c r="F3604" s="217"/>
      <c r="G3604" s="155"/>
      <c r="H3604" s="218"/>
      <c r="M3604" s="155"/>
    </row>
    <row r="3605" spans="3:13" x14ac:dyDescent="0.25">
      <c r="E3605" s="217"/>
      <c r="F3605" s="217"/>
      <c r="G3605" s="5"/>
      <c r="H3605" s="5"/>
      <c r="I3605" s="5"/>
      <c r="J3605" s="5"/>
      <c r="K3605" s="155"/>
      <c r="M3605" s="155"/>
    </row>
    <row r="3606" spans="3:13" x14ac:dyDescent="0.25">
      <c r="E3606" s="217"/>
      <c r="F3606" s="217"/>
      <c r="G3606" s="5"/>
      <c r="H3606" s="5"/>
      <c r="I3606" s="155"/>
      <c r="K3606" s="5"/>
      <c r="L3606" s="5"/>
      <c r="M3606" s="218"/>
    </row>
    <row r="3607" spans="3:13" x14ac:dyDescent="0.25">
      <c r="E3607" s="217"/>
      <c r="F3607" s="217"/>
      <c r="G3607" s="5"/>
      <c r="H3607" s="5"/>
      <c r="I3607" s="155"/>
      <c r="K3607" s="5"/>
      <c r="L3607" s="5"/>
      <c r="M3607" s="155"/>
    </row>
    <row r="3608" spans="3:13" x14ac:dyDescent="0.25">
      <c r="E3608" s="228"/>
      <c r="F3608" s="217"/>
      <c r="G3608" s="155"/>
      <c r="H3608" s="155"/>
      <c r="I3608" s="155"/>
      <c r="K3608" s="5"/>
      <c r="L3608" s="5"/>
      <c r="M3608" s="155"/>
    </row>
    <row r="3609" spans="3:13" x14ac:dyDescent="0.25">
      <c r="E3609" s="228"/>
      <c r="F3609" s="217"/>
      <c r="I3609" s="155"/>
      <c r="K3609" s="5"/>
      <c r="L3609" s="5"/>
      <c r="M3609" s="155"/>
    </row>
    <row r="3610" spans="3:13" x14ac:dyDescent="0.25">
      <c r="E3610" s="228"/>
      <c r="F3610" s="217"/>
      <c r="I3610" s="155"/>
      <c r="J3610" s="218"/>
      <c r="K3610" s="5"/>
      <c r="L3610" s="5"/>
      <c r="M3610" s="155"/>
    </row>
    <row r="3611" spans="3:13" x14ac:dyDescent="0.25">
      <c r="E3611" s="217"/>
      <c r="F3611" s="217"/>
      <c r="G3611" s="5"/>
      <c r="H3611" s="5"/>
      <c r="I3611" s="155"/>
      <c r="J3611" s="218"/>
      <c r="K3611" s="5"/>
      <c r="L3611" s="5"/>
      <c r="M3611" s="155"/>
    </row>
    <row r="3612" spans="3:13" x14ac:dyDescent="0.25">
      <c r="C3612" s="233"/>
      <c r="E3612" s="217"/>
      <c r="F3612" s="217"/>
      <c r="G3612" s="5"/>
      <c r="H3612" s="5"/>
      <c r="I3612" s="218"/>
      <c r="J3612" s="218"/>
      <c r="K3612" s="5"/>
      <c r="L3612" s="5"/>
      <c r="M3612" s="155"/>
    </row>
    <row r="3613" spans="3:13" x14ac:dyDescent="0.25">
      <c r="E3613" s="217"/>
      <c r="F3613" s="217"/>
      <c r="I3613" s="155"/>
      <c r="J3613" s="218"/>
      <c r="K3613" s="5"/>
      <c r="L3613" s="5"/>
      <c r="M3613" s="155"/>
    </row>
    <row r="3614" spans="3:13" x14ac:dyDescent="0.25">
      <c r="E3614" s="217"/>
      <c r="F3614" s="217"/>
    </row>
    <row r="3615" spans="3:13" x14ac:dyDescent="0.25">
      <c r="E3615" s="217"/>
      <c r="F3615" s="217"/>
    </row>
    <row r="3616" spans="3:13" x14ac:dyDescent="0.25">
      <c r="E3616" s="217"/>
      <c r="F3616" s="217"/>
    </row>
    <row r="3617" spans="3:13" x14ac:dyDescent="0.25">
      <c r="E3617" s="217"/>
      <c r="F3617" s="217"/>
      <c r="G3617" s="155"/>
      <c r="H3617" s="218"/>
      <c r="M3617" s="155"/>
    </row>
    <row r="3618" spans="3:13" x14ac:dyDescent="0.25">
      <c r="E3618" s="217"/>
      <c r="F3618" s="217"/>
      <c r="G3618" s="5"/>
      <c r="H3618" s="5"/>
      <c r="I3618" s="5"/>
      <c r="J3618" s="5"/>
      <c r="K3618" s="155"/>
      <c r="M3618" s="155"/>
    </row>
    <row r="3619" spans="3:13" x14ac:dyDescent="0.25">
      <c r="E3619" s="217"/>
      <c r="F3619" s="217"/>
      <c r="G3619" s="5"/>
      <c r="H3619" s="5"/>
      <c r="I3619" s="155"/>
      <c r="K3619" s="5"/>
      <c r="L3619" s="5"/>
      <c r="M3619" s="218"/>
    </row>
    <row r="3620" spans="3:13" x14ac:dyDescent="0.25">
      <c r="E3620" s="217"/>
      <c r="F3620" s="217"/>
      <c r="G3620" s="5"/>
      <c r="H3620" s="5"/>
      <c r="I3620" s="155"/>
      <c r="K3620" s="5"/>
      <c r="L3620" s="5"/>
      <c r="M3620" s="155"/>
    </row>
    <row r="3621" spans="3:13" x14ac:dyDescent="0.25">
      <c r="E3621" s="228"/>
      <c r="F3621" s="217"/>
      <c r="G3621" s="155"/>
      <c r="H3621" s="155"/>
      <c r="I3621" s="155"/>
      <c r="K3621" s="5"/>
      <c r="L3621" s="5"/>
      <c r="M3621" s="155"/>
    </row>
    <row r="3622" spans="3:13" x14ac:dyDescent="0.25">
      <c r="E3622" s="228"/>
      <c r="F3622" s="217"/>
      <c r="I3622" s="155"/>
      <c r="K3622" s="5"/>
      <c r="L3622" s="5"/>
      <c r="M3622" s="155"/>
    </row>
    <row r="3623" spans="3:13" x14ac:dyDescent="0.25">
      <c r="C3623" s="233"/>
      <c r="E3623" s="228"/>
      <c r="F3623" s="217"/>
      <c r="I3623" s="155"/>
      <c r="J3623" s="218"/>
      <c r="K3623" s="5"/>
      <c r="L3623" s="5"/>
      <c r="M3623" s="155"/>
    </row>
    <row r="3624" spans="3:13" x14ac:dyDescent="0.25">
      <c r="E3624" s="217"/>
      <c r="F3624" s="217"/>
      <c r="G3624" s="5"/>
      <c r="H3624" s="5"/>
      <c r="I3624" s="155"/>
      <c r="J3624" s="218"/>
      <c r="K3624" s="5"/>
      <c r="L3624" s="5"/>
      <c r="M3624" s="155"/>
    </row>
    <row r="3625" spans="3:13" x14ac:dyDescent="0.25">
      <c r="E3625" s="217"/>
      <c r="F3625" s="217"/>
      <c r="G3625" s="5"/>
      <c r="H3625" s="5"/>
      <c r="I3625" s="218"/>
      <c r="J3625" s="218"/>
      <c r="K3625" s="5"/>
      <c r="L3625" s="5"/>
      <c r="M3625" s="155"/>
    </row>
    <row r="3626" spans="3:13" x14ac:dyDescent="0.25">
      <c r="E3626" s="217"/>
      <c r="F3626" s="217"/>
      <c r="I3626" s="155"/>
      <c r="J3626" s="218"/>
      <c r="K3626" s="5"/>
      <c r="L3626" s="5"/>
      <c r="M3626" s="155"/>
    </row>
    <row r="3627" spans="3:13" x14ac:dyDescent="0.25">
      <c r="E3627" s="217"/>
      <c r="F3627" s="217"/>
    </row>
    <row r="3628" spans="3:13" x14ac:dyDescent="0.25">
      <c r="E3628" s="217"/>
      <c r="F3628" s="217"/>
    </row>
    <row r="3629" spans="3:13" x14ac:dyDescent="0.25">
      <c r="E3629" s="217"/>
      <c r="F3629" s="217"/>
    </row>
    <row r="3630" spans="3:13" x14ac:dyDescent="0.25">
      <c r="E3630" s="217"/>
      <c r="F3630" s="217"/>
      <c r="G3630" s="155"/>
      <c r="H3630" s="218"/>
      <c r="M3630" s="155"/>
    </row>
    <row r="3631" spans="3:13" x14ac:dyDescent="0.25">
      <c r="E3631" s="217"/>
      <c r="F3631" s="217"/>
      <c r="G3631" s="5"/>
      <c r="H3631" s="5"/>
      <c r="I3631" s="5"/>
      <c r="J3631" s="5"/>
      <c r="K3631" s="155"/>
      <c r="M3631" s="155"/>
    </row>
    <row r="3632" spans="3:13" x14ac:dyDescent="0.25">
      <c r="E3632" s="217"/>
      <c r="F3632" s="217"/>
      <c r="G3632" s="5"/>
      <c r="H3632" s="5"/>
      <c r="I3632" s="155"/>
      <c r="K3632" s="5"/>
      <c r="L3632" s="5"/>
      <c r="M3632" s="218"/>
    </row>
    <row r="3633" spans="1:13" x14ac:dyDescent="0.25">
      <c r="E3633" s="217"/>
      <c r="F3633" s="217"/>
      <c r="G3633" s="5"/>
      <c r="H3633" s="5"/>
      <c r="I3633" s="155"/>
      <c r="K3633" s="5"/>
      <c r="L3633" s="5"/>
      <c r="M3633" s="155"/>
    </row>
    <row r="3634" spans="1:13" x14ac:dyDescent="0.25">
      <c r="E3634" s="228"/>
      <c r="F3634" s="217"/>
      <c r="G3634" s="155"/>
      <c r="H3634" s="155"/>
      <c r="I3634" s="155"/>
      <c r="K3634" s="5"/>
      <c r="L3634" s="5"/>
      <c r="M3634" s="155"/>
    </row>
    <row r="3635" spans="1:13" x14ac:dyDescent="0.2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</row>
    <row r="3636" spans="1:13" x14ac:dyDescent="0.25">
      <c r="C3636" s="233"/>
      <c r="E3636" s="228"/>
      <c r="F3636" s="217"/>
      <c r="I3636" s="155"/>
      <c r="K3636" s="5"/>
      <c r="L3636" s="5"/>
      <c r="M3636" s="155"/>
    </row>
    <row r="3637" spans="1:13" x14ac:dyDescent="0.25">
      <c r="E3637" s="228"/>
      <c r="F3637" s="217"/>
      <c r="I3637" s="155"/>
      <c r="J3637" s="218"/>
      <c r="K3637" s="5"/>
      <c r="L3637" s="5"/>
      <c r="M3637" s="155"/>
    </row>
    <row r="3638" spans="1:13" x14ac:dyDescent="0.25">
      <c r="E3638" s="217"/>
      <c r="F3638" s="217"/>
      <c r="G3638" s="5"/>
      <c r="H3638" s="5"/>
      <c r="I3638" s="155"/>
      <c r="J3638" s="218"/>
      <c r="K3638" s="5"/>
      <c r="L3638" s="5"/>
      <c r="M3638" s="155"/>
    </row>
    <row r="3639" spans="1:13" x14ac:dyDescent="0.25">
      <c r="E3639" s="217"/>
      <c r="F3639" s="217"/>
      <c r="G3639" s="5"/>
      <c r="H3639" s="5"/>
      <c r="I3639" s="218"/>
      <c r="J3639" s="218"/>
      <c r="K3639" s="5"/>
      <c r="L3639" s="5"/>
      <c r="M3639" s="155"/>
    </row>
    <row r="3640" spans="1:13" x14ac:dyDescent="0.25">
      <c r="E3640" s="217"/>
      <c r="F3640" s="217"/>
      <c r="I3640" s="155"/>
      <c r="J3640" s="218"/>
      <c r="K3640" s="5"/>
      <c r="L3640" s="5"/>
      <c r="M3640" s="155"/>
    </row>
    <row r="3641" spans="1:13" x14ac:dyDescent="0.25">
      <c r="E3641" s="217"/>
      <c r="F3641" s="217"/>
    </row>
    <row r="3642" spans="1:13" x14ac:dyDescent="0.25">
      <c r="E3642" s="217"/>
      <c r="F3642" s="217"/>
    </row>
    <row r="3643" spans="1:13" x14ac:dyDescent="0.25">
      <c r="E3643" s="217"/>
      <c r="F3643" s="217"/>
      <c r="G3643" s="155"/>
      <c r="H3643" s="218"/>
      <c r="M3643" s="155"/>
    </row>
    <row r="3644" spans="1:13" x14ac:dyDescent="0.25">
      <c r="E3644" s="217"/>
      <c r="F3644" s="217"/>
      <c r="G3644" s="5"/>
      <c r="H3644" s="5"/>
      <c r="I3644" s="5"/>
      <c r="J3644" s="5"/>
      <c r="K3644" s="155"/>
      <c r="M3644" s="155"/>
    </row>
    <row r="3645" spans="1:13" x14ac:dyDescent="0.25">
      <c r="E3645" s="217"/>
      <c r="F3645" s="217"/>
      <c r="G3645" s="5"/>
      <c r="H3645" s="5"/>
      <c r="I3645" s="155"/>
      <c r="K3645" s="5"/>
      <c r="L3645" s="5"/>
      <c r="M3645" s="218"/>
    </row>
    <row r="3646" spans="1:13" x14ac:dyDescent="0.25">
      <c r="E3646" s="217"/>
      <c r="F3646" s="217"/>
      <c r="G3646" s="5"/>
      <c r="H3646" s="5"/>
      <c r="I3646" s="155"/>
      <c r="K3646" s="5"/>
      <c r="L3646" s="5"/>
      <c r="M3646" s="155"/>
    </row>
    <row r="3647" spans="1:13" x14ac:dyDescent="0.25">
      <c r="C3647" s="233"/>
      <c r="E3647" s="228"/>
      <c r="F3647" s="217"/>
      <c r="G3647" s="155"/>
      <c r="H3647" s="155"/>
      <c r="I3647" s="155"/>
      <c r="K3647" s="5"/>
      <c r="L3647" s="5"/>
      <c r="M3647" s="155"/>
    </row>
    <row r="3648" spans="1:13" x14ac:dyDescent="0.25">
      <c r="E3648" s="228"/>
      <c r="F3648" s="217"/>
      <c r="I3648" s="155"/>
      <c r="K3648" s="5"/>
      <c r="L3648" s="5"/>
      <c r="M3648" s="155"/>
    </row>
    <row r="3649" spans="3:13" x14ac:dyDescent="0.25">
      <c r="E3649" s="228"/>
      <c r="F3649" s="217"/>
      <c r="I3649" s="155"/>
      <c r="J3649" s="218"/>
      <c r="K3649" s="5"/>
      <c r="L3649" s="5"/>
      <c r="M3649" s="155"/>
    </row>
    <row r="3650" spans="3:13" x14ac:dyDescent="0.25">
      <c r="E3650" s="217"/>
      <c r="F3650" s="217"/>
      <c r="G3650" s="5"/>
      <c r="H3650" s="5"/>
      <c r="I3650" s="155"/>
      <c r="J3650" s="218"/>
      <c r="K3650" s="5"/>
      <c r="L3650" s="5"/>
      <c r="M3650" s="155"/>
    </row>
    <row r="3651" spans="3:13" x14ac:dyDescent="0.25">
      <c r="E3651" s="217"/>
      <c r="F3651" s="217"/>
      <c r="G3651" s="5"/>
      <c r="H3651" s="5"/>
      <c r="I3651" s="218"/>
      <c r="J3651" s="218"/>
      <c r="K3651" s="5"/>
      <c r="L3651" s="5"/>
      <c r="M3651" s="155"/>
    </row>
    <row r="3652" spans="3:13" x14ac:dyDescent="0.25">
      <c r="E3652" s="217"/>
      <c r="F3652" s="217"/>
      <c r="I3652" s="155"/>
      <c r="J3652" s="218"/>
      <c r="K3652" s="5"/>
      <c r="L3652" s="5"/>
      <c r="M3652" s="155"/>
    </row>
    <row r="3653" spans="3:13" x14ac:dyDescent="0.25">
      <c r="E3653" s="217"/>
      <c r="F3653" s="217"/>
    </row>
    <row r="3654" spans="3:13" x14ac:dyDescent="0.25">
      <c r="E3654" s="217"/>
      <c r="F3654" s="217"/>
    </row>
    <row r="3655" spans="3:13" x14ac:dyDescent="0.25">
      <c r="E3655" s="217"/>
      <c r="F3655" s="217"/>
      <c r="G3655" s="155"/>
      <c r="H3655" s="218"/>
      <c r="M3655" s="155"/>
    </row>
    <row r="3656" spans="3:13" x14ac:dyDescent="0.25">
      <c r="E3656" s="217"/>
      <c r="F3656" s="217"/>
      <c r="G3656" s="5"/>
      <c r="H3656" s="5"/>
      <c r="I3656" s="5"/>
      <c r="J3656" s="5"/>
      <c r="K3656" s="155"/>
      <c r="M3656" s="155"/>
    </row>
    <row r="3657" spans="3:13" x14ac:dyDescent="0.25">
      <c r="E3657" s="217"/>
      <c r="F3657" s="217"/>
      <c r="G3657" s="5"/>
      <c r="H3657" s="5"/>
      <c r="I3657" s="155"/>
      <c r="K3657" s="5"/>
      <c r="L3657" s="5"/>
      <c r="M3657" s="218"/>
    </row>
    <row r="3658" spans="3:13" x14ac:dyDescent="0.25">
      <c r="E3658" s="217"/>
      <c r="F3658" s="217"/>
      <c r="G3658" s="5"/>
      <c r="H3658" s="5"/>
      <c r="I3658" s="155"/>
      <c r="K3658" s="5"/>
      <c r="L3658" s="5"/>
      <c r="M3658" s="155"/>
    </row>
    <row r="3659" spans="3:13" x14ac:dyDescent="0.25">
      <c r="C3659" s="233"/>
      <c r="E3659" s="228"/>
      <c r="F3659" s="217"/>
      <c r="G3659" s="155"/>
      <c r="H3659" s="155"/>
      <c r="I3659" s="155"/>
      <c r="K3659" s="5"/>
      <c r="L3659" s="5"/>
      <c r="M3659" s="155"/>
    </row>
    <row r="3660" spans="3:13" x14ac:dyDescent="0.25">
      <c r="E3660" s="228"/>
      <c r="F3660" s="217"/>
      <c r="I3660" s="155"/>
      <c r="K3660" s="5"/>
      <c r="L3660" s="5"/>
      <c r="M3660" s="155"/>
    </row>
    <row r="3661" spans="3:13" x14ac:dyDescent="0.25">
      <c r="E3661" s="228"/>
      <c r="F3661" s="217"/>
      <c r="I3661" s="155"/>
      <c r="J3661" s="218"/>
      <c r="K3661" s="5"/>
      <c r="L3661" s="5"/>
      <c r="M3661" s="155"/>
    </row>
    <row r="3662" spans="3:13" x14ac:dyDescent="0.25">
      <c r="E3662" s="217"/>
      <c r="F3662" s="217"/>
      <c r="G3662" s="5"/>
      <c r="H3662" s="5"/>
      <c r="I3662" s="155"/>
      <c r="J3662" s="218"/>
      <c r="K3662" s="5"/>
      <c r="L3662" s="5"/>
      <c r="M3662" s="155"/>
    </row>
    <row r="3663" spans="3:13" x14ac:dyDescent="0.25">
      <c r="E3663" s="217"/>
      <c r="F3663" s="217"/>
      <c r="G3663" s="5"/>
      <c r="H3663" s="5"/>
      <c r="I3663" s="218"/>
      <c r="J3663" s="218"/>
      <c r="K3663" s="5"/>
      <c r="L3663" s="5"/>
      <c r="M3663" s="155"/>
    </row>
    <row r="3664" spans="3:13" x14ac:dyDescent="0.25">
      <c r="E3664" s="217"/>
      <c r="F3664" s="217"/>
      <c r="I3664" s="155"/>
      <c r="J3664" s="218"/>
      <c r="K3664" s="5"/>
      <c r="L3664" s="5"/>
      <c r="M3664" s="155"/>
    </row>
    <row r="3665" spans="1:13" x14ac:dyDescent="0.25">
      <c r="E3665" s="217"/>
      <c r="F3665" s="217"/>
    </row>
    <row r="3666" spans="1:13" x14ac:dyDescent="0.25">
      <c r="E3666" s="217"/>
      <c r="F3666" s="217"/>
    </row>
    <row r="3667" spans="1:13" x14ac:dyDescent="0.25">
      <c r="E3667" s="217"/>
      <c r="F3667" s="217"/>
      <c r="G3667" s="155"/>
      <c r="H3667" s="218"/>
      <c r="M3667" s="155"/>
    </row>
    <row r="3668" spans="1:13" x14ac:dyDescent="0.25">
      <c r="C3668" s="5"/>
      <c r="E3668" s="217"/>
      <c r="F3668" s="217"/>
      <c r="G3668" s="5"/>
      <c r="H3668" s="5"/>
      <c r="I3668" s="5"/>
      <c r="J3668" s="5"/>
      <c r="K3668" s="155"/>
      <c r="M3668" s="155"/>
    </row>
    <row r="3669" spans="1:13" x14ac:dyDescent="0.25">
      <c r="E3669" s="217"/>
      <c r="F3669" s="217"/>
      <c r="G3669" s="5"/>
      <c r="H3669" s="5"/>
      <c r="I3669" s="155"/>
      <c r="K3669" s="5"/>
      <c r="L3669" s="5"/>
      <c r="M3669" s="218"/>
    </row>
    <row r="3670" spans="1:13" x14ac:dyDescent="0.25">
      <c r="E3670" s="217"/>
      <c r="F3670" s="217"/>
      <c r="G3670" s="5"/>
      <c r="H3670" s="5"/>
      <c r="I3670" s="155"/>
      <c r="K3670" s="5"/>
      <c r="L3670" s="5"/>
      <c r="M3670" s="155"/>
    </row>
    <row r="3671" spans="1:13" x14ac:dyDescent="0.25">
      <c r="C3671" s="233"/>
      <c r="E3671" s="228"/>
      <c r="F3671" s="217"/>
      <c r="G3671" s="155"/>
      <c r="H3671" s="155"/>
      <c r="I3671" s="155"/>
      <c r="K3671" s="5"/>
      <c r="L3671" s="5"/>
      <c r="M3671" s="155"/>
    </row>
    <row r="3672" spans="1:13" x14ac:dyDescent="0.25">
      <c r="A3672" s="5"/>
      <c r="B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</row>
    <row r="3673" spans="1:13" x14ac:dyDescent="0.25">
      <c r="E3673" s="228"/>
      <c r="F3673" s="217"/>
      <c r="I3673" s="155"/>
      <c r="K3673" s="5"/>
      <c r="L3673" s="5"/>
      <c r="M3673" s="155"/>
    </row>
    <row r="3674" spans="1:13" x14ac:dyDescent="0.25">
      <c r="E3674" s="228"/>
      <c r="F3674" s="217"/>
      <c r="I3674" s="155"/>
      <c r="J3674" s="218"/>
      <c r="K3674" s="5"/>
      <c r="L3674" s="5"/>
      <c r="M3674" s="155"/>
    </row>
    <row r="3675" spans="1:13" x14ac:dyDescent="0.25">
      <c r="E3675" s="217"/>
      <c r="F3675" s="217"/>
      <c r="G3675" s="5"/>
      <c r="H3675" s="5"/>
      <c r="I3675" s="155"/>
      <c r="J3675" s="218"/>
      <c r="K3675" s="5"/>
      <c r="L3675" s="5"/>
      <c r="M3675" s="155"/>
    </row>
    <row r="3676" spans="1:13" x14ac:dyDescent="0.25">
      <c r="E3676" s="217"/>
      <c r="F3676" s="217"/>
      <c r="G3676" s="5"/>
      <c r="H3676" s="5"/>
      <c r="I3676" s="218"/>
      <c r="J3676" s="218"/>
      <c r="K3676" s="5"/>
      <c r="L3676" s="5"/>
      <c r="M3676" s="155"/>
    </row>
    <row r="3677" spans="1:13" x14ac:dyDescent="0.25">
      <c r="E3677" s="217"/>
      <c r="F3677" s="217"/>
      <c r="I3677" s="155"/>
      <c r="J3677" s="218"/>
      <c r="K3677" s="5"/>
      <c r="L3677" s="5"/>
      <c r="M3677" s="155"/>
    </row>
    <row r="3678" spans="1:13" x14ac:dyDescent="0.25">
      <c r="E3678" s="217"/>
      <c r="F3678" s="217"/>
    </row>
    <row r="3679" spans="1:13" x14ac:dyDescent="0.25">
      <c r="E3679" s="217"/>
      <c r="F3679" s="217"/>
    </row>
    <row r="3680" spans="1:13" x14ac:dyDescent="0.25">
      <c r="E3680" s="217"/>
      <c r="F3680" s="217"/>
      <c r="G3680" s="155"/>
      <c r="H3680" s="218"/>
      <c r="M3680" s="155"/>
    </row>
    <row r="3681" spans="5:13" x14ac:dyDescent="0.25">
      <c r="E3681" s="217"/>
      <c r="F3681" s="217"/>
      <c r="G3681" s="5"/>
      <c r="H3681" s="5"/>
      <c r="I3681" s="5"/>
      <c r="J3681" s="5"/>
      <c r="K3681" s="155"/>
      <c r="M3681" s="155"/>
    </row>
    <row r="3682" spans="5:13" x14ac:dyDescent="0.25">
      <c r="E3682" s="217"/>
      <c r="F3682" s="217"/>
      <c r="G3682" s="5"/>
      <c r="H3682" s="5"/>
      <c r="I3682" s="155"/>
      <c r="K3682" s="5"/>
      <c r="L3682" s="5"/>
      <c r="M3682" s="218"/>
    </row>
    <row r="3683" spans="5:13" x14ac:dyDescent="0.25">
      <c r="E3683" s="217"/>
      <c r="F3683" s="217"/>
      <c r="G3683" s="5"/>
      <c r="H3683" s="5"/>
      <c r="I3683" s="155"/>
      <c r="K3683" s="5"/>
      <c r="L3683" s="5"/>
      <c r="M3683" s="155"/>
    </row>
    <row r="3684" spans="5:13" x14ac:dyDescent="0.25">
      <c r="E3684" s="228"/>
      <c r="F3684" s="217"/>
      <c r="G3684" s="155"/>
      <c r="H3684" s="155"/>
      <c r="I3684" s="155"/>
      <c r="K3684" s="5"/>
      <c r="L3684" s="5"/>
      <c r="M3684" s="155"/>
    </row>
    <row r="3685" spans="5:13" x14ac:dyDescent="0.25">
      <c r="E3685" s="228"/>
      <c r="F3685" s="217"/>
      <c r="I3685" s="155"/>
      <c r="K3685" s="5"/>
      <c r="L3685" s="5"/>
      <c r="M3685" s="155"/>
    </row>
    <row r="3686" spans="5:13" x14ac:dyDescent="0.25">
      <c r="E3686" s="228"/>
      <c r="F3686" s="217"/>
      <c r="I3686" s="155"/>
      <c r="J3686" s="218"/>
      <c r="K3686" s="5"/>
      <c r="L3686" s="5"/>
      <c r="M3686" s="155"/>
    </row>
    <row r="3687" spans="5:13" x14ac:dyDescent="0.25">
      <c r="E3687" s="217"/>
      <c r="F3687" s="217"/>
      <c r="G3687" s="5"/>
      <c r="H3687" s="5"/>
      <c r="I3687" s="155"/>
      <c r="J3687" s="218"/>
      <c r="K3687" s="5"/>
      <c r="L3687" s="5"/>
      <c r="M3687" s="155"/>
    </row>
    <row r="3688" spans="5:13" x14ac:dyDescent="0.25">
      <c r="E3688" s="217"/>
      <c r="F3688" s="217"/>
      <c r="G3688" s="5"/>
      <c r="H3688" s="5"/>
      <c r="I3688" s="218"/>
      <c r="J3688" s="218"/>
      <c r="K3688" s="5"/>
      <c r="L3688" s="5"/>
      <c r="M3688" s="155"/>
    </row>
    <row r="3689" spans="5:13" x14ac:dyDescent="0.25">
      <c r="E3689" s="217"/>
      <c r="F3689" s="217"/>
      <c r="I3689" s="155"/>
      <c r="J3689" s="218"/>
      <c r="K3689" s="5"/>
      <c r="L3689" s="5"/>
      <c r="M3689" s="155"/>
    </row>
    <row r="3690" spans="5:13" x14ac:dyDescent="0.25">
      <c r="E3690" s="217"/>
      <c r="F3690" s="217"/>
    </row>
    <row r="3691" spans="5:13" x14ac:dyDescent="0.25">
      <c r="E3691" s="217"/>
      <c r="F3691" s="217"/>
    </row>
    <row r="3692" spans="5:13" x14ac:dyDescent="0.25">
      <c r="E3692" s="217"/>
      <c r="F3692" s="217"/>
      <c r="G3692" s="155"/>
      <c r="H3692" s="218"/>
      <c r="M3692" s="155"/>
    </row>
    <row r="3693" spans="5:13" x14ac:dyDescent="0.25">
      <c r="E3693" s="217"/>
      <c r="F3693" s="217"/>
      <c r="G3693" s="5"/>
      <c r="H3693" s="5"/>
      <c r="I3693" s="5"/>
      <c r="J3693" s="5"/>
      <c r="K3693" s="155"/>
      <c r="M3693" s="155"/>
    </row>
    <row r="3694" spans="5:13" x14ac:dyDescent="0.25">
      <c r="E3694" s="217"/>
      <c r="F3694" s="217"/>
      <c r="G3694" s="5"/>
      <c r="H3694" s="5"/>
      <c r="I3694" s="155"/>
      <c r="K3694" s="5"/>
      <c r="L3694" s="5"/>
      <c r="M3694" s="218"/>
    </row>
    <row r="3695" spans="5:13" x14ac:dyDescent="0.25">
      <c r="E3695" s="217"/>
      <c r="F3695" s="217"/>
      <c r="G3695" s="5"/>
      <c r="H3695" s="5"/>
      <c r="I3695" s="155"/>
      <c r="K3695" s="5"/>
      <c r="L3695" s="5"/>
      <c r="M3695" s="155"/>
    </row>
    <row r="3696" spans="5:13" x14ac:dyDescent="0.25">
      <c r="E3696" s="228"/>
      <c r="F3696" s="217"/>
      <c r="G3696" s="155"/>
      <c r="H3696" s="155"/>
      <c r="I3696" s="155"/>
      <c r="K3696" s="5"/>
      <c r="L3696" s="5"/>
      <c r="M3696" s="155"/>
    </row>
    <row r="3697" spans="1:13" x14ac:dyDescent="0.25">
      <c r="E3697" s="228"/>
      <c r="F3697" s="217"/>
      <c r="I3697" s="155"/>
      <c r="K3697" s="5"/>
      <c r="L3697" s="5"/>
      <c r="M3697" s="155"/>
    </row>
    <row r="3698" spans="1:13" x14ac:dyDescent="0.25">
      <c r="E3698" s="228"/>
      <c r="F3698" s="217"/>
      <c r="I3698" s="155"/>
      <c r="J3698" s="218"/>
      <c r="K3698" s="5"/>
      <c r="L3698" s="5"/>
      <c r="M3698" s="155"/>
    </row>
    <row r="3699" spans="1:13" x14ac:dyDescent="0.25">
      <c r="E3699" s="217"/>
      <c r="F3699" s="217"/>
      <c r="G3699" s="5"/>
      <c r="H3699" s="5"/>
      <c r="I3699" s="155"/>
      <c r="J3699" s="218"/>
      <c r="K3699" s="5"/>
      <c r="L3699" s="5"/>
      <c r="M3699" s="155"/>
    </row>
    <row r="3700" spans="1:13" x14ac:dyDescent="0.25">
      <c r="E3700" s="217"/>
      <c r="F3700" s="217"/>
      <c r="G3700" s="5"/>
      <c r="H3700" s="5"/>
      <c r="I3700" s="218"/>
      <c r="J3700" s="218"/>
      <c r="K3700" s="5"/>
      <c r="L3700" s="5"/>
      <c r="M3700" s="155"/>
    </row>
    <row r="3701" spans="1:13" x14ac:dyDescent="0.25">
      <c r="E3701" s="217"/>
      <c r="F3701" s="217"/>
      <c r="I3701" s="155"/>
      <c r="J3701" s="218"/>
      <c r="K3701" s="5"/>
      <c r="L3701" s="5"/>
      <c r="M3701" s="155"/>
    </row>
    <row r="3702" spans="1:13" x14ac:dyDescent="0.25">
      <c r="E3702" s="217"/>
      <c r="F3702" s="217"/>
    </row>
    <row r="3703" spans="1:13" x14ac:dyDescent="0.25">
      <c r="C3703" s="5"/>
      <c r="E3703" s="217"/>
      <c r="F3703" s="217"/>
    </row>
    <row r="3704" spans="1:13" x14ac:dyDescent="0.25">
      <c r="E3704" s="217"/>
      <c r="F3704" s="217"/>
      <c r="G3704" s="155"/>
      <c r="H3704" s="218"/>
      <c r="M3704" s="155"/>
    </row>
    <row r="3705" spans="1:13" x14ac:dyDescent="0.25">
      <c r="E3705" s="217"/>
      <c r="F3705" s="217"/>
      <c r="G3705" s="5"/>
      <c r="H3705" s="5"/>
      <c r="I3705" s="5"/>
      <c r="J3705" s="5"/>
      <c r="K3705" s="155"/>
      <c r="M3705" s="155"/>
    </row>
    <row r="3706" spans="1:13" x14ac:dyDescent="0.25">
      <c r="E3706" s="217"/>
      <c r="F3706" s="217"/>
      <c r="G3706" s="5"/>
      <c r="H3706" s="5"/>
      <c r="I3706" s="155"/>
      <c r="K3706" s="5"/>
      <c r="L3706" s="5"/>
      <c r="M3706" s="218"/>
    </row>
    <row r="3707" spans="1:13" x14ac:dyDescent="0.25">
      <c r="E3707" s="217"/>
      <c r="F3707" s="217"/>
      <c r="G3707" s="5"/>
      <c r="H3707" s="5"/>
      <c r="I3707" s="155"/>
      <c r="K3707" s="5"/>
      <c r="L3707" s="5"/>
      <c r="M3707" s="155"/>
    </row>
    <row r="3708" spans="1:13" x14ac:dyDescent="0.25">
      <c r="E3708" s="228"/>
      <c r="F3708" s="217"/>
      <c r="G3708" s="155"/>
      <c r="H3708" s="155"/>
      <c r="I3708" s="155"/>
      <c r="K3708" s="5"/>
      <c r="L3708" s="5"/>
      <c r="M3708" s="155"/>
    </row>
    <row r="3709" spans="1:13" x14ac:dyDescent="0.25">
      <c r="A3709" s="5"/>
      <c r="B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</row>
    <row r="3710" spans="1:13" x14ac:dyDescent="0.25">
      <c r="E3710" s="228"/>
      <c r="F3710" s="217"/>
      <c r="I3710" s="155"/>
      <c r="K3710" s="5"/>
      <c r="L3710" s="5"/>
      <c r="M3710" s="155"/>
    </row>
    <row r="3711" spans="1:13" x14ac:dyDescent="0.25">
      <c r="E3711" s="228"/>
      <c r="F3711" s="217"/>
      <c r="I3711" s="155"/>
      <c r="J3711" s="218"/>
      <c r="K3711" s="5"/>
      <c r="L3711" s="5"/>
      <c r="M3711" s="155"/>
    </row>
    <row r="3712" spans="1:13" x14ac:dyDescent="0.25">
      <c r="E3712" s="217"/>
      <c r="F3712" s="217"/>
      <c r="G3712" s="5"/>
      <c r="H3712" s="5"/>
      <c r="I3712" s="155"/>
      <c r="J3712" s="218"/>
      <c r="K3712" s="5"/>
      <c r="L3712" s="5"/>
      <c r="M3712" s="155"/>
    </row>
    <row r="3713" spans="5:13" x14ac:dyDescent="0.25">
      <c r="E3713" s="217"/>
      <c r="F3713" s="217"/>
      <c r="G3713" s="5"/>
      <c r="H3713" s="5"/>
      <c r="I3713" s="218"/>
      <c r="J3713" s="218"/>
      <c r="K3713" s="5"/>
      <c r="L3713" s="5"/>
      <c r="M3713" s="155"/>
    </row>
    <row r="3714" spans="5:13" x14ac:dyDescent="0.25">
      <c r="E3714" s="217"/>
      <c r="F3714" s="217"/>
      <c r="I3714" s="155"/>
      <c r="J3714" s="218"/>
      <c r="K3714" s="5"/>
      <c r="L3714" s="5"/>
      <c r="M3714" s="155"/>
    </row>
    <row r="3715" spans="5:13" x14ac:dyDescent="0.25">
      <c r="E3715" s="217"/>
      <c r="F3715" s="217"/>
    </row>
    <row r="3716" spans="5:13" x14ac:dyDescent="0.25">
      <c r="E3716" s="217"/>
      <c r="F3716" s="217"/>
    </row>
    <row r="3717" spans="5:13" x14ac:dyDescent="0.25">
      <c r="E3717" s="217"/>
      <c r="F3717" s="217"/>
      <c r="G3717" s="155"/>
      <c r="H3717" s="218"/>
      <c r="M3717" s="155"/>
    </row>
    <row r="3718" spans="5:13" x14ac:dyDescent="0.25">
      <c r="E3718" s="217"/>
      <c r="F3718" s="217"/>
      <c r="G3718" s="5"/>
      <c r="H3718" s="5"/>
      <c r="I3718" s="5"/>
      <c r="J3718" s="5"/>
      <c r="K3718" s="155"/>
      <c r="M3718" s="155"/>
    </row>
    <row r="3719" spans="5:13" x14ac:dyDescent="0.25">
      <c r="E3719" s="217"/>
      <c r="F3719" s="217"/>
      <c r="G3719" s="5"/>
      <c r="H3719" s="5"/>
      <c r="I3719" s="155"/>
      <c r="K3719" s="5"/>
      <c r="L3719" s="5"/>
      <c r="M3719" s="218"/>
    </row>
    <row r="3720" spans="5:13" x14ac:dyDescent="0.25">
      <c r="E3720" s="217"/>
      <c r="F3720" s="217"/>
      <c r="G3720" s="5"/>
      <c r="H3720" s="5"/>
      <c r="I3720" s="155"/>
      <c r="K3720" s="5"/>
      <c r="L3720" s="5"/>
      <c r="M3720" s="155"/>
    </row>
    <row r="3721" spans="5:13" x14ac:dyDescent="0.25">
      <c r="E3721" s="228"/>
      <c r="F3721" s="217"/>
      <c r="G3721" s="155"/>
      <c r="H3721" s="155"/>
      <c r="I3721" s="155"/>
      <c r="K3721" s="5"/>
      <c r="L3721" s="5"/>
      <c r="M3721" s="155"/>
    </row>
    <row r="3722" spans="5:13" x14ac:dyDescent="0.25">
      <c r="E3722" s="228"/>
      <c r="F3722" s="217"/>
      <c r="I3722" s="155"/>
      <c r="K3722" s="5"/>
      <c r="L3722" s="5"/>
      <c r="M3722" s="155"/>
    </row>
    <row r="3723" spans="5:13" x14ac:dyDescent="0.25">
      <c r="E3723" s="228"/>
      <c r="F3723" s="217"/>
      <c r="I3723" s="155"/>
      <c r="J3723" s="218"/>
      <c r="K3723" s="5"/>
      <c r="L3723" s="5"/>
      <c r="M3723" s="155"/>
    </row>
    <row r="3724" spans="5:13" x14ac:dyDescent="0.25">
      <c r="E3724" s="217"/>
      <c r="F3724" s="217"/>
      <c r="G3724" s="5"/>
      <c r="H3724" s="5"/>
      <c r="I3724" s="155"/>
      <c r="J3724" s="218"/>
      <c r="K3724" s="5"/>
      <c r="L3724" s="5"/>
      <c r="M3724" s="155"/>
    </row>
    <row r="3725" spans="5:13" x14ac:dyDescent="0.25">
      <c r="E3725" s="217"/>
      <c r="F3725" s="217"/>
      <c r="G3725" s="5"/>
      <c r="H3725" s="5"/>
      <c r="I3725" s="218"/>
      <c r="J3725" s="218"/>
      <c r="K3725" s="5"/>
      <c r="L3725" s="5"/>
      <c r="M3725" s="155"/>
    </row>
    <row r="3726" spans="5:13" x14ac:dyDescent="0.25">
      <c r="E3726" s="217"/>
      <c r="F3726" s="217"/>
      <c r="I3726" s="155"/>
      <c r="J3726" s="218"/>
      <c r="K3726" s="5"/>
      <c r="L3726" s="5"/>
      <c r="M3726" s="155"/>
    </row>
    <row r="3727" spans="5:13" x14ac:dyDescent="0.25">
      <c r="E3727" s="217"/>
      <c r="F3727" s="217"/>
    </row>
    <row r="3728" spans="5:13" x14ac:dyDescent="0.25">
      <c r="E3728" s="217"/>
      <c r="F3728" s="217"/>
    </row>
    <row r="3729" spans="3:13" x14ac:dyDescent="0.25">
      <c r="E3729" s="217"/>
      <c r="F3729" s="217"/>
      <c r="G3729" s="155"/>
      <c r="H3729" s="218"/>
      <c r="M3729" s="155"/>
    </row>
    <row r="3730" spans="3:13" x14ac:dyDescent="0.25">
      <c r="E3730" s="217"/>
      <c r="F3730" s="217"/>
      <c r="G3730" s="5"/>
      <c r="H3730" s="5"/>
      <c r="I3730" s="5"/>
      <c r="J3730" s="5"/>
      <c r="K3730" s="155"/>
      <c r="M3730" s="155"/>
    </row>
    <row r="3731" spans="3:13" x14ac:dyDescent="0.25">
      <c r="E3731" s="217"/>
      <c r="F3731" s="217"/>
      <c r="G3731" s="5"/>
      <c r="H3731" s="5"/>
      <c r="I3731" s="155"/>
      <c r="K3731" s="5"/>
      <c r="L3731" s="5"/>
      <c r="M3731" s="218"/>
    </row>
    <row r="3732" spans="3:13" x14ac:dyDescent="0.25">
      <c r="E3732" s="217"/>
      <c r="F3732" s="217"/>
      <c r="G3732" s="5"/>
      <c r="H3732" s="5"/>
      <c r="I3732" s="155"/>
      <c r="K3732" s="5"/>
      <c r="L3732" s="5"/>
      <c r="M3732" s="155"/>
    </row>
    <row r="3733" spans="3:13" x14ac:dyDescent="0.25">
      <c r="E3733" s="228"/>
      <c r="F3733" s="217"/>
      <c r="G3733" s="155"/>
      <c r="H3733" s="155"/>
      <c r="I3733" s="155"/>
      <c r="K3733" s="5"/>
      <c r="L3733" s="5"/>
      <c r="M3733" s="155"/>
    </row>
    <row r="3734" spans="3:13" x14ac:dyDescent="0.25">
      <c r="E3734" s="228"/>
      <c r="F3734" s="217"/>
      <c r="I3734" s="155"/>
      <c r="K3734" s="5"/>
      <c r="L3734" s="5"/>
      <c r="M3734" s="155"/>
    </row>
    <row r="3735" spans="3:13" x14ac:dyDescent="0.25">
      <c r="E3735" s="228"/>
      <c r="F3735" s="217"/>
      <c r="I3735" s="155"/>
      <c r="J3735" s="218"/>
      <c r="K3735" s="5"/>
      <c r="L3735" s="5"/>
      <c r="M3735" s="155"/>
    </row>
    <row r="3736" spans="3:13" x14ac:dyDescent="0.25">
      <c r="E3736" s="217"/>
      <c r="F3736" s="217"/>
      <c r="G3736" s="5"/>
      <c r="H3736" s="5"/>
      <c r="I3736" s="155"/>
      <c r="J3736" s="218"/>
      <c r="K3736" s="5"/>
      <c r="L3736" s="5"/>
      <c r="M3736" s="155"/>
    </row>
    <row r="3737" spans="3:13" x14ac:dyDescent="0.25">
      <c r="E3737" s="217"/>
      <c r="F3737" s="217"/>
      <c r="G3737" s="5"/>
      <c r="H3737" s="5"/>
      <c r="I3737" s="218"/>
      <c r="J3737" s="218"/>
      <c r="K3737" s="5"/>
      <c r="L3737" s="5"/>
      <c r="M3737" s="155"/>
    </row>
    <row r="3738" spans="3:13" x14ac:dyDescent="0.25">
      <c r="E3738" s="217"/>
      <c r="F3738" s="217"/>
      <c r="I3738" s="155"/>
      <c r="J3738" s="218"/>
      <c r="K3738" s="5"/>
      <c r="L3738" s="5"/>
      <c r="M3738" s="155"/>
    </row>
    <row r="3739" spans="3:13" x14ac:dyDescent="0.25">
      <c r="E3739" s="217"/>
      <c r="F3739" s="217"/>
    </row>
    <row r="3740" spans="3:13" x14ac:dyDescent="0.25">
      <c r="C3740" s="5"/>
      <c r="E3740" s="217"/>
      <c r="F3740" s="228"/>
      <c r="G3740" s="155"/>
      <c r="H3740" s="226"/>
      <c r="J3740" s="226"/>
      <c r="L3740" s="226"/>
      <c r="M3740" s="226"/>
    </row>
    <row r="3741" spans="3:13" x14ac:dyDescent="0.25">
      <c r="E3741" s="217"/>
      <c r="F3741" s="217"/>
      <c r="G3741" s="155"/>
      <c r="H3741" s="226"/>
      <c r="J3741" s="226"/>
      <c r="L3741" s="226"/>
      <c r="M3741" s="226"/>
    </row>
    <row r="3742" spans="3:13" x14ac:dyDescent="0.25">
      <c r="E3742" s="217"/>
      <c r="F3742" s="228"/>
      <c r="G3742" s="155"/>
      <c r="H3742" s="226"/>
      <c r="J3742" s="226"/>
      <c r="L3742" s="226"/>
      <c r="M3742" s="226"/>
    </row>
    <row r="3743" spans="3:13" x14ac:dyDescent="0.25">
      <c r="E3743" s="217"/>
      <c r="F3743" s="217"/>
      <c r="G3743" s="155"/>
      <c r="H3743" s="226"/>
      <c r="J3743" s="226"/>
      <c r="L3743" s="226"/>
      <c r="M3743" s="226"/>
    </row>
    <row r="3744" spans="3:13" x14ac:dyDescent="0.25">
      <c r="H3744" s="226"/>
      <c r="J3744" s="226"/>
      <c r="L3744" s="226"/>
      <c r="M3744" s="226"/>
    </row>
    <row r="3745" spans="1:13" x14ac:dyDescent="0.25">
      <c r="A3745" s="5"/>
      <c r="B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</row>
    <row r="3746" spans="1:13" x14ac:dyDescent="0.25">
      <c r="E3746" s="217"/>
      <c r="F3746" s="217"/>
      <c r="G3746" s="155"/>
      <c r="H3746" s="226"/>
      <c r="J3746" s="226"/>
      <c r="L3746" s="226"/>
      <c r="M3746" s="226"/>
    </row>
    <row r="3747" spans="1:13" x14ac:dyDescent="0.25">
      <c r="E3747" s="217"/>
      <c r="F3747" s="217"/>
      <c r="G3747" s="155"/>
      <c r="H3747" s="226"/>
      <c r="M3747" s="226"/>
    </row>
    <row r="3748" spans="1:13" x14ac:dyDescent="0.25">
      <c r="E3748" s="217"/>
      <c r="F3748" s="217"/>
      <c r="G3748" s="155"/>
      <c r="H3748" s="226"/>
      <c r="J3748" s="226"/>
      <c r="L3748" s="226"/>
      <c r="M3748" s="226"/>
    </row>
    <row r="3749" spans="1:13" x14ac:dyDescent="0.25">
      <c r="E3749" s="217"/>
      <c r="F3749" s="217"/>
      <c r="G3749" s="155"/>
      <c r="H3749" s="226"/>
      <c r="J3749" s="226"/>
      <c r="L3749" s="226"/>
      <c r="M3749" s="226"/>
    </row>
    <row r="3750" spans="1:13" x14ac:dyDescent="0.25">
      <c r="E3750" s="217"/>
      <c r="F3750" s="217"/>
      <c r="G3750" s="155"/>
      <c r="H3750" s="226"/>
      <c r="J3750" s="226"/>
      <c r="L3750" s="226"/>
      <c r="M3750" s="226"/>
    </row>
    <row r="3751" spans="1:13" x14ac:dyDescent="0.25">
      <c r="E3751" s="217"/>
      <c r="F3751" s="217"/>
    </row>
    <row r="3752" spans="1:13" x14ac:dyDescent="0.25">
      <c r="E3752" s="217"/>
      <c r="F3752" s="217"/>
    </row>
    <row r="3753" spans="1:13" x14ac:dyDescent="0.25">
      <c r="E3753" s="217"/>
      <c r="F3753" s="217"/>
    </row>
    <row r="3754" spans="1:13" x14ac:dyDescent="0.25">
      <c r="E3754" s="217"/>
      <c r="F3754" s="217"/>
      <c r="G3754" s="155"/>
      <c r="H3754" s="218"/>
      <c r="M3754" s="155"/>
    </row>
    <row r="3755" spans="1:13" x14ac:dyDescent="0.25">
      <c r="E3755" s="217"/>
      <c r="F3755" s="217"/>
      <c r="G3755" s="5"/>
      <c r="H3755" s="5"/>
      <c r="I3755" s="5"/>
      <c r="J3755" s="5"/>
      <c r="K3755" s="155"/>
      <c r="M3755" s="155"/>
    </row>
    <row r="3756" spans="1:13" x14ac:dyDescent="0.25">
      <c r="E3756" s="217"/>
      <c r="F3756" s="217"/>
      <c r="G3756" s="5"/>
      <c r="H3756" s="5"/>
      <c r="I3756" s="155"/>
      <c r="K3756" s="5"/>
      <c r="L3756" s="5"/>
      <c r="M3756" s="218"/>
    </row>
    <row r="3757" spans="1:13" x14ac:dyDescent="0.25">
      <c r="E3757" s="217"/>
      <c r="F3757" s="217"/>
      <c r="G3757" s="5"/>
      <c r="H3757" s="5"/>
      <c r="I3757" s="155"/>
      <c r="K3757" s="5"/>
      <c r="L3757" s="5"/>
      <c r="M3757" s="155"/>
    </row>
    <row r="3758" spans="1:13" x14ac:dyDescent="0.25">
      <c r="E3758" s="228"/>
      <c r="F3758" s="217"/>
      <c r="G3758" s="155"/>
      <c r="H3758" s="155"/>
      <c r="I3758" s="155"/>
      <c r="K3758" s="5"/>
      <c r="L3758" s="5"/>
      <c r="M3758" s="155"/>
    </row>
    <row r="3759" spans="1:13" x14ac:dyDescent="0.25">
      <c r="E3759" s="228"/>
      <c r="F3759" s="217"/>
      <c r="I3759" s="155"/>
      <c r="K3759" s="5"/>
      <c r="L3759" s="5"/>
      <c r="M3759" s="155"/>
    </row>
    <row r="3760" spans="1:13" x14ac:dyDescent="0.25">
      <c r="E3760" s="228"/>
      <c r="F3760" s="217"/>
      <c r="I3760" s="155"/>
      <c r="J3760" s="218"/>
      <c r="K3760" s="5"/>
      <c r="L3760" s="5"/>
      <c r="M3760" s="155"/>
    </row>
    <row r="3761" spans="2:13" x14ac:dyDescent="0.25">
      <c r="B3761" s="235"/>
      <c r="E3761" s="217"/>
      <c r="F3761" s="217"/>
      <c r="G3761" s="5"/>
      <c r="H3761" s="5"/>
      <c r="I3761" s="155"/>
      <c r="J3761" s="218"/>
      <c r="K3761" s="5"/>
      <c r="L3761" s="5"/>
      <c r="M3761" s="155"/>
    </row>
    <row r="3762" spans="2:13" x14ac:dyDescent="0.25">
      <c r="E3762" s="217"/>
      <c r="F3762" s="217"/>
      <c r="I3762" s="218"/>
      <c r="J3762" s="218"/>
      <c r="K3762" s="5"/>
      <c r="L3762" s="5"/>
      <c r="M3762" s="155"/>
    </row>
    <row r="3763" spans="2:13" x14ac:dyDescent="0.25">
      <c r="E3763" s="217"/>
      <c r="F3763" s="217"/>
      <c r="I3763" s="155"/>
      <c r="J3763" s="218"/>
      <c r="K3763" s="5"/>
      <c r="L3763" s="5"/>
      <c r="M3763" s="155"/>
    </row>
    <row r="3764" spans="2:13" x14ac:dyDescent="0.25">
      <c r="E3764" s="217"/>
      <c r="F3764" s="217"/>
    </row>
    <row r="3765" spans="2:13" x14ac:dyDescent="0.25">
      <c r="E3765" s="217"/>
      <c r="F3765" s="217"/>
    </row>
    <row r="3766" spans="2:13" x14ac:dyDescent="0.25">
      <c r="E3766" s="217"/>
      <c r="F3766" s="217"/>
      <c r="G3766" s="155"/>
      <c r="H3766" s="218"/>
      <c r="M3766" s="155"/>
    </row>
    <row r="3767" spans="2:13" x14ac:dyDescent="0.25">
      <c r="E3767" s="217"/>
      <c r="F3767" s="217"/>
      <c r="G3767" s="5"/>
      <c r="H3767" s="5"/>
      <c r="I3767" s="5"/>
      <c r="J3767" s="5"/>
      <c r="K3767" s="155"/>
      <c r="M3767" s="155"/>
    </row>
    <row r="3768" spans="2:13" x14ac:dyDescent="0.25">
      <c r="E3768" s="217"/>
      <c r="F3768" s="217"/>
      <c r="G3768" s="5"/>
      <c r="H3768" s="5"/>
      <c r="I3768" s="155"/>
      <c r="K3768" s="5"/>
      <c r="L3768" s="5"/>
      <c r="M3768" s="218"/>
    </row>
    <row r="3769" spans="2:13" x14ac:dyDescent="0.25">
      <c r="E3769" s="217"/>
      <c r="F3769" s="217"/>
      <c r="G3769" s="5"/>
      <c r="H3769" s="5"/>
      <c r="I3769" s="155"/>
      <c r="K3769" s="5"/>
      <c r="L3769" s="5"/>
      <c r="M3769" s="155"/>
    </row>
    <row r="3770" spans="2:13" x14ac:dyDescent="0.25">
      <c r="E3770" s="228"/>
      <c r="F3770" s="217"/>
      <c r="G3770" s="155"/>
      <c r="H3770" s="155"/>
      <c r="I3770" s="155"/>
      <c r="K3770" s="5"/>
      <c r="L3770" s="5"/>
      <c r="M3770" s="155"/>
    </row>
    <row r="3771" spans="2:13" x14ac:dyDescent="0.25">
      <c r="E3771" s="228"/>
      <c r="F3771" s="217"/>
      <c r="I3771" s="155"/>
      <c r="K3771" s="5"/>
      <c r="L3771" s="5"/>
      <c r="M3771" s="155"/>
    </row>
    <row r="3772" spans="2:13" x14ac:dyDescent="0.25">
      <c r="E3772" s="228"/>
      <c r="F3772" s="217"/>
      <c r="I3772" s="155"/>
      <c r="J3772" s="218"/>
      <c r="K3772" s="5"/>
      <c r="L3772" s="5"/>
      <c r="M3772" s="155"/>
    </row>
    <row r="3773" spans="2:13" x14ac:dyDescent="0.25">
      <c r="B3773" s="235"/>
      <c r="E3773" s="217"/>
      <c r="F3773" s="217"/>
      <c r="G3773" s="5"/>
      <c r="H3773" s="5"/>
      <c r="I3773" s="155"/>
      <c r="J3773" s="218"/>
      <c r="K3773" s="5"/>
      <c r="L3773" s="5"/>
      <c r="M3773" s="155"/>
    </row>
    <row r="3774" spans="2:13" x14ac:dyDescent="0.25">
      <c r="E3774" s="217"/>
      <c r="F3774" s="217"/>
      <c r="I3774" s="218"/>
      <c r="J3774" s="218"/>
      <c r="K3774" s="5"/>
      <c r="L3774" s="5"/>
      <c r="M3774" s="155"/>
    </row>
    <row r="3775" spans="2:13" x14ac:dyDescent="0.25">
      <c r="E3775" s="217"/>
      <c r="F3775" s="217"/>
      <c r="I3775" s="155"/>
      <c r="J3775" s="218"/>
      <c r="K3775" s="5"/>
      <c r="L3775" s="5"/>
      <c r="M3775" s="155"/>
    </row>
    <row r="3776" spans="2:13" x14ac:dyDescent="0.25">
      <c r="E3776" s="217"/>
      <c r="F3776" s="217"/>
    </row>
    <row r="3777" spans="1:13" x14ac:dyDescent="0.25">
      <c r="C3777" s="5"/>
      <c r="E3777" s="217"/>
      <c r="F3777" s="217"/>
    </row>
    <row r="3778" spans="1:13" x14ac:dyDescent="0.25">
      <c r="E3778" s="217"/>
      <c r="F3778" s="217"/>
      <c r="G3778" s="155"/>
      <c r="H3778" s="218"/>
      <c r="M3778" s="155"/>
    </row>
    <row r="3779" spans="1:13" x14ac:dyDescent="0.25">
      <c r="E3779" s="217"/>
      <c r="F3779" s="217"/>
      <c r="G3779" s="5"/>
      <c r="H3779" s="5"/>
      <c r="I3779" s="5"/>
      <c r="J3779" s="5"/>
      <c r="K3779" s="155"/>
      <c r="M3779" s="155"/>
    </row>
    <row r="3780" spans="1:13" x14ac:dyDescent="0.25">
      <c r="E3780" s="217"/>
      <c r="F3780" s="217"/>
      <c r="G3780" s="5"/>
      <c r="H3780" s="5"/>
      <c r="I3780" s="155"/>
      <c r="K3780" s="5"/>
      <c r="L3780" s="5"/>
      <c r="M3780" s="218"/>
    </row>
    <row r="3781" spans="1:13" x14ac:dyDescent="0.25">
      <c r="A3781" s="5"/>
      <c r="B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</row>
    <row r="3782" spans="1:13" x14ac:dyDescent="0.25">
      <c r="E3782" s="217"/>
      <c r="F3782" s="217"/>
      <c r="G3782" s="5"/>
      <c r="H3782" s="5"/>
      <c r="I3782" s="155"/>
      <c r="K3782" s="5"/>
      <c r="L3782" s="5"/>
      <c r="M3782" s="155"/>
    </row>
    <row r="3783" spans="1:13" x14ac:dyDescent="0.25">
      <c r="E3783" s="228"/>
      <c r="F3783" s="217"/>
      <c r="G3783" s="155"/>
      <c r="H3783" s="155"/>
      <c r="I3783" s="155"/>
      <c r="K3783" s="5"/>
      <c r="L3783" s="5"/>
      <c r="M3783" s="155"/>
    </row>
    <row r="3784" spans="1:13" x14ac:dyDescent="0.25">
      <c r="E3784" s="228"/>
      <c r="F3784" s="217"/>
      <c r="I3784" s="155"/>
      <c r="K3784" s="5"/>
      <c r="L3784" s="5"/>
      <c r="M3784" s="155"/>
    </row>
    <row r="3785" spans="1:13" x14ac:dyDescent="0.25">
      <c r="E3785" s="228"/>
      <c r="F3785" s="217"/>
      <c r="I3785" s="155"/>
      <c r="J3785" s="218"/>
      <c r="K3785" s="5"/>
      <c r="L3785" s="5"/>
      <c r="M3785" s="155"/>
    </row>
    <row r="3786" spans="1:13" x14ac:dyDescent="0.25">
      <c r="B3786" s="235"/>
      <c r="E3786" s="217"/>
      <c r="F3786" s="217"/>
      <c r="G3786" s="5"/>
      <c r="H3786" s="5"/>
      <c r="I3786" s="155"/>
      <c r="J3786" s="218"/>
      <c r="K3786" s="5"/>
      <c r="L3786" s="5"/>
      <c r="M3786" s="155"/>
    </row>
    <row r="3787" spans="1:13" x14ac:dyDescent="0.25">
      <c r="E3787" s="217"/>
      <c r="F3787" s="217"/>
      <c r="I3787" s="218"/>
      <c r="J3787" s="218"/>
      <c r="K3787" s="5"/>
      <c r="L3787" s="5"/>
      <c r="M3787" s="155"/>
    </row>
    <row r="3788" spans="1:13" x14ac:dyDescent="0.25">
      <c r="E3788" s="217"/>
      <c r="F3788" s="217"/>
      <c r="I3788" s="155"/>
      <c r="J3788" s="218"/>
      <c r="K3788" s="5"/>
      <c r="L3788" s="5"/>
      <c r="M3788" s="155"/>
    </row>
    <row r="3789" spans="1:13" x14ac:dyDescent="0.25">
      <c r="E3789" s="217"/>
      <c r="F3789" s="217"/>
    </row>
    <row r="3790" spans="1:13" x14ac:dyDescent="0.25">
      <c r="E3790" s="217"/>
      <c r="F3790" s="217"/>
    </row>
    <row r="3791" spans="1:13" x14ac:dyDescent="0.25">
      <c r="E3791" s="217"/>
      <c r="F3791" s="217"/>
      <c r="G3791" s="155"/>
      <c r="H3791" s="218"/>
      <c r="M3791" s="155"/>
    </row>
    <row r="3792" spans="1:13" x14ac:dyDescent="0.25">
      <c r="E3792" s="217"/>
      <c r="F3792" s="217"/>
      <c r="G3792" s="5"/>
      <c r="H3792" s="5"/>
      <c r="I3792" s="5"/>
      <c r="J3792" s="5"/>
      <c r="K3792" s="155"/>
      <c r="M3792" s="155"/>
    </row>
    <row r="3793" spans="2:13" x14ac:dyDescent="0.25">
      <c r="E3793" s="217"/>
      <c r="F3793" s="217"/>
      <c r="G3793" s="5"/>
      <c r="H3793" s="5"/>
      <c r="I3793" s="155"/>
      <c r="K3793" s="5"/>
      <c r="L3793" s="5"/>
      <c r="M3793" s="218"/>
    </row>
    <row r="3794" spans="2:13" x14ac:dyDescent="0.25">
      <c r="E3794" s="217"/>
      <c r="F3794" s="217"/>
      <c r="G3794" s="5"/>
      <c r="H3794" s="5"/>
      <c r="I3794" s="155"/>
      <c r="K3794" s="5"/>
      <c r="L3794" s="5"/>
      <c r="M3794" s="155"/>
    </row>
    <row r="3795" spans="2:13" x14ac:dyDescent="0.25">
      <c r="E3795" s="228"/>
      <c r="F3795" s="217"/>
      <c r="G3795" s="155"/>
      <c r="H3795" s="155"/>
      <c r="I3795" s="155"/>
      <c r="K3795" s="5"/>
      <c r="L3795" s="5"/>
      <c r="M3795" s="155"/>
    </row>
    <row r="3796" spans="2:13" x14ac:dyDescent="0.25">
      <c r="E3796" s="228"/>
      <c r="F3796" s="217"/>
      <c r="I3796" s="155"/>
      <c r="K3796" s="5"/>
      <c r="L3796" s="5"/>
      <c r="M3796" s="155"/>
    </row>
    <row r="3797" spans="2:13" x14ac:dyDescent="0.25">
      <c r="E3797" s="228"/>
      <c r="F3797" s="217"/>
      <c r="I3797" s="155"/>
      <c r="J3797" s="218"/>
      <c r="K3797" s="5"/>
      <c r="L3797" s="5"/>
      <c r="M3797" s="155"/>
    </row>
    <row r="3798" spans="2:13" x14ac:dyDescent="0.25">
      <c r="B3798" s="235"/>
      <c r="E3798" s="217"/>
      <c r="F3798" s="217"/>
      <c r="G3798" s="5"/>
      <c r="H3798" s="5"/>
      <c r="I3798" s="155"/>
      <c r="J3798" s="218"/>
      <c r="K3798" s="5"/>
      <c r="L3798" s="5"/>
      <c r="M3798" s="155"/>
    </row>
    <row r="3799" spans="2:13" x14ac:dyDescent="0.25">
      <c r="E3799" s="217"/>
      <c r="F3799" s="217"/>
      <c r="I3799" s="218"/>
      <c r="J3799" s="218"/>
      <c r="K3799" s="5"/>
      <c r="L3799" s="5"/>
      <c r="M3799" s="155"/>
    </row>
    <row r="3800" spans="2:13" x14ac:dyDescent="0.25">
      <c r="E3800" s="217"/>
      <c r="F3800" s="217"/>
      <c r="I3800" s="155"/>
      <c r="J3800" s="218"/>
      <c r="K3800" s="5"/>
      <c r="L3800" s="5"/>
      <c r="M3800" s="155"/>
    </row>
    <row r="3801" spans="2:13" x14ac:dyDescent="0.25">
      <c r="E3801" s="217"/>
      <c r="F3801" s="217"/>
    </row>
    <row r="3802" spans="2:13" x14ac:dyDescent="0.25">
      <c r="E3802" s="217"/>
      <c r="F3802" s="217"/>
    </row>
    <row r="3803" spans="2:13" x14ac:dyDescent="0.25">
      <c r="E3803" s="217"/>
      <c r="F3803" s="217"/>
      <c r="G3803" s="155"/>
      <c r="H3803" s="218"/>
      <c r="M3803" s="155"/>
    </row>
    <row r="3804" spans="2:13" x14ac:dyDescent="0.25">
      <c r="E3804" s="217"/>
      <c r="F3804" s="217"/>
      <c r="G3804" s="5"/>
      <c r="H3804" s="5"/>
      <c r="I3804" s="5"/>
      <c r="J3804" s="5"/>
      <c r="K3804" s="155"/>
      <c r="M3804" s="155"/>
    </row>
    <row r="3805" spans="2:13" x14ac:dyDescent="0.25">
      <c r="E3805" s="217"/>
      <c r="F3805" s="217"/>
      <c r="G3805" s="5"/>
      <c r="H3805" s="5"/>
      <c r="I3805" s="155"/>
      <c r="K3805" s="5"/>
      <c r="L3805" s="5"/>
      <c r="M3805" s="218"/>
    </row>
    <row r="3806" spans="2:13" x14ac:dyDescent="0.25">
      <c r="E3806" s="217"/>
      <c r="F3806" s="217"/>
      <c r="G3806" s="5"/>
      <c r="H3806" s="5"/>
      <c r="I3806" s="155"/>
      <c r="K3806" s="5"/>
      <c r="L3806" s="5"/>
      <c r="M3806" s="155"/>
    </row>
    <row r="3807" spans="2:13" x14ac:dyDescent="0.25">
      <c r="E3807" s="228"/>
      <c r="F3807" s="217"/>
      <c r="G3807" s="155"/>
      <c r="H3807" s="155"/>
      <c r="I3807" s="155"/>
      <c r="K3807" s="5"/>
      <c r="L3807" s="5"/>
      <c r="M3807" s="155"/>
    </row>
    <row r="3808" spans="2:13" x14ac:dyDescent="0.25">
      <c r="E3808" s="228"/>
      <c r="F3808" s="217"/>
      <c r="I3808" s="155"/>
      <c r="K3808" s="5"/>
      <c r="L3808" s="5"/>
      <c r="M3808" s="155"/>
    </row>
    <row r="3809" spans="2:13" x14ac:dyDescent="0.25">
      <c r="E3809" s="228"/>
      <c r="F3809" s="217"/>
      <c r="I3809" s="155"/>
      <c r="J3809" s="218"/>
      <c r="K3809" s="5"/>
      <c r="L3809" s="5"/>
      <c r="M3809" s="155"/>
    </row>
    <row r="3810" spans="2:13" x14ac:dyDescent="0.25">
      <c r="B3810" s="235"/>
      <c r="E3810" s="217"/>
      <c r="F3810" s="217"/>
      <c r="G3810" s="5"/>
      <c r="H3810" s="5"/>
      <c r="I3810" s="155"/>
      <c r="J3810" s="218"/>
      <c r="K3810" s="5"/>
      <c r="L3810" s="5"/>
      <c r="M3810" s="155"/>
    </row>
    <row r="3811" spans="2:13" x14ac:dyDescent="0.25">
      <c r="E3811" s="217"/>
      <c r="F3811" s="217"/>
      <c r="I3811" s="218"/>
      <c r="J3811" s="218"/>
      <c r="K3811" s="5"/>
      <c r="L3811" s="5"/>
      <c r="M3811" s="155"/>
    </row>
    <row r="3812" spans="2:13" x14ac:dyDescent="0.25">
      <c r="E3812" s="217"/>
      <c r="F3812" s="217"/>
      <c r="I3812" s="155"/>
      <c r="J3812" s="218"/>
      <c r="K3812" s="5"/>
      <c r="L3812" s="5"/>
      <c r="M3812" s="155"/>
    </row>
    <row r="3813" spans="2:13" x14ac:dyDescent="0.25">
      <c r="E3813" s="217"/>
      <c r="F3813" s="217"/>
    </row>
    <row r="3814" spans="2:13" x14ac:dyDescent="0.25">
      <c r="C3814" s="5"/>
      <c r="E3814" s="217"/>
      <c r="F3814" s="228"/>
      <c r="G3814" s="155"/>
      <c r="H3814" s="226"/>
      <c r="J3814" s="226"/>
      <c r="L3814" s="226"/>
      <c r="M3814" s="226"/>
    </row>
    <row r="3851" spans="3:3" x14ac:dyDescent="0.25">
      <c r="C3851" s="5"/>
    </row>
    <row r="3858" spans="3:3" x14ac:dyDescent="0.25">
      <c r="C3858" s="233"/>
    </row>
    <row r="3870" spans="3:3" x14ac:dyDescent="0.25">
      <c r="C3870" s="233"/>
    </row>
    <row r="3887" spans="3:3" x14ac:dyDescent="0.25">
      <c r="C3887" s="5"/>
    </row>
    <row r="3923" spans="3:3" x14ac:dyDescent="0.25">
      <c r="C3923" s="5"/>
    </row>
  </sheetData>
  <sheetProtection algorithmName="SHA-512" hashValue="mXYRezPuAemsu+i73NStNDw2RBBehEeYMVzI3c2izWjRciLHH8/6cuSA2QLkAApumEiUJZ1WVYCYz4t5a/O24g==" saltValue="TRVu47UGSFpPfU6ZoNWmZw==" spinCount="100000" sheet="1" objects="1" scenarios="1"/>
  <autoFilter ref="A13:IV86"/>
  <mergeCells count="15">
    <mergeCell ref="D11:D12"/>
    <mergeCell ref="E11:E12"/>
    <mergeCell ref="F11:F12"/>
    <mergeCell ref="A1:M1"/>
    <mergeCell ref="A3:M3"/>
    <mergeCell ref="A4:M4"/>
    <mergeCell ref="G6:K6"/>
    <mergeCell ref="I7:K7"/>
    <mergeCell ref="J8:K8"/>
    <mergeCell ref="D9:F9"/>
    <mergeCell ref="D10:F10"/>
    <mergeCell ref="G9:H9"/>
    <mergeCell ref="I9:J9"/>
    <mergeCell ref="K9:L9"/>
    <mergeCell ref="K10:L10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TV</vt:lpstr>
      <vt:lpstr>K.X.</vt:lpstr>
      <vt:lpstr>ობ.ხ. 2.1</vt:lpstr>
      <vt:lpstr>x.2-1</vt:lpstr>
      <vt:lpstr>x2-2</vt:lpstr>
      <vt:lpstr>K.X.!Print_Area</vt:lpstr>
      <vt:lpstr>TV!Print_Area</vt:lpstr>
      <vt:lpstr>'x.2-1'!Print_Area</vt:lpstr>
      <vt:lpstr>'x2-2'!Print_Area</vt:lpstr>
      <vt:lpstr>K.X.!Print_Titles</vt:lpstr>
      <vt:lpstr>'x.2-1'!Print_Titles</vt:lpstr>
      <vt:lpstr>'x2-2'!Print_Titles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2020-01-31T10:18:38Z</dcterms:modified>
</cp:coreProperties>
</file>