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545" windowHeight="7185" tabRatio="926" activeTab="1"/>
  </bookViews>
  <sheets>
    <sheet name="krebsiti" sheetId="1" r:id="rId1"/>
    <sheet name="javaxaantkari" sheetId="2" r:id="rId2"/>
    <sheet name="rezervuari" sheetId="3" r:id="rId3"/>
  </sheets>
  <definedNames>
    <definedName name="_xlnm.Print_Area" localSheetId="1">'javaxaantkari'!$A$1:$AC$141</definedName>
    <definedName name="_xlnm.Print_Area" localSheetId="0">'krebsiti'!$A$1:$F$12</definedName>
    <definedName name="_xlnm.Print_Area" localSheetId="2">'rezervuari'!$A$1:$U$135</definedName>
    <definedName name="_xlnm.Print_Titles" localSheetId="0">'krebsiti'!$2:$3</definedName>
  </definedNames>
  <calcPr fullCalcOnLoad="1"/>
</workbook>
</file>

<file path=xl/sharedStrings.xml><?xml version="1.0" encoding="utf-8"?>
<sst xmlns="http://schemas.openxmlformats.org/spreadsheetml/2006/main" count="618" uniqueCount="199">
  <si>
    <t>lari</t>
  </si>
  <si>
    <t>#</t>
  </si>
  <si>
    <t xml:space="preserve"> Sifri</t>
  </si>
  <si>
    <t xml:space="preserve">samuSaos dasaxeleba </t>
  </si>
  <si>
    <t>ganz. erT.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</si>
  <si>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</si>
  <si>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</si>
  <si>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</si>
  <si>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</si>
  <si>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</si>
  <si>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</si>
  <si>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</si>
  <si>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norma      er-ze</t>
  </si>
  <si>
    <t>Sromis danaxarji</t>
  </si>
  <si>
    <t>kac/sT</t>
  </si>
  <si>
    <t>resursebi</t>
  </si>
  <si>
    <t>m</t>
  </si>
  <si>
    <t xml:space="preserve">masalis transporti </t>
  </si>
  <si>
    <t>masalebi</t>
  </si>
  <si>
    <t>sxva masala</t>
  </si>
  <si>
    <t xml:space="preserve">gegmiuri dagroveba </t>
  </si>
  <si>
    <t>zednadebi xarjebi saamSeneblo samuSaoebze</t>
  </si>
  <si>
    <t>m3</t>
  </si>
  <si>
    <t>SromiTi resursebi</t>
  </si>
  <si>
    <t>sxva manqanebi</t>
  </si>
  <si>
    <t>r e s u r s e b i</t>
  </si>
  <si>
    <t>m2</t>
  </si>
  <si>
    <t xml:space="preserve">sxva manqana </t>
  </si>
  <si>
    <t>Sromis danaxarjebi</t>
  </si>
  <si>
    <t>manqanebi</t>
  </si>
  <si>
    <t>kg</t>
  </si>
  <si>
    <t>c</t>
  </si>
  <si>
    <t>man/sT</t>
  </si>
  <si>
    <t xml:space="preserve">1-80-4 </t>
  </si>
  <si>
    <t>saxarjT-aRricxvo gaangariSebis #</t>
  </si>
  <si>
    <t>samuSaoebis da danaxarjebis                                         dasaxeleba</t>
  </si>
  <si>
    <t xml:space="preserve">jami </t>
  </si>
  <si>
    <t>raode-
noba</t>
  </si>
  <si>
    <t>xarj #1</t>
  </si>
  <si>
    <t xml:space="preserve">eqskavatori CamCis moc. 0,5m3, </t>
  </si>
  <si>
    <t>betonis m-200 monoliTuri kaptaJis mowyoba</t>
  </si>
  <si>
    <t>6-26-4</t>
  </si>
  <si>
    <t>k/sT</t>
  </si>
  <si>
    <t>betoni m-250</t>
  </si>
  <si>
    <t>xis fari</t>
  </si>
  <si>
    <t>xis masala</t>
  </si>
  <si>
    <t>danarCeni xarjebi</t>
  </si>
  <si>
    <t>t</t>
  </si>
  <si>
    <t>100 m3</t>
  </si>
  <si>
    <t xml:space="preserve">Sromis danaxarji </t>
  </si>
  <si>
    <t>kub.m</t>
  </si>
  <si>
    <t>III kategoriis gruntis damuSaveba xeliT dgarebis mosawyobad</t>
  </si>
  <si>
    <t xml:space="preserve">1-80-3 </t>
  </si>
  <si>
    <t xml:space="preserve">betonis fenis mowyoba b-25 </t>
  </si>
  <si>
    <t>6-1-1</t>
  </si>
  <si>
    <t>betoni b-25</t>
  </si>
  <si>
    <t>wertilovani saZirkvlebis mowyoba betoniT</t>
  </si>
  <si>
    <t>betoni m-150</t>
  </si>
  <si>
    <t>Robis mowyoba liTonis galvanizirebuli badiT. liTonis dgarebze d-60X3.5 dabetonebiT WiSkriT da kutikariT</t>
  </si>
  <si>
    <t xml:space="preserve">7-21-8          miyenebiT </t>
  </si>
  <si>
    <t>100 m</t>
  </si>
  <si>
    <t>krani 10t-mde TviTmavali</t>
  </si>
  <si>
    <t>manq/sT</t>
  </si>
  <si>
    <t>mili d-60X3.5mm 1c-2.1m</t>
  </si>
  <si>
    <t>glinula aI d-6mm</t>
  </si>
  <si>
    <t>Sesakravi mavTuli d-2.5mm</t>
  </si>
  <si>
    <t>kuTxovana 75X75X5 mm</t>
  </si>
  <si>
    <t>samontaJo detalebi</t>
  </si>
  <si>
    <t>petli</t>
  </si>
  <si>
    <t>bade</t>
  </si>
  <si>
    <t>Robis SeRebva zeTovani saRebaviT</t>
  </si>
  <si>
    <t>15-164-8</t>
  </si>
  <si>
    <t>zeTovani saRebavi</t>
  </si>
  <si>
    <t>olifa</t>
  </si>
  <si>
    <t>22-30-1</t>
  </si>
  <si>
    <t>10 m3</t>
  </si>
  <si>
    <t>betoni saxuravi fila, xufiT</t>
  </si>
  <si>
    <t>rk/b Wis Ziris</t>
  </si>
  <si>
    <t>mili PN-12.5</t>
  </si>
  <si>
    <t xml:space="preserve">22-8-1   </t>
  </si>
  <si>
    <t>kaptaJis #1 mowyoba</t>
  </si>
  <si>
    <r>
      <t>polieTilenis milis montaJi d-32 mm-mde hidravlikuri SemowmebiT</t>
    </r>
    <r>
      <rPr>
        <b/>
        <sz val="10"/>
        <rFont val="Sylfaen"/>
        <family val="1"/>
      </rPr>
      <t xml:space="preserve"> PN-12.5</t>
    </r>
  </si>
  <si>
    <r>
      <t>polieTilenis milis montaJi d-20 mm-mde hidravlikuri SemowmebiT</t>
    </r>
    <r>
      <rPr>
        <b/>
        <sz val="10"/>
        <rFont val="Sylfaen"/>
        <family val="1"/>
      </rPr>
      <t xml:space="preserve"> PN-16</t>
    </r>
  </si>
  <si>
    <t>mili PN-16</t>
  </si>
  <si>
    <t xml:space="preserve">rk/b Wa d=1000mm </t>
  </si>
  <si>
    <t>22-24-1 miyenebiT</t>
  </si>
  <si>
    <r>
      <t xml:space="preserve">Tujis urdulis </t>
    </r>
    <r>
      <rPr>
        <b/>
        <sz val="10"/>
        <rFont val="Sylfaen"/>
        <family val="1"/>
      </rPr>
      <t xml:space="preserve">DN50 mm. PN16 </t>
    </r>
    <r>
      <rPr>
        <b/>
        <sz val="10"/>
        <rFont val="AcadMtavr"/>
        <family val="0"/>
      </rPr>
      <t xml:space="preserve">SeZena montaJi </t>
    </r>
  </si>
  <si>
    <t xml:space="preserve">urduli d=50mm </t>
  </si>
  <si>
    <t xml:space="preserve">polieTilenis miltuCa adaptoris montaJi d-50 </t>
  </si>
  <si>
    <t>22-29-3</t>
  </si>
  <si>
    <t>miltuCa adaptori d-50</t>
  </si>
  <si>
    <t>22-23-2</t>
  </si>
  <si>
    <t>10 c</t>
  </si>
  <si>
    <t xml:space="preserve">samkapi </t>
  </si>
  <si>
    <t>polieTilenis samkapi d-63</t>
  </si>
  <si>
    <t>polieTilenis samkapi d-50</t>
  </si>
  <si>
    <t>uRel-unagira</t>
  </si>
  <si>
    <t>polieTilenis meqanikuri uRel-unagiras montaJi d-63X20mm</t>
  </si>
  <si>
    <t>polieTilenis meqanikuri uRel-unagiras montaJi d-32X20mm</t>
  </si>
  <si>
    <t>polieTilenis meqanikuri uRel-unagiras montaJi d-50X20mm</t>
  </si>
  <si>
    <t>polieTilenis meqanikuri uRel-unagiras montaJi d-40X20mm</t>
  </si>
  <si>
    <t>22-23-1</t>
  </si>
  <si>
    <t>gadamyvani</t>
  </si>
  <si>
    <t>polieTilenis gadamyvani d-50X32</t>
  </si>
  <si>
    <t>anakrebi rk/b Wis mowyoba d=1000mm simaRliT 1.0m. 4c, Tujis xufiT</t>
  </si>
  <si>
    <t>polieTilenis gadamyvani d-63X50</t>
  </si>
  <si>
    <t>polieTilenis gadamyvani d-63X32</t>
  </si>
  <si>
    <t>45</t>
  </si>
  <si>
    <t>srf 14-118</t>
  </si>
  <si>
    <t>kompl</t>
  </si>
  <si>
    <t xml:space="preserve"> დუშეთის მუნიციპალიტეტის, ჭონქაძის ა/ე სოფელ ჯავახიანთკარში სასმელი წყლის
სისტემის რეაბილიტაცია</t>
  </si>
  <si>
    <r>
      <t>m</t>
    </r>
    <r>
      <rPr>
        <vertAlign val="superscript"/>
        <sz val="8"/>
        <rFont val="AcadMtavr"/>
        <family val="0"/>
      </rPr>
      <t>3</t>
    </r>
  </si>
  <si>
    <t>rezeruari mSenebloba 18m3</t>
  </si>
  <si>
    <t xml:space="preserve">IV jgufis gruntis damuSaveba  eqskavatoriT qvabulSi adgilze dayriT </t>
  </si>
  <si>
    <t>1-11-16</t>
  </si>
  <si>
    <t xml:space="preserve">eqskavatori </t>
  </si>
  <si>
    <t>IV kategoriis gruntis damuSaveba xeliT</t>
  </si>
  <si>
    <t>rezervuaris mozvinva arsebuli gruntiT</t>
  </si>
  <si>
    <t>1-22-14</t>
  </si>
  <si>
    <t>RorRis baliSis mowyoba rezervuaris fundamentSi</t>
  </si>
  <si>
    <t>8-3-2</t>
  </si>
  <si>
    <t>RorRi</t>
  </si>
  <si>
    <t>inv. #99 08.22.2018</t>
  </si>
  <si>
    <t>betonis mosamzadebeli fila b-7.5</t>
  </si>
  <si>
    <t>betoni b-7,5</t>
  </si>
  <si>
    <t>srf 4-343</t>
  </si>
  <si>
    <r>
      <t xml:space="preserve">r/b monoliTuri rezervuaris konstruqciebis mowyoba nax. specifikaciis mixedviT </t>
    </r>
    <r>
      <rPr>
        <b/>
        <sz val="10"/>
        <rFont val="Sylfaen"/>
        <family val="1"/>
      </rPr>
      <t>b-22.5 W-8 F150</t>
    </r>
  </si>
  <si>
    <t>armatura a-I klasis</t>
  </si>
  <si>
    <t>სრფ 1.1-10</t>
  </si>
  <si>
    <t>armatura a-III klasis</t>
  </si>
  <si>
    <t>სრფ 1.1-12</t>
  </si>
  <si>
    <t>betoni b-22.5</t>
  </si>
  <si>
    <t>სრფ 4-347</t>
  </si>
  <si>
    <t>სრფ 5-138</t>
  </si>
  <si>
    <t>სრფ 5-22</t>
  </si>
  <si>
    <t>41</t>
  </si>
  <si>
    <t xml:space="preserve">cement-qviSis duRabis qanobiani fenis 
mowyoba gadaxurvis filaze, saS.sisqiT 4sm
</t>
  </si>
  <si>
    <t>11-1-11,</t>
  </si>
  <si>
    <t>kac./sT.</t>
  </si>
  <si>
    <t>betoni M150</t>
  </si>
  <si>
    <t>srf 4-344</t>
  </si>
  <si>
    <t>sxva masalebi</t>
  </si>
  <si>
    <t>man.</t>
  </si>
  <si>
    <t>rezervuaris izolacia rulonuri masaliT 2 fena</t>
  </si>
  <si>
    <t>8-4-5</t>
  </si>
  <si>
    <t>rulonuri masala</t>
  </si>
  <si>
    <t>srf 4-414</t>
  </si>
  <si>
    <t>mastika</t>
  </si>
  <si>
    <t>სრფ 4-546</t>
  </si>
  <si>
    <t>Tujis oTxkuTxa uJangavi luqis mowyoba Webze 700X700 ix. proeqt. specifikacia saventilacio miliT</t>
  </si>
  <si>
    <t>23-23</t>
  </si>
  <si>
    <t>luqi</t>
  </si>
  <si>
    <t>sabazro</t>
  </si>
  <si>
    <t>cementis xsnari</t>
  </si>
  <si>
    <t>srf 4-352</t>
  </si>
  <si>
    <t>rezeruaris gare kedlebis izolacia 3 fenad cxeli bitumiT</t>
  </si>
  <si>
    <t>8-4-7</t>
  </si>
  <si>
    <t>bitumi</t>
  </si>
  <si>
    <t>srf 4-546</t>
  </si>
  <si>
    <t>liTonis uJangavi kibis mowyoba. 2 m.</t>
  </si>
  <si>
    <t>9-7-1,</t>
  </si>
  <si>
    <t>amwe 16t,</t>
  </si>
  <si>
    <t>srf 14-46</t>
  </si>
  <si>
    <t>kibe</t>
  </si>
  <si>
    <t>liTonis samontaJo detalebi</t>
  </si>
  <si>
    <t>srf 1.1-12</t>
  </si>
  <si>
    <t>qanCi</t>
  </si>
  <si>
    <t>srf 1.10-16</t>
  </si>
  <si>
    <t>eleqtrodi</t>
  </si>
  <si>
    <t>srf 1.10-14</t>
  </si>
  <si>
    <t>46</t>
  </si>
  <si>
    <t xml:space="preserve">cement-qviSis duRabis qanobiani fenis 
mowyoba rezervuaris ZirSi, saS.sisqiT 5sm
</t>
  </si>
  <si>
    <t>SemoRobva 40m</t>
  </si>
  <si>
    <t>9</t>
  </si>
  <si>
    <t>Robis mowyoba liTonis galvanizirebuli badiT. liTonis dgarebze d-57X3.5 dabetonebiT WiSkriT da kutikariT</t>
  </si>
  <si>
    <t>mili d-57X3.5mm 1c-2.1m</t>
  </si>
  <si>
    <t>gauTvaliswinebeli xarjebi</t>
  </si>
  <si>
    <t>Tavdapirveli saproeqto monacemebi</t>
  </si>
  <si>
    <t>cvlilebis monacemebi</t>
  </si>
  <si>
    <t>Sesrulebuli samuSaoebi</t>
  </si>
  <si>
    <t>kaptaJebis da qselis mowyoba</t>
  </si>
  <si>
    <t>rezervuaris mowyoba</t>
  </si>
  <si>
    <t>xarj #2</t>
  </si>
  <si>
    <t>dRg</t>
  </si>
  <si>
    <t>erT. Ffasi</t>
  </si>
  <si>
    <t>erT. fasi</t>
  </si>
  <si>
    <t>დუშეთის მუნიციპალიტეტის,ჭონქაძის  ა/ე სოფელ ჯავახიანთკარში სასმელი წყლის
სისტემის რეაბილიტაცია</t>
  </si>
  <si>
    <t xml:space="preserve"> დუშეთის მუნიციპალიტეტის,ჭონქაძის ა/ე სოფელ ჯავახიანთკარში სასმელი წყლის
სისტემის რეაბილიტაცია</t>
  </si>
  <si>
    <t>saxelSekrulebo</t>
  </si>
  <si>
    <t>47</t>
  </si>
  <si>
    <t>17-8-3.4</t>
  </si>
  <si>
    <t>sxva manqana</t>
  </si>
  <si>
    <t>liTonis rezervuari V-18kbm</t>
  </si>
  <si>
    <t>daskvna rezervuaris vargisianobaze</t>
  </si>
  <si>
    <t>sabazr</t>
  </si>
  <si>
    <t>18 kbm moculobis liTonis rezervuaris mowyoba</t>
  </si>
  <si>
    <t>სახელშეკრულებო</t>
  </si>
  <si>
    <t>დარჩენილი</t>
  </si>
  <si>
    <t>%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</si>
</sst>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.00_р_._-;\-* #,##0.00_р_._-;_-* &quot;-&quot;??_р_._-;_-@_-"/>
    <numFmt numFmtId="173" formatCode="0.000"/>
    <numFmt numFmtId="174" formatCode="0.0000"/>
    <numFmt numFmtId="175" formatCode="0.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_(* #,##0.000_);_(* \(#,##0.000\);_(* &quot;-&quot;???_);_(@_)"/>
    <numFmt numFmtId="180" formatCode="_-* #,##0.00_р_._-;\-* #,##0.00_р_._-;_-* &quot;-&quot;???_р_._-;_-@_-"/>
    <numFmt numFmtId="181" formatCode="_-* #,##0.000_р_._-;\-* #,##0.000_р_._-;_-* &quot;-&quot;???_р_._-;_-@_-"/>
    <numFmt numFmtId="182" formatCode="_(* #,##0.000_);_(* \(#,##0.000\);_(* &quot;-&quot;??_);_(@_)"/>
    <numFmt numFmtId="183" formatCode="_(* #,##0.0_);_(* \(#,##0.0\);_(* &quot;-&quot;??_);_(@_)"/>
    <numFmt numFmtId="184" formatCode="_-* #,##0.00\ _ლ_._-;\-* #,##0.00\ _ლ_._-;_-* &quot;-&quot;??\ _ლ_._-;_-@_-"/>
    <numFmt numFmtId="185" formatCode="[$-410]General"/>
    <numFmt numFmtId="186" formatCode="0.0%"/>
    <numFmt numFmtId="187" formatCode="#,##0.00_ ;\-#,##0.00\ "/>
    <numFmt numFmtId="188" formatCode="#,##0.000_ ;\-#,##0.000\ "/>
    <numFmt numFmtId="189" formatCode="_-* #,##0.00\ _L_a_r_i_-;\-* #,##0.00\ _L_a_r_i_-;_-* &quot;-&quot;??\ _L_a_r_i_-;_-@_-"/>
    <numFmt numFmtId="190" formatCode="0.00000"/>
  </numFmts>
  <fonts count="62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cadMtavr"/>
      <family val="0"/>
    </font>
    <font>
      <sz val="10"/>
      <name val="AcadMtavr"/>
      <family val="0"/>
    </font>
    <font>
      <b/>
      <sz val="14"/>
      <name val="AcadMtavr"/>
      <family val="0"/>
    </font>
    <font>
      <b/>
      <sz val="11"/>
      <name val="AcadMtavr"/>
      <family val="0"/>
    </font>
    <font>
      <sz val="9"/>
      <name val="AcadMtavr"/>
      <family val="0"/>
    </font>
    <font>
      <sz val="11"/>
      <name val="AcadMtavr"/>
      <family val="0"/>
    </font>
    <font>
      <b/>
      <sz val="9"/>
      <name val="AcadMtavr"/>
      <family val="0"/>
    </font>
    <font>
      <b/>
      <sz val="12"/>
      <name val="AcadMtavr"/>
      <family val="0"/>
    </font>
    <font>
      <sz val="8"/>
      <name val="AcadMtavr"/>
      <family val="0"/>
    </font>
    <font>
      <b/>
      <sz val="10"/>
      <name val="AcadMtavr"/>
      <family val="0"/>
    </font>
    <font>
      <b/>
      <sz val="8"/>
      <name val="AcadMtavr"/>
      <family val="0"/>
    </font>
    <font>
      <b/>
      <sz val="10"/>
      <name val="Sylfaen"/>
      <family val="1"/>
    </font>
    <font>
      <sz val="10"/>
      <name val="AcadNusx"/>
      <family val="0"/>
    </font>
    <font>
      <sz val="8"/>
      <name val="AcadNusx"/>
      <family val="0"/>
    </font>
    <font>
      <b/>
      <sz val="10"/>
      <name val="AcadNusx"/>
      <family val="0"/>
    </font>
    <font>
      <b/>
      <sz val="8"/>
      <name val="AcadNusx"/>
      <family val="0"/>
    </font>
    <font>
      <vertAlign val="superscript"/>
      <sz val="8"/>
      <name val="AcadMtavr"/>
      <family val="0"/>
    </font>
    <font>
      <i/>
      <sz val="8"/>
      <name val="AcadMtavr"/>
      <family val="0"/>
    </font>
    <font>
      <sz val="14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cadMtavr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" fillId="3" borderId="0" applyNumberFormat="0" applyBorder="0" applyAlignment="0" applyProtection="0"/>
    <xf numFmtId="0" fontId="41" fillId="4" borderId="0" applyNumberFormat="0" applyBorder="0" applyAlignment="0" applyProtection="0"/>
    <xf numFmtId="0" fontId="2" fillId="5" borderId="0" applyNumberFormat="0" applyBorder="0" applyAlignment="0" applyProtection="0"/>
    <xf numFmtId="0" fontId="41" fillId="6" borderId="0" applyNumberFormat="0" applyBorder="0" applyAlignment="0" applyProtection="0"/>
    <xf numFmtId="0" fontId="2" fillId="7" borderId="0" applyNumberFormat="0" applyBorder="0" applyAlignment="0" applyProtection="0"/>
    <xf numFmtId="0" fontId="41" fillId="8" borderId="0" applyNumberFormat="0" applyBorder="0" applyAlignment="0" applyProtection="0"/>
    <xf numFmtId="0" fontId="2" fillId="9" borderId="0" applyNumberFormat="0" applyBorder="0" applyAlignment="0" applyProtection="0"/>
    <xf numFmtId="0" fontId="41" fillId="10" borderId="0" applyNumberFormat="0" applyBorder="0" applyAlignment="0" applyProtection="0"/>
    <xf numFmtId="0" fontId="2" fillId="11" borderId="0" applyNumberFormat="0" applyBorder="0" applyAlignment="0" applyProtection="0"/>
    <xf numFmtId="0" fontId="4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41" fillId="14" borderId="0" applyNumberFormat="0" applyBorder="0" applyAlignment="0" applyProtection="0"/>
    <xf numFmtId="0" fontId="2" fillId="15" borderId="0" applyNumberFormat="0" applyBorder="0" applyAlignment="0" applyProtection="0"/>
    <xf numFmtId="0" fontId="41" fillId="16" borderId="0" applyNumberFormat="0" applyBorder="0" applyAlignment="0" applyProtection="0"/>
    <xf numFmtId="0" fontId="2" fillId="17" borderId="0" applyNumberFormat="0" applyBorder="0" applyAlignment="0" applyProtection="0"/>
    <xf numFmtId="0" fontId="41" fillId="18" borderId="0" applyNumberFormat="0" applyBorder="0" applyAlignment="0" applyProtection="0"/>
    <xf numFmtId="0" fontId="2" fillId="19" borderId="0" applyNumberFormat="0" applyBorder="0" applyAlignment="0" applyProtection="0"/>
    <xf numFmtId="0" fontId="41" fillId="20" borderId="0" applyNumberFormat="0" applyBorder="0" applyAlignment="0" applyProtection="0"/>
    <xf numFmtId="0" fontId="2" fillId="9" borderId="0" applyNumberFormat="0" applyBorder="0" applyAlignment="0" applyProtection="0"/>
    <xf numFmtId="0" fontId="41" fillId="21" borderId="0" applyNumberFormat="0" applyBorder="0" applyAlignment="0" applyProtection="0"/>
    <xf numFmtId="0" fontId="2" fillId="15" borderId="0" applyNumberFormat="0" applyBorder="0" applyAlignment="0" applyProtection="0"/>
    <xf numFmtId="0" fontId="4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3" fillId="25" borderId="0" applyNumberFormat="0" applyBorder="0" applyAlignment="0" applyProtection="0"/>
    <xf numFmtId="0" fontId="42" fillId="26" borderId="0" applyNumberFormat="0" applyBorder="0" applyAlignment="0" applyProtection="0"/>
    <xf numFmtId="0" fontId="3" fillId="17" borderId="0" applyNumberFormat="0" applyBorder="0" applyAlignment="0" applyProtection="0"/>
    <xf numFmtId="0" fontId="42" fillId="27" borderId="0" applyNumberFormat="0" applyBorder="0" applyAlignment="0" applyProtection="0"/>
    <xf numFmtId="0" fontId="3" fillId="19" borderId="0" applyNumberFormat="0" applyBorder="0" applyAlignment="0" applyProtection="0"/>
    <xf numFmtId="0" fontId="42" fillId="28" borderId="0" applyNumberFormat="0" applyBorder="0" applyAlignment="0" applyProtection="0"/>
    <xf numFmtId="0" fontId="3" fillId="29" borderId="0" applyNumberFormat="0" applyBorder="0" applyAlignment="0" applyProtection="0"/>
    <xf numFmtId="0" fontId="42" fillId="30" borderId="0" applyNumberFormat="0" applyBorder="0" applyAlignment="0" applyProtection="0"/>
    <xf numFmtId="0" fontId="3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42" fillId="34" borderId="0" applyNumberFormat="0" applyBorder="0" applyAlignment="0" applyProtection="0"/>
    <xf numFmtId="0" fontId="3" fillId="35" borderId="0" applyNumberFormat="0" applyBorder="0" applyAlignment="0" applyProtection="0"/>
    <xf numFmtId="0" fontId="42" fillId="36" borderId="0" applyNumberFormat="0" applyBorder="0" applyAlignment="0" applyProtection="0"/>
    <xf numFmtId="0" fontId="3" fillId="37" borderId="0" applyNumberFormat="0" applyBorder="0" applyAlignment="0" applyProtection="0"/>
    <xf numFmtId="0" fontId="42" fillId="38" borderId="0" applyNumberFormat="0" applyBorder="0" applyAlignment="0" applyProtection="0"/>
    <xf numFmtId="0" fontId="3" fillId="39" borderId="0" applyNumberFormat="0" applyBorder="0" applyAlignment="0" applyProtection="0"/>
    <xf numFmtId="0" fontId="42" fillId="40" borderId="0" applyNumberFormat="0" applyBorder="0" applyAlignment="0" applyProtection="0"/>
    <xf numFmtId="0" fontId="3" fillId="29" borderId="0" applyNumberFormat="0" applyBorder="0" applyAlignment="0" applyProtection="0"/>
    <xf numFmtId="0" fontId="42" fillId="41" borderId="0" applyNumberFormat="0" applyBorder="0" applyAlignment="0" applyProtection="0"/>
    <xf numFmtId="0" fontId="3" fillId="31" borderId="0" applyNumberFormat="0" applyBorder="0" applyAlignment="0" applyProtection="0"/>
    <xf numFmtId="0" fontId="42" fillId="42" borderId="0" applyNumberFormat="0" applyBorder="0" applyAlignment="0" applyProtection="0"/>
    <xf numFmtId="0" fontId="3" fillId="43" borderId="0" applyNumberFormat="0" applyBorder="0" applyAlignment="0" applyProtection="0"/>
    <xf numFmtId="0" fontId="43" fillId="44" borderId="0" applyNumberFormat="0" applyBorder="0" applyAlignment="0" applyProtection="0"/>
    <xf numFmtId="0" fontId="14" fillId="5" borderId="0" applyNumberFormat="0" applyBorder="0" applyAlignment="0" applyProtection="0"/>
    <xf numFmtId="0" fontId="44" fillId="45" borderId="1" applyNumberFormat="0" applyAlignment="0" applyProtection="0"/>
    <xf numFmtId="0" fontId="6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46" fillId="0" borderId="0">
      <alignment/>
      <protection/>
    </xf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8" fillId="7" borderId="0" applyNumberFormat="0" applyBorder="0" applyAlignment="0" applyProtection="0"/>
    <xf numFmtId="0" fontId="50" fillId="0" borderId="5" applyNumberFormat="0" applyFill="0" applyAlignment="0" applyProtection="0"/>
    <xf numFmtId="0" fontId="7" fillId="0" borderId="6" applyNumberFormat="0" applyFill="0" applyAlignment="0" applyProtection="0"/>
    <xf numFmtId="0" fontId="51" fillId="0" borderId="7" applyNumberFormat="0" applyFill="0" applyAlignment="0" applyProtection="0"/>
    <xf numFmtId="0" fontId="8" fillId="0" borderId="8" applyNumberFormat="0" applyFill="0" applyAlignment="0" applyProtection="0"/>
    <xf numFmtId="0" fontId="52" fillId="0" borderId="9" applyNumberFormat="0" applyFill="0" applyAlignment="0" applyProtection="0"/>
    <xf numFmtId="0" fontId="9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4" fillId="13" borderId="2" applyNumberFormat="0" applyAlignment="0" applyProtection="0"/>
    <xf numFmtId="0" fontId="55" fillId="0" borderId="11" applyNumberFormat="0" applyFill="0" applyAlignment="0" applyProtection="0"/>
    <xf numFmtId="0" fontId="16" fillId="0" borderId="12" applyNumberFormat="0" applyFill="0" applyAlignment="0" applyProtection="0"/>
    <xf numFmtId="0" fontId="56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7" fillId="45" borderId="15" applyNumberFormat="0" applyAlignment="0" applyProtection="0"/>
    <xf numFmtId="0" fontId="5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1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4" fillId="13" borderId="2" applyNumberFormat="0" applyAlignment="0" applyProtection="0"/>
    <xf numFmtId="0" fontId="5" fillId="46" borderId="16" applyNumberFormat="0" applyAlignment="0" applyProtection="0"/>
    <xf numFmtId="0" fontId="6" fillId="46" borderId="2" applyNumberFormat="0" applyAlignment="0" applyProtection="0"/>
    <xf numFmtId="0" fontId="7" fillId="0" borderId="6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48" borderId="4" applyNumberFormat="0" applyAlignment="0" applyProtection="0"/>
    <xf numFmtId="0" fontId="12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54" borderId="14" applyNumberFormat="0" applyFont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82">
    <xf numFmtId="0" fontId="0" fillId="0" borderId="0" xfId="0" applyAlignment="1">
      <alignment/>
    </xf>
    <xf numFmtId="0" fontId="61" fillId="55" borderId="0" xfId="183" applyFont="1" applyFill="1" applyBorder="1" applyAlignment="1">
      <alignment vertical="center" wrapText="1" shrinkToFit="1"/>
      <protection/>
    </xf>
    <xf numFmtId="0" fontId="22" fillId="0" borderId="0" xfId="0" applyFont="1" applyFill="1" applyAlignment="1">
      <alignment vertical="center"/>
    </xf>
    <xf numFmtId="0" fontId="19" fillId="0" borderId="0" xfId="139" applyFont="1">
      <alignment/>
      <protection/>
    </xf>
    <xf numFmtId="0" fontId="19" fillId="0" borderId="0" xfId="139" applyFont="1" applyAlignment="1">
      <alignment horizontal="left"/>
      <protection/>
    </xf>
    <xf numFmtId="0" fontId="19" fillId="0" borderId="19" xfId="139" applyFont="1" applyBorder="1">
      <alignment/>
      <protection/>
    </xf>
    <xf numFmtId="0" fontId="19" fillId="0" borderId="19" xfId="139" applyFont="1" applyBorder="1" applyAlignment="1">
      <alignment horizontal="center"/>
      <protection/>
    </xf>
    <xf numFmtId="0" fontId="24" fillId="0" borderId="0" xfId="0" applyFont="1" applyFill="1" applyAlignment="1">
      <alignment vertical="center"/>
    </xf>
    <xf numFmtId="43" fontId="24" fillId="0" borderId="19" xfId="87" applyFont="1" applyBorder="1" applyAlignment="1">
      <alignment/>
    </xf>
    <xf numFmtId="43" fontId="24" fillId="0" borderId="19" xfId="87" applyFont="1" applyFill="1" applyBorder="1" applyAlignment="1">
      <alignment vertical="center"/>
    </xf>
    <xf numFmtId="43" fontId="24" fillId="0" borderId="0" xfId="87" applyFont="1" applyFill="1" applyAlignment="1">
      <alignment vertical="center"/>
    </xf>
    <xf numFmtId="0" fontId="24" fillId="56" borderId="19" xfId="139" applyFont="1" applyFill="1" applyBorder="1">
      <alignment/>
      <protection/>
    </xf>
    <xf numFmtId="0" fontId="24" fillId="56" borderId="19" xfId="0" applyFont="1" applyFill="1" applyBorder="1" applyAlignment="1">
      <alignment vertical="center"/>
    </xf>
    <xf numFmtId="0" fontId="24" fillId="56" borderId="0" xfId="0" applyFont="1" applyFill="1" applyBorder="1" applyAlignment="1">
      <alignment vertical="center"/>
    </xf>
    <xf numFmtId="0" fontId="24" fillId="0" borderId="0" xfId="139" applyFont="1" applyAlignment="1">
      <alignment horizontal="center"/>
      <protection/>
    </xf>
    <xf numFmtId="0" fontId="24" fillId="0" borderId="0" xfId="139" applyFont="1">
      <alignment/>
      <protection/>
    </xf>
    <xf numFmtId="0" fontId="24" fillId="0" borderId="0" xfId="0" applyFont="1" applyFill="1" applyBorder="1" applyAlignment="1">
      <alignment vertical="center"/>
    </xf>
    <xf numFmtId="0" fontId="25" fillId="55" borderId="0" xfId="0" applyFont="1" applyFill="1" applyBorder="1" applyAlignment="1">
      <alignment vertical="center" wrapText="1"/>
    </xf>
    <xf numFmtId="0" fontId="19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19" fillId="55" borderId="20" xfId="0" applyFont="1" applyFill="1" applyBorder="1" applyAlignment="1">
      <alignment horizontal="center" vertical="center" wrapText="1"/>
    </xf>
    <xf numFmtId="0" fontId="23" fillId="55" borderId="2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/>
    </xf>
    <xf numFmtId="0" fontId="28" fillId="55" borderId="19" xfId="0" applyFont="1" applyFill="1" applyBorder="1" applyAlignment="1">
      <alignment horizontal="center" vertical="center" wrapText="1"/>
    </xf>
    <xf numFmtId="2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vertical="center" wrapText="1"/>
    </xf>
    <xf numFmtId="2" fontId="28" fillId="55" borderId="19" xfId="0" applyNumberFormat="1" applyFont="1" applyFill="1" applyBorder="1" applyAlignment="1">
      <alignment horizontal="center" vertical="center" wrapText="1"/>
    </xf>
    <xf numFmtId="0" fontId="28" fillId="55" borderId="19" xfId="183" applyFont="1" applyFill="1" applyBorder="1" applyAlignment="1">
      <alignment horizontal="center" vertical="center"/>
      <protection/>
    </xf>
    <xf numFmtId="0" fontId="24" fillId="55" borderId="0" xfId="0" applyFont="1" applyFill="1" applyBorder="1" applyAlignment="1">
      <alignment vertical="center"/>
    </xf>
    <xf numFmtId="0" fontId="20" fillId="55" borderId="19" xfId="183" applyFont="1" applyFill="1" applyBorder="1" applyAlignment="1">
      <alignment horizontal="center" vertical="center"/>
      <protection/>
    </xf>
    <xf numFmtId="1" fontId="28" fillId="55" borderId="19" xfId="0" applyNumberFormat="1" applyFont="1" applyFill="1" applyBorder="1" applyAlignment="1">
      <alignment horizontal="center" vertical="center" wrapText="1"/>
    </xf>
    <xf numFmtId="0" fontId="20" fillId="55" borderId="19" xfId="183" applyFont="1" applyFill="1" applyBorder="1" applyAlignment="1">
      <alignment horizontal="center" vertical="center" wrapText="1"/>
      <protection/>
    </xf>
    <xf numFmtId="0" fontId="28" fillId="55" borderId="19" xfId="0" applyFont="1" applyFill="1" applyBorder="1" applyAlignment="1">
      <alignment horizontal="left" vertical="center" wrapText="1"/>
    </xf>
    <xf numFmtId="43" fontId="28" fillId="55" borderId="19" xfId="87" applyNumberFormat="1" applyFont="1" applyFill="1" applyBorder="1" applyAlignment="1">
      <alignment horizontal="center" vertical="center"/>
    </xf>
    <xf numFmtId="43" fontId="20" fillId="55" borderId="19" xfId="87" applyFont="1" applyFill="1" applyBorder="1" applyAlignment="1">
      <alignment horizontal="center" vertical="center" wrapText="1"/>
    </xf>
    <xf numFmtId="0" fontId="28" fillId="55" borderId="19" xfId="0" applyNumberFormat="1" applyFont="1" applyFill="1" applyBorder="1" applyAlignment="1">
      <alignment horizontal="center" vertical="center" wrapText="1"/>
    </xf>
    <xf numFmtId="43" fontId="28" fillId="55" borderId="19" xfId="87" applyFont="1" applyFill="1" applyBorder="1" applyAlignment="1">
      <alignment horizontal="center" vertical="center" wrapText="1"/>
    </xf>
    <xf numFmtId="9" fontId="28" fillId="55" borderId="19" xfId="0" applyNumberFormat="1" applyFont="1" applyFill="1" applyBorder="1" applyAlignment="1">
      <alignment horizontal="center" vertical="center" wrapText="1"/>
    </xf>
    <xf numFmtId="0" fontId="23" fillId="55" borderId="0" xfId="0" applyFont="1" applyFill="1" applyAlignment="1">
      <alignment/>
    </xf>
    <xf numFmtId="0" fontId="24" fillId="55" borderId="0" xfId="0" applyFont="1" applyFill="1" applyAlignment="1">
      <alignment vertical="center"/>
    </xf>
    <xf numFmtId="0" fontId="26" fillId="55" borderId="20" xfId="0" applyFont="1" applyFill="1" applyBorder="1" applyAlignment="1">
      <alignment horizontal="center" vertical="center" wrapText="1"/>
    </xf>
    <xf numFmtId="9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vertical="center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horizontal="center" vertical="center"/>
    </xf>
    <xf numFmtId="2" fontId="20" fillId="55" borderId="19" xfId="0" applyNumberFormat="1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173" fontId="20" fillId="55" borderId="19" xfId="0" applyNumberFormat="1" applyFont="1" applyFill="1" applyBorder="1" applyAlignment="1">
      <alignment horizontal="center" vertical="center"/>
    </xf>
    <xf numFmtId="173" fontId="20" fillId="55" borderId="19" xfId="0" applyNumberFormat="1" applyFont="1" applyFill="1" applyBorder="1" applyAlignment="1">
      <alignment horizontal="center" vertical="center" wrapText="1"/>
    </xf>
    <xf numFmtId="175" fontId="20" fillId="55" borderId="19" xfId="0" applyNumberFormat="1" applyFont="1" applyFill="1" applyBorder="1" applyAlignment="1">
      <alignment horizontal="center" vertical="center" wrapText="1"/>
    </xf>
    <xf numFmtId="2" fontId="28" fillId="55" borderId="19" xfId="0" applyNumberFormat="1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horizontal="center" vertical="center" wrapText="1"/>
    </xf>
    <xf numFmtId="49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left" vertical="center" wrapText="1"/>
    </xf>
    <xf numFmtId="0" fontId="20" fillId="55" borderId="19" xfId="0" applyFont="1" applyFill="1" applyBorder="1" applyAlignment="1" quotePrefix="1">
      <alignment horizontal="center" vertical="center" wrapText="1"/>
    </xf>
    <xf numFmtId="0" fontId="28" fillId="55" borderId="19" xfId="134" applyFont="1" applyFill="1" applyBorder="1" applyAlignment="1">
      <alignment vertical="center" wrapText="1"/>
      <protection/>
    </xf>
    <xf numFmtId="49" fontId="27" fillId="55" borderId="19" xfId="134" applyNumberFormat="1" applyFont="1" applyFill="1" applyBorder="1" applyAlignment="1">
      <alignment horizontal="center" vertical="center" wrapText="1"/>
      <protection/>
    </xf>
    <xf numFmtId="0" fontId="29" fillId="55" borderId="19" xfId="134" applyFont="1" applyFill="1" applyBorder="1" applyAlignment="1">
      <alignment horizontal="center" vertical="center"/>
      <protection/>
    </xf>
    <xf numFmtId="2" fontId="23" fillId="55" borderId="19" xfId="0" applyNumberFormat="1" applyFont="1" applyFill="1" applyBorder="1" applyAlignment="1">
      <alignment horizontal="center" vertical="center"/>
    </xf>
    <xf numFmtId="0" fontId="28" fillId="55" borderId="19" xfId="134" applyFont="1" applyFill="1" applyBorder="1" applyAlignment="1">
      <alignment horizontal="center" vertical="center" wrapText="1"/>
      <protection/>
    </xf>
    <xf numFmtId="0" fontId="20" fillId="55" borderId="19" xfId="0" applyFont="1" applyFill="1" applyBorder="1" applyAlignment="1">
      <alignment horizontal="left" vertical="center"/>
    </xf>
    <xf numFmtId="175" fontId="28" fillId="55" borderId="19" xfId="134" applyNumberFormat="1" applyFont="1" applyFill="1" applyBorder="1" applyAlignment="1">
      <alignment horizontal="center" vertical="center" wrapText="1"/>
      <protection/>
    </xf>
    <xf numFmtId="0" fontId="23" fillId="55" borderId="19" xfId="0" applyFont="1" applyFill="1" applyBorder="1" applyAlignment="1" quotePrefix="1">
      <alignment horizontal="center" vertical="center" wrapText="1"/>
    </xf>
    <xf numFmtId="0" fontId="20" fillId="55" borderId="0" xfId="0" applyFont="1" applyFill="1" applyBorder="1" applyAlignment="1">
      <alignment vertical="center"/>
    </xf>
    <xf numFmtId="0" fontId="20" fillId="55" borderId="0" xfId="0" applyFont="1" applyFill="1" applyAlignment="1">
      <alignment vertical="center"/>
    </xf>
    <xf numFmtId="2" fontId="20" fillId="55" borderId="19" xfId="134" applyNumberFormat="1" applyFont="1" applyFill="1" applyBorder="1" applyAlignment="1">
      <alignment horizontal="center" vertical="center"/>
      <protection/>
    </xf>
    <xf numFmtId="0" fontId="33" fillId="55" borderId="19" xfId="183" applyFont="1" applyFill="1" applyBorder="1" applyAlignment="1">
      <alignment horizontal="center" vertical="center"/>
      <protection/>
    </xf>
    <xf numFmtId="0" fontId="33" fillId="55" borderId="19" xfId="0" applyFont="1" applyFill="1" applyBorder="1" applyAlignment="1">
      <alignment horizontal="left" vertical="center" wrapText="1"/>
    </xf>
    <xf numFmtId="49" fontId="32" fillId="55" borderId="19" xfId="0" applyNumberFormat="1" applyFont="1" applyFill="1" applyBorder="1" applyAlignment="1">
      <alignment horizontal="center" vertical="center" wrapText="1"/>
    </xf>
    <xf numFmtId="2" fontId="33" fillId="55" borderId="19" xfId="0" applyNumberFormat="1" applyFont="1" applyFill="1" applyBorder="1" applyAlignment="1">
      <alignment horizontal="center" vertical="center" wrapText="1"/>
    </xf>
    <xf numFmtId="0" fontId="32" fillId="55" borderId="0" xfId="0" applyFont="1" applyFill="1" applyBorder="1" applyAlignment="1">
      <alignment/>
    </xf>
    <xf numFmtId="0" fontId="31" fillId="55" borderId="19" xfId="183" applyFont="1" applyFill="1" applyBorder="1" applyAlignment="1">
      <alignment horizontal="center" vertical="center"/>
      <protection/>
    </xf>
    <xf numFmtId="0" fontId="31" fillId="55" borderId="19" xfId="0" applyFont="1" applyFill="1" applyBorder="1" applyAlignment="1">
      <alignment horizontal="left" vertical="center" wrapText="1"/>
    </xf>
    <xf numFmtId="0" fontId="32" fillId="55" borderId="19" xfId="0" applyFont="1" applyFill="1" applyBorder="1" applyAlignment="1">
      <alignment horizontal="center" vertical="center" wrapText="1"/>
    </xf>
    <xf numFmtId="2" fontId="31" fillId="55" borderId="19" xfId="0" applyNumberFormat="1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2" fontId="31" fillId="55" borderId="19" xfId="0" applyNumberFormat="1" applyFont="1" applyFill="1" applyBorder="1" applyAlignment="1">
      <alignment horizontal="center" vertical="center" wrapText="1"/>
    </xf>
    <xf numFmtId="49" fontId="31" fillId="55" borderId="19" xfId="0" applyNumberFormat="1" applyFont="1" applyFill="1" applyBorder="1" applyAlignment="1">
      <alignment horizontal="center" vertical="center" wrapText="1"/>
    </xf>
    <xf numFmtId="173" fontId="31" fillId="55" borderId="19" xfId="0" applyNumberFormat="1" applyFont="1" applyFill="1" applyBorder="1" applyAlignment="1">
      <alignment horizontal="center" vertical="center" wrapText="1"/>
    </xf>
    <xf numFmtId="0" fontId="32" fillId="55" borderId="19" xfId="0" applyFont="1" applyFill="1" applyBorder="1" applyAlignment="1">
      <alignment horizontal="center" vertical="center"/>
    </xf>
    <xf numFmtId="0" fontId="28" fillId="55" borderId="19" xfId="0" applyFont="1" applyFill="1" applyBorder="1" applyAlignment="1">
      <alignment horizontal="center" vertical="top" wrapText="1"/>
    </xf>
    <xf numFmtId="0" fontId="28" fillId="55" borderId="19" xfId="141" applyFont="1" applyFill="1" applyBorder="1" applyAlignment="1">
      <alignment vertical="center" wrapText="1"/>
      <protection/>
    </xf>
    <xf numFmtId="2" fontId="28" fillId="55" borderId="19" xfId="0" applyNumberFormat="1" applyFont="1" applyFill="1" applyBorder="1" applyAlignment="1">
      <alignment horizontal="center" vertical="top" wrapText="1"/>
    </xf>
    <xf numFmtId="0" fontId="20" fillId="55" borderId="19" xfId="0" applyFont="1" applyFill="1" applyBorder="1" applyAlignment="1">
      <alignment vertical="top" wrapText="1"/>
    </xf>
    <xf numFmtId="49" fontId="20" fillId="55" borderId="19" xfId="0" applyNumberFormat="1" applyFont="1" applyFill="1" applyBorder="1" applyAlignment="1">
      <alignment horizontal="center" vertical="top" wrapText="1"/>
    </xf>
    <xf numFmtId="0" fontId="20" fillId="55" borderId="19" xfId="0" applyFont="1" applyFill="1" applyBorder="1" applyAlignment="1">
      <alignment horizontal="center" vertical="top" wrapText="1"/>
    </xf>
    <xf numFmtId="2" fontId="20" fillId="55" borderId="19" xfId="0" applyNumberFormat="1" applyFont="1" applyFill="1" applyBorder="1" applyAlignment="1">
      <alignment horizontal="center" vertical="top" wrapText="1"/>
    </xf>
    <xf numFmtId="0" fontId="20" fillId="55" borderId="19" xfId="0" applyFont="1" applyFill="1" applyBorder="1" applyAlignment="1" quotePrefix="1">
      <alignment horizontal="center" vertical="top" wrapText="1"/>
    </xf>
    <xf numFmtId="0" fontId="27" fillId="55" borderId="19" xfId="0" applyFont="1" applyFill="1" applyBorder="1" applyAlignment="1" quotePrefix="1">
      <alignment horizontal="center" vertical="top" wrapText="1"/>
    </xf>
    <xf numFmtId="0" fontId="28" fillId="55" borderId="0" xfId="0" applyFont="1" applyFill="1" applyBorder="1" applyAlignment="1">
      <alignment vertical="center"/>
    </xf>
    <xf numFmtId="49" fontId="29" fillId="55" borderId="19" xfId="0" applyNumberFormat="1" applyFont="1" applyFill="1" applyBorder="1" applyAlignment="1">
      <alignment horizontal="center" vertical="center" wrapText="1"/>
    </xf>
    <xf numFmtId="0" fontId="28" fillId="55" borderId="19" xfId="183" applyFont="1" applyFill="1" applyBorder="1" applyAlignment="1">
      <alignment vertical="center" wrapText="1"/>
      <protection/>
    </xf>
    <xf numFmtId="0" fontId="27" fillId="55" borderId="19" xfId="0" applyFont="1" applyFill="1" applyBorder="1" applyAlignment="1" quotePrefix="1">
      <alignment horizontal="center" vertical="center" wrapText="1"/>
    </xf>
    <xf numFmtId="0" fontId="20" fillId="55" borderId="20" xfId="183" applyFont="1" applyFill="1" applyBorder="1" applyAlignment="1">
      <alignment horizontal="center" vertical="center"/>
      <protection/>
    </xf>
    <xf numFmtId="0" fontId="20" fillId="55" borderId="20" xfId="0" applyFont="1" applyFill="1" applyBorder="1" applyAlignment="1">
      <alignment vertical="center" wrapText="1"/>
    </xf>
    <xf numFmtId="0" fontId="27" fillId="55" borderId="20" xfId="0" applyFont="1" applyFill="1" applyBorder="1" applyAlignment="1" quotePrefix="1">
      <alignment horizontal="center" vertical="center" wrapText="1"/>
    </xf>
    <xf numFmtId="0" fontId="20" fillId="55" borderId="20" xfId="0" applyFont="1" applyFill="1" applyBorder="1" applyAlignment="1">
      <alignment horizontal="center" vertical="center" wrapText="1"/>
    </xf>
    <xf numFmtId="2" fontId="20" fillId="55" borderId="20" xfId="0" applyNumberFormat="1" applyFont="1" applyFill="1" applyBorder="1" applyAlignment="1">
      <alignment horizontal="center" vertical="center" wrapText="1"/>
    </xf>
    <xf numFmtId="49" fontId="28" fillId="55" borderId="19" xfId="0" applyNumberFormat="1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left" vertical="center" wrapText="1"/>
    </xf>
    <xf numFmtId="2" fontId="28" fillId="55" borderId="20" xfId="0" applyNumberFormat="1" applyFont="1" applyFill="1" applyBorder="1" applyAlignment="1">
      <alignment horizontal="center" vertical="center" wrapText="1"/>
    </xf>
    <xf numFmtId="0" fontId="28" fillId="55" borderId="0" xfId="0" applyFont="1" applyFill="1" applyAlignment="1">
      <alignment vertical="center"/>
    </xf>
    <xf numFmtId="0" fontId="27" fillId="55" borderId="19" xfId="0" applyFont="1" applyFill="1" applyBorder="1" applyAlignment="1">
      <alignment vertical="center"/>
    </xf>
    <xf numFmtId="174" fontId="20" fillId="55" borderId="19" xfId="0" applyNumberFormat="1" applyFont="1" applyFill="1" applyBorder="1" applyAlignment="1">
      <alignment horizontal="center" vertical="center" wrapText="1"/>
    </xf>
    <xf numFmtId="0" fontId="20" fillId="55" borderId="20" xfId="0" applyFont="1" applyFill="1" applyBorder="1" applyAlignment="1">
      <alignment horizontal="left" vertical="center" wrapText="1"/>
    </xf>
    <xf numFmtId="0" fontId="27" fillId="55" borderId="20" xfId="0" applyFont="1" applyFill="1" applyBorder="1" applyAlignment="1">
      <alignment vertical="center"/>
    </xf>
    <xf numFmtId="49" fontId="27" fillId="55" borderId="19" xfId="0" applyNumberFormat="1" applyFont="1" applyFill="1" applyBorder="1" applyAlignment="1">
      <alignment horizontal="center" vertical="top" wrapText="1"/>
    </xf>
    <xf numFmtId="0" fontId="19" fillId="55" borderId="0" xfId="0" applyFont="1" applyFill="1" applyBorder="1" applyAlignment="1">
      <alignment/>
    </xf>
    <xf numFmtId="0" fontId="19" fillId="55" borderId="19" xfId="0" applyFont="1" applyFill="1" applyBorder="1" applyAlignment="1">
      <alignment/>
    </xf>
    <xf numFmtId="175" fontId="28" fillId="55" borderId="19" xfId="0" applyNumberFormat="1" applyFont="1" applyFill="1" applyBorder="1" applyAlignment="1">
      <alignment horizontal="center" vertical="center" wrapText="1"/>
    </xf>
    <xf numFmtId="0" fontId="28" fillId="0" borderId="19" xfId="134" applyFont="1" applyFill="1" applyBorder="1" applyAlignment="1">
      <alignment horizontal="center" vertical="center" wrapText="1"/>
      <protection/>
    </xf>
    <xf numFmtId="0" fontId="28" fillId="0" borderId="19" xfId="134" applyFont="1" applyFill="1" applyBorder="1" applyAlignment="1">
      <alignment vertical="center" wrapText="1"/>
      <protection/>
    </xf>
    <xf numFmtId="49" fontId="27" fillId="0" borderId="19" xfId="134" applyNumberFormat="1" applyFont="1" applyFill="1" applyBorder="1" applyAlignment="1">
      <alignment horizontal="center" vertical="center" wrapText="1"/>
      <protection/>
    </xf>
    <xf numFmtId="0" fontId="29" fillId="0" borderId="19" xfId="134" applyFont="1" applyFill="1" applyBorder="1" applyAlignment="1">
      <alignment horizontal="center" vertical="center"/>
      <protection/>
    </xf>
    <xf numFmtId="0" fontId="19" fillId="0" borderId="0" xfId="130" applyFont="1" applyAlignment="1">
      <alignment horizontal="center"/>
      <protection/>
    </xf>
    <xf numFmtId="0" fontId="19" fillId="55" borderId="19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center" vertical="center" wrapText="1"/>
    </xf>
    <xf numFmtId="0" fontId="26" fillId="55" borderId="0" xfId="183" applyFont="1" applyFill="1" applyBorder="1" applyAlignment="1">
      <alignment horizontal="center" vertical="center" shrinkToFit="1"/>
      <protection/>
    </xf>
    <xf numFmtId="0" fontId="19" fillId="55" borderId="19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vertical="center" wrapText="1"/>
    </xf>
    <xf numFmtId="2" fontId="28" fillId="0" borderId="19" xfId="134" applyNumberFormat="1" applyFont="1" applyFill="1" applyBorder="1" applyAlignment="1">
      <alignment horizontal="right" vertical="center" wrapText="1"/>
      <protection/>
    </xf>
    <xf numFmtId="0" fontId="20" fillId="0" borderId="19" xfId="134" applyFont="1" applyFill="1" applyBorder="1" applyAlignment="1">
      <alignment horizontal="center" vertical="center" wrapText="1"/>
      <protection/>
    </xf>
    <xf numFmtId="0" fontId="20" fillId="0" borderId="19" xfId="134" applyFont="1" applyFill="1" applyBorder="1" applyAlignment="1">
      <alignment vertical="center" wrapText="1"/>
      <protection/>
    </xf>
    <xf numFmtId="0" fontId="27" fillId="0" borderId="19" xfId="134" applyFont="1" applyFill="1" applyBorder="1" applyAlignment="1">
      <alignment horizontal="center" vertical="center"/>
      <protection/>
    </xf>
    <xf numFmtId="49" fontId="20" fillId="0" borderId="19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0" fontId="20" fillId="0" borderId="19" xfId="183" applyFont="1" applyFill="1" applyBorder="1" applyAlignment="1">
      <alignment horizontal="center" vertical="center"/>
      <protection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2" fontId="20" fillId="0" borderId="19" xfId="134" applyNumberFormat="1" applyFont="1" applyFill="1" applyBorder="1" applyAlignment="1">
      <alignment horizontal="right" vertical="center"/>
      <protection/>
    </xf>
    <xf numFmtId="2" fontId="20" fillId="0" borderId="19" xfId="0" applyNumberFormat="1" applyFont="1" applyFill="1" applyBorder="1" applyAlignment="1">
      <alignment horizontal="right" vertical="center"/>
    </xf>
    <xf numFmtId="2" fontId="23" fillId="0" borderId="19" xfId="0" applyNumberFormat="1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49" fontId="20" fillId="0" borderId="19" xfId="134" applyNumberFormat="1" applyFont="1" applyFill="1" applyBorder="1" applyAlignment="1">
      <alignment horizontal="center" vertical="center" wrapText="1"/>
      <protection/>
    </xf>
    <xf numFmtId="2" fontId="28" fillId="0" borderId="19" xfId="0" applyNumberFormat="1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top" wrapText="1"/>
    </xf>
    <xf numFmtId="49" fontId="20" fillId="0" borderId="19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 quotePrefix="1">
      <alignment horizontal="center" vertical="top" wrapText="1"/>
    </xf>
    <xf numFmtId="0" fontId="20" fillId="0" borderId="19" xfId="0" applyFont="1" applyFill="1" applyBorder="1" applyAlignment="1" quotePrefix="1">
      <alignment horizontal="center" vertical="center" wrapText="1"/>
    </xf>
    <xf numFmtId="2" fontId="28" fillId="0" borderId="19" xfId="0" applyNumberFormat="1" applyFont="1" applyFill="1" applyBorder="1" applyAlignment="1">
      <alignment horizontal="right" vertical="center" wrapText="1"/>
    </xf>
    <xf numFmtId="2" fontId="20" fillId="0" borderId="19" xfId="0" applyNumberFormat="1" applyFont="1" applyFill="1" applyBorder="1" applyAlignment="1">
      <alignment horizontal="right" vertical="center" wrapText="1"/>
    </xf>
    <xf numFmtId="2" fontId="20" fillId="0" borderId="19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55" borderId="19" xfId="0" applyFont="1" applyFill="1" applyBorder="1" applyAlignment="1">
      <alignment horizontal="center" vertical="center" wrapText="1"/>
    </xf>
    <xf numFmtId="2" fontId="29" fillId="55" borderId="19" xfId="0" applyNumberFormat="1" applyFont="1" applyFill="1" applyBorder="1" applyAlignment="1">
      <alignment horizontal="center" vertical="center"/>
    </xf>
    <xf numFmtId="2" fontId="29" fillId="55" borderId="19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8" fillId="0" borderId="19" xfId="183" applyFont="1" applyFill="1" applyBorder="1" applyAlignment="1">
      <alignment horizontal="center" vertical="center"/>
      <protection/>
    </xf>
    <xf numFmtId="0" fontId="20" fillId="0" borderId="19" xfId="0" applyFont="1" applyFill="1" applyBorder="1" applyAlignment="1">
      <alignment horizontal="left" vertical="center"/>
    </xf>
    <xf numFmtId="0" fontId="28" fillId="0" borderId="19" xfId="141" applyFont="1" applyFill="1" applyBorder="1" applyAlignment="1">
      <alignment vertical="center" wrapText="1"/>
      <protection/>
    </xf>
    <xf numFmtId="0" fontId="27" fillId="0" borderId="19" xfId="0" applyFont="1" applyFill="1" applyBorder="1" applyAlignment="1" quotePrefix="1">
      <alignment horizontal="center" vertical="top" wrapText="1"/>
    </xf>
    <xf numFmtId="0" fontId="28" fillId="0" borderId="19" xfId="0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2" fontId="20" fillId="0" borderId="19" xfId="150" applyNumberFormat="1" applyFont="1" applyFill="1" applyBorder="1" applyAlignment="1">
      <alignment horizontal="right" vertical="center"/>
      <protection/>
    </xf>
    <xf numFmtId="2" fontId="20" fillId="0" borderId="19" xfId="130" applyNumberFormat="1" applyFont="1" applyFill="1" applyBorder="1" applyAlignment="1">
      <alignment horizontal="right" vertical="center"/>
      <protection/>
    </xf>
    <xf numFmtId="0" fontId="26" fillId="0" borderId="19" xfId="0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28" fillId="0" borderId="19" xfId="183" applyFont="1" applyFill="1" applyBorder="1" applyAlignment="1">
      <alignment vertical="center" wrapText="1"/>
      <protection/>
    </xf>
    <xf numFmtId="0" fontId="27" fillId="0" borderId="19" xfId="0" applyFont="1" applyFill="1" applyBorder="1" applyAlignment="1" quotePrefix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top" wrapText="1"/>
    </xf>
    <xf numFmtId="49" fontId="27" fillId="0" borderId="19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vertical="center"/>
    </xf>
    <xf numFmtId="0" fontId="27" fillId="0" borderId="19" xfId="150" applyFont="1" applyFill="1" applyBorder="1" applyAlignment="1">
      <alignment horizontal="center" vertical="center"/>
      <protection/>
    </xf>
    <xf numFmtId="0" fontId="28" fillId="0" borderId="19" xfId="130" applyFont="1" applyFill="1" applyBorder="1" applyAlignment="1">
      <alignment horizontal="center" vertical="center" wrapText="1"/>
      <protection/>
    </xf>
    <xf numFmtId="0" fontId="20" fillId="0" borderId="19" xfId="130" applyFont="1" applyFill="1" applyBorder="1" applyAlignment="1">
      <alignment vertical="center" wrapText="1"/>
      <protection/>
    </xf>
    <xf numFmtId="49" fontId="27" fillId="0" borderId="19" xfId="130" applyNumberFormat="1" applyFont="1" applyFill="1" applyBorder="1" applyAlignment="1">
      <alignment horizontal="center" vertical="center" wrapText="1"/>
      <protection/>
    </xf>
    <xf numFmtId="0" fontId="27" fillId="0" borderId="19" xfId="130" applyFont="1" applyFill="1" applyBorder="1" applyAlignment="1">
      <alignment horizontal="center" vertical="center"/>
      <protection/>
    </xf>
    <xf numFmtId="0" fontId="27" fillId="0" borderId="19" xfId="130" applyFont="1" applyFill="1" applyBorder="1" applyAlignment="1">
      <alignment horizontal="center" vertical="center" wrapText="1"/>
      <protection/>
    </xf>
    <xf numFmtId="0" fontId="20" fillId="0" borderId="19" xfId="130" applyFont="1" applyFill="1" applyBorder="1" applyAlignment="1">
      <alignment horizontal="center" vertical="center" wrapText="1"/>
      <protection/>
    </xf>
    <xf numFmtId="2" fontId="20" fillId="0" borderId="19" xfId="130" applyNumberFormat="1" applyFont="1" applyFill="1" applyBorder="1" applyAlignment="1">
      <alignment horizontal="right" vertical="center" wrapText="1"/>
      <protection/>
    </xf>
    <xf numFmtId="49" fontId="28" fillId="0" borderId="19" xfId="0" applyNumberFormat="1" applyFont="1" applyFill="1" applyBorder="1" applyAlignment="1">
      <alignment horizontal="center" vertical="center"/>
    </xf>
    <xf numFmtId="14" fontId="28" fillId="0" borderId="19" xfId="0" applyNumberFormat="1" applyFont="1" applyFill="1" applyBorder="1" applyAlignment="1">
      <alignment horizontal="center" vertical="center" wrapText="1"/>
    </xf>
    <xf numFmtId="14" fontId="20" fillId="0" borderId="19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left" vertical="center"/>
    </xf>
    <xf numFmtId="2" fontId="28" fillId="0" borderId="19" xfId="89" applyNumberFormat="1" applyFont="1" applyFill="1" applyBorder="1" applyAlignment="1">
      <alignment horizontal="right" vertical="center"/>
    </xf>
    <xf numFmtId="0" fontId="28" fillId="57" borderId="19" xfId="183" applyFont="1" applyFill="1" applyBorder="1" applyAlignment="1">
      <alignment horizontal="center" vertical="center"/>
      <protection/>
    </xf>
    <xf numFmtId="0" fontId="28" fillId="57" borderId="19" xfId="0" applyFont="1" applyFill="1" applyBorder="1" applyAlignment="1">
      <alignment horizontal="left" vertical="center" wrapText="1"/>
    </xf>
    <xf numFmtId="0" fontId="29" fillId="57" borderId="19" xfId="183" applyFont="1" applyFill="1" applyBorder="1" applyAlignment="1">
      <alignment horizontal="center" vertical="center"/>
      <protection/>
    </xf>
    <xf numFmtId="2" fontId="28" fillId="57" borderId="19" xfId="183" applyNumberFormat="1" applyFont="1" applyFill="1" applyBorder="1" applyAlignment="1">
      <alignment horizontal="right" vertical="center"/>
      <protection/>
    </xf>
    <xf numFmtId="2" fontId="28" fillId="57" borderId="19" xfId="0" applyNumberFormat="1" applyFont="1" applyFill="1" applyBorder="1" applyAlignment="1">
      <alignment horizontal="right" vertical="center" wrapText="1"/>
    </xf>
    <xf numFmtId="2" fontId="28" fillId="57" borderId="19" xfId="87" applyNumberFormat="1" applyFont="1" applyFill="1" applyBorder="1" applyAlignment="1">
      <alignment horizontal="right" vertical="center"/>
    </xf>
    <xf numFmtId="0" fontId="23" fillId="55" borderId="0" xfId="0" applyFont="1" applyFill="1" applyBorder="1" applyAlignment="1">
      <alignment/>
    </xf>
    <xf numFmtId="0" fontId="19" fillId="55" borderId="0" xfId="0" applyFont="1" applyFill="1" applyBorder="1" applyAlignment="1">
      <alignment horizontal="center"/>
    </xf>
    <xf numFmtId="0" fontId="29" fillId="55" borderId="19" xfId="0" applyFont="1" applyFill="1" applyBorder="1" applyAlignment="1">
      <alignment horizontal="center" vertical="center"/>
    </xf>
    <xf numFmtId="1" fontId="19" fillId="55" borderId="19" xfId="0" applyNumberFormat="1" applyFont="1" applyFill="1" applyBorder="1" applyAlignment="1">
      <alignment horizontal="center" vertical="center"/>
    </xf>
    <xf numFmtId="0" fontId="19" fillId="57" borderId="19" xfId="0" applyFont="1" applyFill="1" applyBorder="1" applyAlignment="1">
      <alignment horizontal="center" vertical="center" wrapText="1"/>
    </xf>
    <xf numFmtId="2" fontId="19" fillId="57" borderId="19" xfId="0" applyNumberFormat="1" applyFont="1" applyFill="1" applyBorder="1" applyAlignment="1">
      <alignment horizontal="right" vertical="center" wrapText="1"/>
    </xf>
    <xf numFmtId="2" fontId="19" fillId="57" borderId="19" xfId="0" applyNumberFormat="1" applyFont="1" applyFill="1" applyBorder="1" applyAlignment="1">
      <alignment horizontal="right" vertical="center"/>
    </xf>
    <xf numFmtId="2" fontId="19" fillId="0" borderId="19" xfId="0" applyNumberFormat="1" applyFont="1" applyFill="1" applyBorder="1" applyAlignment="1">
      <alignment horizontal="right"/>
    </xf>
    <xf numFmtId="2" fontId="27" fillId="55" borderId="19" xfId="0" applyNumberFormat="1" applyFont="1" applyFill="1" applyBorder="1" applyAlignment="1">
      <alignment horizontal="center" vertical="center" wrapText="1"/>
    </xf>
    <xf numFmtId="0" fontId="27" fillId="55" borderId="20" xfId="0" applyFont="1" applyFill="1" applyBorder="1" applyAlignment="1">
      <alignment horizontal="center" vertical="center"/>
    </xf>
    <xf numFmtId="1" fontId="27" fillId="55" borderId="20" xfId="0" applyNumberFormat="1" applyFont="1" applyFill="1" applyBorder="1" applyAlignment="1">
      <alignment horizontal="center" vertical="center"/>
    </xf>
    <xf numFmtId="0" fontId="34" fillId="55" borderId="19" xfId="0" applyFont="1" applyFill="1" applyBorder="1" applyAlignment="1">
      <alignment horizontal="center" vertical="center" wrapText="1"/>
    </xf>
    <xf numFmtId="2" fontId="34" fillId="55" borderId="19" xfId="0" applyNumberFormat="1" applyFont="1" applyFill="1" applyBorder="1" applyAlignment="1">
      <alignment horizontal="center" vertical="center" wrapText="1"/>
    </xf>
    <xf numFmtId="174" fontId="34" fillId="55" borderId="19" xfId="0" applyNumberFormat="1" applyFont="1" applyFill="1" applyBorder="1" applyAlignment="1">
      <alignment horizontal="center" vertical="center" wrapText="1"/>
    </xf>
    <xf numFmtId="2" fontId="32" fillId="55" borderId="19" xfId="0" applyNumberFormat="1" applyFont="1" applyFill="1" applyBorder="1" applyAlignment="1">
      <alignment horizontal="center" vertical="center"/>
    </xf>
    <xf numFmtId="2" fontId="32" fillId="55" borderId="19" xfId="0" applyNumberFormat="1" applyFont="1" applyFill="1" applyBorder="1" applyAlignment="1">
      <alignment horizontal="center" vertical="center" wrapText="1"/>
    </xf>
    <xf numFmtId="173" fontId="32" fillId="55" borderId="19" xfId="0" applyNumberFormat="1" applyFont="1" applyFill="1" applyBorder="1" applyAlignment="1">
      <alignment horizontal="center" vertical="center" wrapText="1"/>
    </xf>
    <xf numFmtId="1" fontId="32" fillId="55" borderId="19" xfId="0" applyNumberFormat="1" applyFont="1" applyFill="1" applyBorder="1" applyAlignment="1">
      <alignment horizontal="center" vertical="center"/>
    </xf>
    <xf numFmtId="0" fontId="32" fillId="55" borderId="19" xfId="150" applyFont="1" applyFill="1" applyBorder="1" applyAlignment="1">
      <alignment horizontal="center" vertical="center"/>
      <protection/>
    </xf>
    <xf numFmtId="2" fontId="32" fillId="55" borderId="19" xfId="150" applyNumberFormat="1" applyFont="1" applyFill="1" applyBorder="1" applyAlignment="1">
      <alignment horizontal="center" vertical="center"/>
      <protection/>
    </xf>
    <xf numFmtId="175" fontId="32" fillId="55" borderId="19" xfId="130" applyNumberFormat="1" applyFont="1" applyFill="1" applyBorder="1" applyAlignment="1">
      <alignment horizontal="center" vertical="center"/>
      <protection/>
    </xf>
    <xf numFmtId="0" fontId="32" fillId="55" borderId="19" xfId="130" applyFont="1" applyFill="1" applyBorder="1" applyAlignment="1">
      <alignment horizontal="center" vertical="center"/>
      <protection/>
    </xf>
    <xf numFmtId="175" fontId="29" fillId="55" borderId="19" xfId="134" applyNumberFormat="1" applyFont="1" applyFill="1" applyBorder="1" applyAlignment="1">
      <alignment horizontal="center" vertical="center" wrapText="1"/>
      <protection/>
    </xf>
    <xf numFmtId="2" fontId="27" fillId="55" borderId="19" xfId="0" applyNumberFormat="1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horizontal="center" vertical="center"/>
    </xf>
    <xf numFmtId="173" fontId="27" fillId="55" borderId="19" xfId="0" applyNumberFormat="1" applyFont="1" applyFill="1" applyBorder="1" applyAlignment="1">
      <alignment horizontal="center" vertical="center"/>
    </xf>
    <xf numFmtId="0" fontId="27" fillId="55" borderId="19" xfId="0" applyNumberFormat="1" applyFont="1" applyFill="1" applyBorder="1" applyAlignment="1">
      <alignment horizontal="center" vertical="center" wrapText="1"/>
    </xf>
    <xf numFmtId="173" fontId="27" fillId="55" borderId="19" xfId="0" applyNumberFormat="1" applyFont="1" applyFill="1" applyBorder="1" applyAlignment="1">
      <alignment horizontal="center" vertical="center" wrapText="1"/>
    </xf>
    <xf numFmtId="175" fontId="27" fillId="55" borderId="19" xfId="0" applyNumberFormat="1" applyFont="1" applyFill="1" applyBorder="1" applyAlignment="1">
      <alignment horizontal="center" vertical="center" wrapText="1"/>
    </xf>
    <xf numFmtId="1" fontId="29" fillId="55" borderId="19" xfId="0" applyNumberFormat="1" applyFont="1" applyFill="1" applyBorder="1" applyAlignment="1">
      <alignment horizontal="center" vertical="center" wrapText="1"/>
    </xf>
    <xf numFmtId="180" fontId="29" fillId="55" borderId="19" xfId="0" applyNumberFormat="1" applyFont="1" applyFill="1" applyBorder="1" applyAlignment="1">
      <alignment horizontal="center" vertical="center"/>
    </xf>
    <xf numFmtId="2" fontId="29" fillId="55" borderId="19" xfId="0" applyNumberFormat="1" applyFont="1" applyFill="1" applyBorder="1" applyAlignment="1">
      <alignment horizontal="center" vertical="top" wrapText="1"/>
    </xf>
    <xf numFmtId="0" fontId="29" fillId="55" borderId="19" xfId="0" applyNumberFormat="1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horizontal="center" vertical="top" wrapText="1"/>
    </xf>
    <xf numFmtId="2" fontId="27" fillId="55" borderId="19" xfId="0" applyNumberFormat="1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horizontal="left" vertical="top" wrapText="1"/>
    </xf>
    <xf numFmtId="0" fontId="36" fillId="55" borderId="19" xfId="0" applyFont="1" applyFill="1" applyBorder="1" applyAlignment="1">
      <alignment horizontal="left" vertical="top" wrapText="1"/>
    </xf>
    <xf numFmtId="0" fontId="27" fillId="55" borderId="19" xfId="0" applyNumberFormat="1" applyFont="1" applyFill="1" applyBorder="1" applyAlignment="1">
      <alignment horizontal="center" vertical="top" wrapText="1"/>
    </xf>
    <xf numFmtId="1" fontId="27" fillId="55" borderId="19" xfId="0" applyNumberFormat="1" applyFont="1" applyFill="1" applyBorder="1" applyAlignment="1">
      <alignment horizontal="center" vertical="center"/>
    </xf>
    <xf numFmtId="0" fontId="27" fillId="55" borderId="19" xfId="150" applyFont="1" applyFill="1" applyBorder="1" applyAlignment="1">
      <alignment horizontal="center" vertical="center"/>
      <protection/>
    </xf>
    <xf numFmtId="2" fontId="27" fillId="55" borderId="19" xfId="150" applyNumberFormat="1" applyFont="1" applyFill="1" applyBorder="1" applyAlignment="1">
      <alignment horizontal="center" vertical="center"/>
      <protection/>
    </xf>
    <xf numFmtId="175" fontId="27" fillId="55" borderId="19" xfId="130" applyNumberFormat="1" applyFont="1" applyFill="1" applyBorder="1" applyAlignment="1">
      <alignment horizontal="center" vertical="center"/>
      <protection/>
    </xf>
    <xf numFmtId="0" fontId="27" fillId="55" borderId="19" xfId="130" applyFont="1" applyFill="1" applyBorder="1" applyAlignment="1">
      <alignment horizontal="center" vertical="center"/>
      <protection/>
    </xf>
    <xf numFmtId="1" fontId="29" fillId="55" borderId="19" xfId="0" applyNumberFormat="1" applyFont="1" applyFill="1" applyBorder="1" applyAlignment="1">
      <alignment horizontal="center" vertical="center"/>
    </xf>
    <xf numFmtId="2" fontId="27" fillId="55" borderId="20" xfId="0" applyNumberFormat="1" applyFont="1" applyFill="1" applyBorder="1" applyAlignment="1">
      <alignment horizontal="center" vertical="center" wrapText="1"/>
    </xf>
    <xf numFmtId="0" fontId="27" fillId="55" borderId="20" xfId="0" applyNumberFormat="1" applyFont="1" applyFill="1" applyBorder="1" applyAlignment="1">
      <alignment horizontal="center" vertical="center" wrapText="1"/>
    </xf>
    <xf numFmtId="2" fontId="29" fillId="55" borderId="20" xfId="0" applyNumberFormat="1" applyFont="1" applyFill="1" applyBorder="1" applyAlignment="1">
      <alignment horizontal="center" vertical="center" wrapText="1"/>
    </xf>
    <xf numFmtId="174" fontId="27" fillId="55" borderId="19" xfId="0" applyNumberFormat="1" applyFont="1" applyFill="1" applyBorder="1" applyAlignment="1">
      <alignment horizontal="center" vertical="center" wrapText="1"/>
    </xf>
    <xf numFmtId="0" fontId="27" fillId="55" borderId="20" xfId="150" applyFont="1" applyFill="1" applyBorder="1" applyAlignment="1">
      <alignment horizontal="center" vertical="center"/>
      <protection/>
    </xf>
    <xf numFmtId="2" fontId="27" fillId="55" borderId="20" xfId="150" applyNumberFormat="1" applyFont="1" applyFill="1" applyBorder="1" applyAlignment="1">
      <alignment horizontal="center" vertical="center"/>
      <protection/>
    </xf>
    <xf numFmtId="175" fontId="27" fillId="55" borderId="20" xfId="130" applyNumberFormat="1" applyFont="1" applyFill="1" applyBorder="1" applyAlignment="1">
      <alignment horizontal="center" vertical="center"/>
      <protection/>
    </xf>
    <xf numFmtId="0" fontId="27" fillId="55" borderId="20" xfId="130" applyFont="1" applyFill="1" applyBorder="1" applyAlignment="1">
      <alignment horizontal="center" vertical="center"/>
      <protection/>
    </xf>
    <xf numFmtId="175" fontId="29" fillId="55" borderId="19" xfId="0" applyNumberFormat="1" applyFont="1" applyFill="1" applyBorder="1" applyAlignment="1">
      <alignment horizontal="center" vertical="center" wrapText="1"/>
    </xf>
    <xf numFmtId="181" fontId="29" fillId="55" borderId="19" xfId="0" applyNumberFormat="1" applyFont="1" applyFill="1" applyBorder="1" applyAlignment="1">
      <alignment horizontal="center" vertical="center"/>
    </xf>
    <xf numFmtId="179" fontId="27" fillId="55" borderId="19" xfId="0" applyNumberFormat="1" applyFont="1" applyFill="1" applyBorder="1" applyAlignment="1">
      <alignment horizontal="center" vertical="center"/>
    </xf>
    <xf numFmtId="0" fontId="27" fillId="55" borderId="19" xfId="183" applyFont="1" applyFill="1" applyBorder="1" applyAlignment="1">
      <alignment horizontal="center" vertical="center"/>
      <protection/>
    </xf>
    <xf numFmtId="43" fontId="29" fillId="55" borderId="19" xfId="87" applyNumberFormat="1" applyFont="1" applyFill="1" applyBorder="1" applyAlignment="1">
      <alignment horizontal="center" vertical="center"/>
    </xf>
    <xf numFmtId="43" fontId="29" fillId="55" borderId="19" xfId="87" applyFont="1" applyFill="1" applyBorder="1" applyAlignment="1">
      <alignment horizontal="center" vertical="center"/>
    </xf>
    <xf numFmtId="43" fontId="27" fillId="55" borderId="19" xfId="87" applyFont="1" applyFill="1" applyBorder="1" applyAlignment="1">
      <alignment horizontal="center" vertical="center" wrapText="1"/>
    </xf>
    <xf numFmtId="0" fontId="29" fillId="55" borderId="19" xfId="0" applyNumberFormat="1" applyFont="1" applyFill="1" applyBorder="1" applyAlignment="1">
      <alignment horizontal="center" vertical="center" wrapText="1"/>
    </xf>
    <xf numFmtId="43" fontId="29" fillId="55" borderId="19" xfId="87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vertical="center" wrapText="1"/>
    </xf>
    <xf numFmtId="0" fontId="27" fillId="55" borderId="20" xfId="0" applyFont="1" applyFill="1" applyBorder="1" applyAlignment="1">
      <alignment horizontal="center" vertical="center" wrapText="1"/>
    </xf>
    <xf numFmtId="2" fontId="28" fillId="55" borderId="19" xfId="134" applyNumberFormat="1" applyFont="1" applyFill="1" applyBorder="1" applyAlignment="1">
      <alignment horizontal="center" vertical="center" wrapText="1"/>
      <protection/>
    </xf>
    <xf numFmtId="0" fontId="24" fillId="55" borderId="0" xfId="139" applyFont="1" applyFill="1" applyBorder="1" applyAlignment="1">
      <alignment horizontal="center"/>
      <protection/>
    </xf>
    <xf numFmtId="0" fontId="20" fillId="55" borderId="0" xfId="139" applyFont="1" applyFill="1" applyBorder="1" applyAlignment="1">
      <alignment horizontal="center" vertical="center"/>
      <protection/>
    </xf>
    <xf numFmtId="0" fontId="24" fillId="55" borderId="0" xfId="139" applyFont="1" applyFill="1" applyBorder="1" applyAlignment="1">
      <alignment horizontal="center" wrapText="1"/>
      <protection/>
    </xf>
    <xf numFmtId="0" fontId="24" fillId="56" borderId="0" xfId="139" applyFont="1" applyFill="1" applyBorder="1">
      <alignment/>
      <protection/>
    </xf>
    <xf numFmtId="9" fontId="20" fillId="0" borderId="19" xfId="0" applyNumberFormat="1" applyFont="1" applyFill="1" applyBorder="1" applyAlignment="1">
      <alignment/>
    </xf>
    <xf numFmtId="173" fontId="33" fillId="55" borderId="19" xfId="0" applyNumberFormat="1" applyFont="1" applyFill="1" applyBorder="1" applyAlignment="1">
      <alignment horizontal="right" vertical="center" wrapText="1"/>
    </xf>
    <xf numFmtId="2" fontId="20" fillId="55" borderId="19" xfId="134" applyNumberFormat="1" applyFont="1" applyFill="1" applyBorder="1" applyAlignment="1">
      <alignment horizontal="right" vertical="center"/>
      <protection/>
    </xf>
    <xf numFmtId="2" fontId="20" fillId="55" borderId="19" xfId="0" applyNumberFormat="1" applyFont="1" applyFill="1" applyBorder="1" applyAlignment="1">
      <alignment horizontal="right" vertical="center"/>
    </xf>
    <xf numFmtId="2" fontId="23" fillId="55" borderId="19" xfId="0" applyNumberFormat="1" applyFont="1" applyFill="1" applyBorder="1" applyAlignment="1">
      <alignment horizontal="right" vertical="center"/>
    </xf>
    <xf numFmtId="2" fontId="28" fillId="55" borderId="19" xfId="0" applyNumberFormat="1" applyFont="1" applyFill="1" applyBorder="1" applyAlignment="1">
      <alignment horizontal="right" vertical="center"/>
    </xf>
    <xf numFmtId="2" fontId="28" fillId="55" borderId="19" xfId="134" applyNumberFormat="1" applyFont="1" applyFill="1" applyBorder="1" applyAlignment="1">
      <alignment horizontal="right" vertical="center" wrapText="1"/>
      <protection/>
    </xf>
    <xf numFmtId="2" fontId="28" fillId="55" borderId="19" xfId="0" applyNumberFormat="1" applyFont="1" applyFill="1" applyBorder="1" applyAlignment="1">
      <alignment horizontal="right" vertical="center" wrapText="1"/>
    </xf>
    <xf numFmtId="2" fontId="20" fillId="55" borderId="19" xfId="0" applyNumberFormat="1" applyFont="1" applyFill="1" applyBorder="1" applyAlignment="1">
      <alignment horizontal="right" vertical="center" wrapText="1"/>
    </xf>
    <xf numFmtId="2" fontId="20" fillId="55" borderId="19" xfId="0" applyNumberFormat="1" applyFont="1" applyFill="1" applyBorder="1" applyAlignment="1">
      <alignment horizontal="right" vertical="top" wrapText="1"/>
    </xf>
    <xf numFmtId="0" fontId="23" fillId="55" borderId="19" xfId="0" applyFont="1" applyFill="1" applyBorder="1" applyAlignment="1">
      <alignment/>
    </xf>
    <xf numFmtId="0" fontId="27" fillId="55" borderId="19" xfId="0" applyFont="1" applyFill="1" applyBorder="1" applyAlignment="1">
      <alignment/>
    </xf>
    <xf numFmtId="2" fontId="20" fillId="0" borderId="19" xfId="0" applyNumberFormat="1" applyFont="1" applyFill="1" applyBorder="1" applyAlignment="1">
      <alignment horizontal="center" vertical="center"/>
    </xf>
    <xf numFmtId="2" fontId="28" fillId="0" borderId="19" xfId="134" applyNumberFormat="1" applyFont="1" applyFill="1" applyBorder="1" applyAlignment="1">
      <alignment horizontal="center" vertical="center"/>
      <protection/>
    </xf>
    <xf numFmtId="2" fontId="20" fillId="0" borderId="19" xfId="134" applyNumberFormat="1" applyFont="1" applyFill="1" applyBorder="1" applyAlignment="1">
      <alignment horizontal="center" vertical="center"/>
      <protection/>
    </xf>
    <xf numFmtId="2" fontId="20" fillId="0" borderId="19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/>
    </xf>
    <xf numFmtId="2" fontId="20" fillId="0" borderId="19" xfId="130" applyNumberFormat="1" applyFont="1" applyFill="1" applyBorder="1" applyAlignment="1">
      <alignment horizontal="center" vertical="center"/>
      <protection/>
    </xf>
    <xf numFmtId="2" fontId="20" fillId="0" borderId="19" xfId="130" applyNumberFormat="1" applyFont="1" applyFill="1" applyBorder="1" applyAlignment="1">
      <alignment horizontal="center" vertical="center" wrapText="1"/>
      <protection/>
    </xf>
    <xf numFmtId="2" fontId="28" fillId="0" borderId="19" xfId="0" applyNumberFormat="1" applyFont="1" applyFill="1" applyBorder="1" applyAlignment="1">
      <alignment horizontal="center" vertical="center" wrapText="1"/>
    </xf>
    <xf numFmtId="2" fontId="20" fillId="0" borderId="19" xfId="150" applyNumberFormat="1" applyFont="1" applyFill="1" applyBorder="1" applyAlignment="1">
      <alignment horizontal="center" vertical="center"/>
      <protection/>
    </xf>
    <xf numFmtId="2" fontId="28" fillId="0" borderId="19" xfId="0" applyNumberFormat="1" applyFont="1" applyFill="1" applyBorder="1" applyAlignment="1">
      <alignment horizontal="center"/>
    </xf>
    <xf numFmtId="2" fontId="24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top" wrapText="1"/>
    </xf>
    <xf numFmtId="2" fontId="20" fillId="0" borderId="19" xfId="0" applyNumberFormat="1" applyFont="1" applyFill="1" applyBorder="1" applyAlignment="1">
      <alignment horizontal="center" vertical="top" wrapText="1"/>
    </xf>
    <xf numFmtId="2" fontId="28" fillId="57" borderId="19" xfId="87" applyNumberFormat="1" applyFont="1" applyFill="1" applyBorder="1" applyAlignment="1">
      <alignment horizontal="center" vertical="center"/>
    </xf>
    <xf numFmtId="2" fontId="20" fillId="0" borderId="19" xfId="87" applyNumberFormat="1" applyFont="1" applyFill="1" applyBorder="1" applyAlignment="1">
      <alignment horizontal="center" vertical="center" wrapText="1"/>
    </xf>
    <xf numFmtId="2" fontId="28" fillId="0" borderId="19" xfId="87" applyNumberFormat="1" applyFont="1" applyFill="1" applyBorder="1" applyAlignment="1">
      <alignment horizontal="center" vertical="center" wrapText="1"/>
    </xf>
    <xf numFmtId="2" fontId="28" fillId="57" borderId="19" xfId="183" applyNumberFormat="1" applyFont="1" applyFill="1" applyBorder="1" applyAlignment="1">
      <alignment horizontal="center" vertical="center"/>
      <protection/>
    </xf>
    <xf numFmtId="43" fontId="19" fillId="55" borderId="19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/>
    </xf>
    <xf numFmtId="0" fontId="19" fillId="55" borderId="19" xfId="0" applyFont="1" applyFill="1" applyBorder="1" applyAlignment="1">
      <alignment horizontal="center" vertical="center" wrapText="1"/>
    </xf>
    <xf numFmtId="2" fontId="19" fillId="55" borderId="19" xfId="0" applyNumberFormat="1" applyFont="1" applyFill="1" applyBorder="1" applyAlignment="1">
      <alignment/>
    </xf>
    <xf numFmtId="9" fontId="23" fillId="55" borderId="19" xfId="0" applyNumberFormat="1" applyFont="1" applyFill="1" applyBorder="1" applyAlignment="1">
      <alignment horizontal="center"/>
    </xf>
    <xf numFmtId="0" fontId="19" fillId="55" borderId="20" xfId="0" applyFont="1" applyFill="1" applyBorder="1" applyAlignment="1">
      <alignment horizontal="center" vertical="center"/>
    </xf>
    <xf numFmtId="2" fontId="31" fillId="55" borderId="20" xfId="0" applyNumberFormat="1" applyFont="1" applyFill="1" applyBorder="1" applyAlignment="1">
      <alignment horizontal="center" vertical="center" wrapText="1"/>
    </xf>
    <xf numFmtId="0" fontId="26" fillId="55" borderId="0" xfId="183" applyFont="1" applyFill="1" applyBorder="1" applyAlignment="1">
      <alignment vertical="center" wrapText="1" shrinkToFit="1"/>
      <protection/>
    </xf>
    <xf numFmtId="0" fontId="26" fillId="55" borderId="21" xfId="183" applyFont="1" applyFill="1" applyBorder="1" applyAlignment="1">
      <alignment vertical="center" wrapText="1" shrinkToFit="1"/>
      <protection/>
    </xf>
    <xf numFmtId="2" fontId="20" fillId="55" borderId="19" xfId="0" applyNumberFormat="1" applyFont="1" applyFill="1" applyBorder="1" applyAlignment="1">
      <alignment horizontal="center"/>
    </xf>
    <xf numFmtId="0" fontId="26" fillId="0" borderId="19" xfId="139" applyFont="1" applyBorder="1" applyAlignment="1">
      <alignment horizontal="center" wrapText="1"/>
      <protection/>
    </xf>
    <xf numFmtId="0" fontId="0" fillId="0" borderId="19" xfId="0" applyBorder="1" applyAlignment="1">
      <alignment horizontal="center"/>
    </xf>
    <xf numFmtId="43" fontId="21" fillId="0" borderId="19" xfId="87" applyFont="1" applyBorder="1" applyAlignment="1">
      <alignment horizontal="center"/>
    </xf>
    <xf numFmtId="43" fontId="21" fillId="0" borderId="19" xfId="87" applyFont="1" applyBorder="1" applyAlignment="1">
      <alignment/>
    </xf>
    <xf numFmtId="43" fontId="21" fillId="55" borderId="19" xfId="87" applyFont="1" applyFill="1" applyBorder="1" applyAlignment="1">
      <alignment horizontal="center" vertical="center"/>
    </xf>
    <xf numFmtId="43" fontId="21" fillId="55" borderId="19" xfId="87" applyFont="1" applyFill="1" applyBorder="1" applyAlignment="1">
      <alignment vertical="center"/>
    </xf>
    <xf numFmtId="43" fontId="21" fillId="55" borderId="0" xfId="87" applyFont="1" applyFill="1" applyBorder="1" applyAlignment="1">
      <alignment vertical="center"/>
    </xf>
    <xf numFmtId="0" fontId="37" fillId="0" borderId="0" xfId="0" applyFont="1" applyAlignment="1">
      <alignment/>
    </xf>
    <xf numFmtId="0" fontId="26" fillId="0" borderId="19" xfId="139" applyFont="1" applyBorder="1" applyAlignment="1">
      <alignment horizontal="center"/>
      <protection/>
    </xf>
    <xf numFmtId="0" fontId="28" fillId="0" borderId="19" xfId="139" applyFont="1" applyBorder="1" applyAlignment="1">
      <alignment horizontal="center" vertical="center" wrapText="1"/>
      <protection/>
    </xf>
    <xf numFmtId="0" fontId="26" fillId="55" borderId="19" xfId="139" applyFont="1" applyFill="1" applyBorder="1" applyAlignment="1">
      <alignment horizontal="center"/>
      <protection/>
    </xf>
    <xf numFmtId="0" fontId="22" fillId="55" borderId="19" xfId="139" applyFont="1" applyFill="1" applyBorder="1" applyAlignment="1">
      <alignment horizontal="center"/>
      <protection/>
    </xf>
    <xf numFmtId="43" fontId="28" fillId="55" borderId="19" xfId="87" applyFont="1" applyFill="1" applyBorder="1" applyAlignment="1">
      <alignment horizontal="center" vertical="center"/>
    </xf>
    <xf numFmtId="43" fontId="26" fillId="55" borderId="19" xfId="87" applyFont="1" applyFill="1" applyBorder="1" applyAlignment="1">
      <alignment horizontal="center" vertical="center" wrapText="1"/>
    </xf>
    <xf numFmtId="0" fontId="28" fillId="55" borderId="19" xfId="139" applyFont="1" applyFill="1" applyBorder="1" applyAlignment="1">
      <alignment horizontal="center" vertical="center"/>
      <protection/>
    </xf>
    <xf numFmtId="0" fontId="22" fillId="55" borderId="19" xfId="139" applyFont="1" applyFill="1" applyBorder="1" applyAlignment="1">
      <alignment horizontal="center" wrapText="1"/>
      <protection/>
    </xf>
    <xf numFmtId="9" fontId="28" fillId="55" borderId="19" xfId="139" applyNumberFormat="1" applyFont="1" applyFill="1" applyBorder="1" applyAlignment="1">
      <alignment horizontal="center" vertical="center"/>
      <protection/>
    </xf>
    <xf numFmtId="0" fontId="21" fillId="55" borderId="0" xfId="183" applyFont="1" applyFill="1" applyBorder="1" applyAlignment="1">
      <alignment horizontal="center" vertical="center" wrapText="1" shrinkToFit="1"/>
      <protection/>
    </xf>
    <xf numFmtId="0" fontId="26" fillId="55" borderId="19" xfId="0" applyFont="1" applyFill="1" applyBorder="1" applyAlignment="1">
      <alignment horizontal="center"/>
    </xf>
    <xf numFmtId="0" fontId="26" fillId="55" borderId="0" xfId="183" applyFont="1" applyFill="1" applyBorder="1" applyAlignment="1">
      <alignment horizontal="center" vertical="center" wrapText="1" shrinkToFit="1"/>
      <protection/>
    </xf>
    <xf numFmtId="0" fontId="19" fillId="55" borderId="19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28" fillId="55" borderId="0" xfId="0" applyNumberFormat="1" applyFont="1" applyFill="1" applyBorder="1" applyAlignment="1">
      <alignment/>
    </xf>
    <xf numFmtId="2" fontId="28" fillId="55" borderId="19" xfId="134" applyNumberFormat="1" applyFont="1" applyFill="1" applyBorder="1" applyAlignment="1">
      <alignment horizontal="center" vertical="center"/>
      <protection/>
    </xf>
    <xf numFmtId="2" fontId="20" fillId="55" borderId="19" xfId="150" applyNumberFormat="1" applyFont="1" applyFill="1" applyBorder="1" applyAlignment="1">
      <alignment horizontal="right" vertical="center"/>
      <protection/>
    </xf>
    <xf numFmtId="2" fontId="20" fillId="55" borderId="19" xfId="150" applyNumberFormat="1" applyFont="1" applyFill="1" applyBorder="1" applyAlignment="1">
      <alignment horizontal="center" vertical="center"/>
      <protection/>
    </xf>
    <xf numFmtId="2" fontId="20" fillId="55" borderId="19" xfId="130" applyNumberFormat="1" applyFont="1" applyFill="1" applyBorder="1" applyAlignment="1">
      <alignment horizontal="right" vertical="center"/>
      <protection/>
    </xf>
    <xf numFmtId="2" fontId="20" fillId="55" borderId="19" xfId="130" applyNumberFormat="1" applyFont="1" applyFill="1" applyBorder="1" applyAlignment="1">
      <alignment horizontal="center" vertical="center"/>
      <protection/>
    </xf>
    <xf numFmtId="2" fontId="20" fillId="55" borderId="19" xfId="130" applyNumberFormat="1" applyFont="1" applyFill="1" applyBorder="1" applyAlignment="1">
      <alignment horizontal="center" vertical="center" wrapText="1"/>
      <protection/>
    </xf>
    <xf numFmtId="2" fontId="20" fillId="55" borderId="19" xfId="130" applyNumberFormat="1" applyFont="1" applyFill="1" applyBorder="1" applyAlignment="1">
      <alignment horizontal="right" vertical="center" wrapText="1"/>
      <protection/>
    </xf>
    <xf numFmtId="2" fontId="28" fillId="55" borderId="19" xfId="0" applyNumberFormat="1" applyFont="1" applyFill="1" applyBorder="1" applyAlignment="1">
      <alignment horizontal="center"/>
    </xf>
    <xf numFmtId="2" fontId="24" fillId="55" borderId="19" xfId="0" applyNumberFormat="1" applyFont="1" applyFill="1" applyBorder="1" applyAlignment="1">
      <alignment horizontal="center"/>
    </xf>
    <xf numFmtId="2" fontId="23" fillId="55" borderId="19" xfId="0" applyNumberFormat="1" applyFont="1" applyFill="1" applyBorder="1" applyAlignment="1">
      <alignment horizontal="center" vertical="center" wrapText="1"/>
    </xf>
    <xf numFmtId="2" fontId="25" fillId="55" borderId="19" xfId="0" applyNumberFormat="1" applyFont="1" applyFill="1" applyBorder="1" applyAlignment="1">
      <alignment horizontal="right" vertical="center" wrapText="1"/>
    </xf>
    <xf numFmtId="2" fontId="25" fillId="55" borderId="19" xfId="0" applyNumberFormat="1" applyFont="1" applyFill="1" applyBorder="1" applyAlignment="1">
      <alignment horizontal="center" vertical="center"/>
    </xf>
    <xf numFmtId="2" fontId="23" fillId="55" borderId="19" xfId="0" applyNumberFormat="1" applyFont="1" applyFill="1" applyBorder="1" applyAlignment="1">
      <alignment horizontal="right" vertical="center" wrapText="1"/>
    </xf>
    <xf numFmtId="2" fontId="28" fillId="55" borderId="19" xfId="89" applyNumberFormat="1" applyFont="1" applyFill="1" applyBorder="1" applyAlignment="1">
      <alignment horizontal="right" vertical="center"/>
    </xf>
    <xf numFmtId="2" fontId="28" fillId="55" borderId="19" xfId="87" applyNumberFormat="1" applyFont="1" applyFill="1" applyBorder="1" applyAlignment="1">
      <alignment horizontal="right" vertical="center"/>
    </xf>
    <xf numFmtId="2" fontId="28" fillId="55" borderId="19" xfId="183" applyNumberFormat="1" applyFont="1" applyFill="1" applyBorder="1" applyAlignment="1">
      <alignment horizontal="right" vertical="center"/>
      <protection/>
    </xf>
    <xf numFmtId="2" fontId="28" fillId="55" borderId="19" xfId="183" applyNumberFormat="1" applyFont="1" applyFill="1" applyBorder="1" applyAlignment="1">
      <alignment horizontal="center" vertical="center"/>
      <protection/>
    </xf>
    <xf numFmtId="2" fontId="28" fillId="55" borderId="19" xfId="87" applyNumberFormat="1" applyFont="1" applyFill="1" applyBorder="1" applyAlignment="1">
      <alignment horizontal="center" vertical="center"/>
    </xf>
    <xf numFmtId="2" fontId="20" fillId="55" borderId="19" xfId="87" applyNumberFormat="1" applyFont="1" applyFill="1" applyBorder="1" applyAlignment="1">
      <alignment horizontal="center" vertical="center" wrapText="1"/>
    </xf>
    <xf numFmtId="9" fontId="20" fillId="55" borderId="19" xfId="0" applyNumberFormat="1" applyFont="1" applyFill="1" applyBorder="1" applyAlignment="1">
      <alignment/>
    </xf>
    <xf numFmtId="2" fontId="19" fillId="55" borderId="19" xfId="0" applyNumberFormat="1" applyFont="1" applyFill="1" applyBorder="1" applyAlignment="1">
      <alignment horizontal="right"/>
    </xf>
    <xf numFmtId="2" fontId="28" fillId="55" borderId="19" xfId="87" applyNumberFormat="1" applyFont="1" applyFill="1" applyBorder="1" applyAlignment="1">
      <alignment horizontal="center" vertical="center" wrapText="1"/>
    </xf>
    <xf numFmtId="9" fontId="20" fillId="55" borderId="19" xfId="0" applyNumberFormat="1" applyFont="1" applyFill="1" applyBorder="1" applyAlignment="1">
      <alignment horizontal="center" vertical="center"/>
    </xf>
    <xf numFmtId="9" fontId="20" fillId="55" borderId="19" xfId="0" applyNumberFormat="1" applyFont="1" applyFill="1" applyBorder="1" applyAlignment="1">
      <alignment horizontal="center"/>
    </xf>
    <xf numFmtId="0" fontId="21" fillId="0" borderId="0" xfId="139" applyFont="1" applyAlignment="1">
      <alignment horizontal="center"/>
      <protection/>
    </xf>
    <xf numFmtId="0" fontId="21" fillId="55" borderId="0" xfId="183" applyFont="1" applyFill="1" applyBorder="1" applyAlignment="1">
      <alignment horizontal="center" vertical="center" wrapText="1" shrinkToFit="1"/>
      <protection/>
    </xf>
    <xf numFmtId="0" fontId="26" fillId="55" borderId="0" xfId="183" applyFont="1" applyFill="1" applyBorder="1" applyAlignment="1">
      <alignment horizontal="center" vertical="center" wrapText="1" shrinkToFit="1"/>
      <protection/>
    </xf>
    <xf numFmtId="0" fontId="26" fillId="55" borderId="21" xfId="183" applyFont="1" applyFill="1" applyBorder="1" applyAlignment="1">
      <alignment horizontal="center" vertical="center" wrapText="1" shrinkToFit="1"/>
      <protection/>
    </xf>
    <xf numFmtId="0" fontId="19" fillId="55" borderId="19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0" fontId="27" fillId="55" borderId="20" xfId="0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/>
    </xf>
    <xf numFmtId="0" fontId="26" fillId="55" borderId="23" xfId="0" applyFont="1" applyFill="1" applyBorder="1" applyAlignment="1">
      <alignment horizontal="center"/>
    </xf>
    <xf numFmtId="0" fontId="26" fillId="55" borderId="24" xfId="0" applyFont="1" applyFill="1" applyBorder="1" applyAlignment="1">
      <alignment horizontal="center"/>
    </xf>
    <xf numFmtId="0" fontId="26" fillId="55" borderId="25" xfId="0" applyFont="1" applyFill="1" applyBorder="1" applyAlignment="1">
      <alignment horizontal="center"/>
    </xf>
    <xf numFmtId="0" fontId="29" fillId="55" borderId="23" xfId="0" applyFont="1" applyFill="1" applyBorder="1" applyAlignment="1">
      <alignment horizontal="center" vertical="center" wrapText="1"/>
    </xf>
    <xf numFmtId="0" fontId="29" fillId="55" borderId="24" xfId="0" applyFont="1" applyFill="1" applyBorder="1" applyAlignment="1">
      <alignment horizontal="center" vertical="center" wrapText="1"/>
    </xf>
    <xf numFmtId="0" fontId="29" fillId="55" borderId="25" xfId="0" applyFont="1" applyFill="1" applyBorder="1" applyAlignment="1">
      <alignment horizontal="center" vertical="center" wrapText="1"/>
    </xf>
    <xf numFmtId="0" fontId="26" fillId="55" borderId="19" xfId="183" applyFont="1" applyFill="1" applyBorder="1" applyAlignment="1">
      <alignment horizontal="center" vertical="center" wrapText="1" shrinkToFit="1"/>
      <protection/>
    </xf>
    <xf numFmtId="0" fontId="29" fillId="55" borderId="19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center"/>
    </xf>
    <xf numFmtId="0" fontId="26" fillId="57" borderId="19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</cellXfs>
  <cellStyles count="17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10" xfId="89"/>
    <cellStyle name="Comma 2" xfId="90"/>
    <cellStyle name="Comma 2 2" xfId="91"/>
    <cellStyle name="Comma 2 2 2" xfId="92"/>
    <cellStyle name="Comma 2 2 2 2" xfId="93"/>
    <cellStyle name="Comma 2 2 2 3" xfId="94"/>
    <cellStyle name="Comma 2 2 3" xfId="95"/>
    <cellStyle name="Comma 2 3" xfId="96"/>
    <cellStyle name="Comma 3" xfId="97"/>
    <cellStyle name="Comma 4" xfId="98"/>
    <cellStyle name="Comma 4 2" xfId="99"/>
    <cellStyle name="Comma 5" xfId="100"/>
    <cellStyle name="Comma 6" xfId="101"/>
    <cellStyle name="Comma 7" xfId="102"/>
    <cellStyle name="Comma 8" xfId="103"/>
    <cellStyle name="Comma 9" xfId="104"/>
    <cellStyle name="Currency" xfId="105"/>
    <cellStyle name="Currency [0]" xfId="106"/>
    <cellStyle name="Currency 2" xfId="107"/>
    <cellStyle name="Currency 3" xfId="108"/>
    <cellStyle name="Excel Built-in Normal 1" xfId="109"/>
    <cellStyle name="Explanatory Text" xfId="110"/>
    <cellStyle name="Explanatory Text 2" xfId="111"/>
    <cellStyle name="Followed Hyperlink" xfId="112"/>
    <cellStyle name="Good" xfId="113"/>
    <cellStyle name="Good 2" xfId="114"/>
    <cellStyle name="Heading 1" xfId="115"/>
    <cellStyle name="Heading 1 2" xfId="116"/>
    <cellStyle name="Heading 2" xfId="117"/>
    <cellStyle name="Heading 2 2" xfId="118"/>
    <cellStyle name="Heading 3" xfId="119"/>
    <cellStyle name="Heading 3 2" xfId="120"/>
    <cellStyle name="Heading 4" xfId="121"/>
    <cellStyle name="Heading 4 2" xfId="122"/>
    <cellStyle name="Hyperlink" xfId="123"/>
    <cellStyle name="Input" xfId="124"/>
    <cellStyle name="Input 2" xfId="125"/>
    <cellStyle name="Linked Cell" xfId="126"/>
    <cellStyle name="Linked Cell 2" xfId="127"/>
    <cellStyle name="Neutral" xfId="128"/>
    <cellStyle name="Neutral 2" xfId="129"/>
    <cellStyle name="Normal 10" xfId="130"/>
    <cellStyle name="Normal 14" xfId="131"/>
    <cellStyle name="Normal 14 3" xfId="132"/>
    <cellStyle name="Normal 16_axalqalaqis skola " xfId="133"/>
    <cellStyle name="Normal 2" xfId="134"/>
    <cellStyle name="Normal 2 2" xfId="135"/>
    <cellStyle name="Normal 2 2 2" xfId="136"/>
    <cellStyle name="Normal 2 2_MCXETA yazarma- Copy" xfId="137"/>
    <cellStyle name="Normal 2_---SUL--- GORI-HOSPITALI-BOLO" xfId="138"/>
    <cellStyle name="Normal 3" xfId="139"/>
    <cellStyle name="Normal 3 2" xfId="140"/>
    <cellStyle name="Normal 4" xfId="141"/>
    <cellStyle name="Normal 4 2" xfId="142"/>
    <cellStyle name="Normal 4 3" xfId="143"/>
    <cellStyle name="Normal 46" xfId="144"/>
    <cellStyle name="Normal 5" xfId="145"/>
    <cellStyle name="Normal 6" xfId="146"/>
    <cellStyle name="Normal 7" xfId="147"/>
    <cellStyle name="Normal 8" xfId="148"/>
    <cellStyle name="Normal 9" xfId="149"/>
    <cellStyle name="Normal_gare wyalsadfenigagarini 2 2" xfId="150"/>
    <cellStyle name="Note" xfId="151"/>
    <cellStyle name="Note 2" xfId="152"/>
    <cellStyle name="Output" xfId="153"/>
    <cellStyle name="Output 2" xfId="154"/>
    <cellStyle name="Percent" xfId="155"/>
    <cellStyle name="Title" xfId="156"/>
    <cellStyle name="Title 2" xfId="157"/>
    <cellStyle name="Total" xfId="158"/>
    <cellStyle name="Total 2" xfId="159"/>
    <cellStyle name="Warning Text" xfId="160"/>
    <cellStyle name="Warning Text 2" xfId="161"/>
    <cellStyle name="Акцент1" xfId="162"/>
    <cellStyle name="Акцент2" xfId="163"/>
    <cellStyle name="Акцент3" xfId="164"/>
    <cellStyle name="Акцент4" xfId="165"/>
    <cellStyle name="Акцент5" xfId="166"/>
    <cellStyle name="Акцент6" xfId="167"/>
    <cellStyle name="Ввод " xfId="168"/>
    <cellStyle name="Вывод" xfId="169"/>
    <cellStyle name="Вычисление" xfId="170"/>
    <cellStyle name="Заголовок 1" xfId="171"/>
    <cellStyle name="Заголовок 2" xfId="172"/>
    <cellStyle name="Заголовок 3" xfId="173"/>
    <cellStyle name="Заголовок 4" xfId="174"/>
    <cellStyle name="Итог" xfId="175"/>
    <cellStyle name="Контрольная ячейка" xfId="176"/>
    <cellStyle name="Название" xfId="177"/>
    <cellStyle name="Нейтральный" xfId="178"/>
    <cellStyle name="Обычный 2" xfId="179"/>
    <cellStyle name="Обычный 2 2" xfId="180"/>
    <cellStyle name="Обычный 3" xfId="181"/>
    <cellStyle name="Обычный_22-BARI" xfId="182"/>
    <cellStyle name="Обычный_Лист1" xfId="183"/>
    <cellStyle name="Плохой" xfId="184"/>
    <cellStyle name="Пояснение" xfId="185"/>
    <cellStyle name="Примечание" xfId="186"/>
    <cellStyle name="Связанная ячейка" xfId="187"/>
    <cellStyle name="Текст предупреждения" xfId="188"/>
    <cellStyle name="Финансовый 2" xfId="189"/>
    <cellStyle name="Финансовый 3" xfId="190"/>
    <cellStyle name="Хороший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Q133"/>
  <sheetViews>
    <sheetView view="pageBreakPreview" zoomScaleSheetLayoutView="100" zoomScalePageLayoutView="0" workbookViewId="0" topLeftCell="B2">
      <selection activeCell="I9" sqref="I9"/>
    </sheetView>
  </sheetViews>
  <sheetFormatPr defaultColWidth="9.140625" defaultRowHeight="12.75"/>
  <cols>
    <col min="1" max="1" width="19.140625" style="3" customWidth="1"/>
    <col min="2" max="2" width="31.7109375" style="3" customWidth="1"/>
    <col min="3" max="3" width="51.421875" style="3" customWidth="1"/>
    <col min="4" max="4" width="32.140625" style="3" hidden="1" customWidth="1"/>
    <col min="5" max="5" width="26.00390625" style="3" customWidth="1"/>
    <col min="6" max="6" width="24.7109375" style="3" customWidth="1"/>
    <col min="7" max="248" width="9.140625" style="3" customWidth="1"/>
    <col min="249" max="16384" width="9.140625" style="7" customWidth="1"/>
  </cols>
  <sheetData>
    <row r="1" spans="1:7" s="2" customFormat="1" ht="84.75" customHeight="1">
      <c r="A1" s="362" t="s">
        <v>186</v>
      </c>
      <c r="B1" s="362"/>
      <c r="C1" s="362"/>
      <c r="D1" s="362"/>
      <c r="E1" s="362"/>
      <c r="F1" s="329"/>
      <c r="G1" s="1"/>
    </row>
    <row r="2" spans="1:248" s="2" customFormat="1" ht="32.25" customHeight="1">
      <c r="A2" s="361"/>
      <c r="B2" s="361"/>
      <c r="C2" s="36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s="2" customFormat="1" ht="24.75" customHeight="1">
      <c r="A3" s="3"/>
      <c r="B3" s="4"/>
      <c r="C3" s="11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s="2" customFormat="1" ht="24" customHeight="1">
      <c r="A4" s="5"/>
      <c r="B4" s="5"/>
      <c r="C4" s="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10" ht="69.75" customHeight="1">
      <c r="A5" s="320" t="s">
        <v>1</v>
      </c>
      <c r="B5" s="321" t="s">
        <v>34</v>
      </c>
      <c r="C5" s="321" t="s">
        <v>35</v>
      </c>
      <c r="D5" s="312" t="s">
        <v>188</v>
      </c>
      <c r="E5" s="312" t="s">
        <v>196</v>
      </c>
      <c r="F5" s="312" t="s">
        <v>197</v>
      </c>
      <c r="G5"/>
      <c r="H5"/>
      <c r="I5"/>
      <c r="J5"/>
    </row>
    <row r="6" spans="1:248" s="2" customFormat="1" ht="47.25" customHeight="1">
      <c r="A6" s="322">
        <v>1</v>
      </c>
      <c r="B6" s="322">
        <v>2</v>
      </c>
      <c r="C6" s="322">
        <v>3</v>
      </c>
      <c r="D6" s="6">
        <v>4</v>
      </c>
      <c r="E6" s="313">
        <v>5</v>
      </c>
      <c r="F6" s="313"/>
      <c r="G6"/>
      <c r="H6"/>
      <c r="I6"/>
      <c r="J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51" s="10" customFormat="1" ht="60" customHeight="1">
      <c r="A7" s="323">
        <v>1</v>
      </c>
      <c r="B7" s="324" t="s">
        <v>38</v>
      </c>
      <c r="C7" s="325" t="s">
        <v>180</v>
      </c>
      <c r="D7" s="314">
        <v>36496.2</v>
      </c>
      <c r="E7" s="315"/>
      <c r="F7" s="315"/>
      <c r="G7"/>
      <c r="H7"/>
      <c r="I7"/>
      <c r="J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9"/>
      <c r="IP7" s="9"/>
      <c r="IQ7" s="9"/>
    </row>
    <row r="8" spans="1:251" s="10" customFormat="1" ht="41.25" customHeight="1">
      <c r="A8" s="323">
        <v>2</v>
      </c>
      <c r="B8" s="324" t="s">
        <v>182</v>
      </c>
      <c r="C8" s="325" t="s">
        <v>181</v>
      </c>
      <c r="D8" s="314">
        <f>rezervuari!L135</f>
        <v>7740.237699870346</v>
      </c>
      <c r="E8" s="315"/>
      <c r="F8" s="315"/>
      <c r="G8"/>
      <c r="H8"/>
      <c r="I8"/>
      <c r="J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9"/>
      <c r="IP8" s="9"/>
      <c r="IQ8" s="9"/>
    </row>
    <row r="9" spans="1:251" s="13" customFormat="1" ht="35.25" customHeight="1">
      <c r="A9" s="323"/>
      <c r="B9" s="326"/>
      <c r="C9" s="327" t="s">
        <v>9</v>
      </c>
      <c r="D9" s="316">
        <f>D7+D8</f>
        <v>44236.437699870345</v>
      </c>
      <c r="E9" s="317"/>
      <c r="F9" s="317"/>
      <c r="G9"/>
      <c r="H9"/>
      <c r="I9"/>
      <c r="J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2"/>
      <c r="IP9" s="12"/>
      <c r="IQ9" s="12"/>
    </row>
    <row r="10" spans="1:248" s="13" customFormat="1" ht="35.25" customHeight="1">
      <c r="A10" s="323"/>
      <c r="B10" s="328">
        <v>0.18</v>
      </c>
      <c r="C10" s="327" t="s">
        <v>183</v>
      </c>
      <c r="D10" s="316">
        <f>D9*B10</f>
        <v>7962.558785976662</v>
      </c>
      <c r="E10" s="317"/>
      <c r="F10" s="317"/>
      <c r="G10"/>
      <c r="H10"/>
      <c r="I10"/>
      <c r="J10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8"/>
      <c r="FL10" s="268"/>
      <c r="FM10" s="268"/>
      <c r="FN10" s="268"/>
      <c r="FO10" s="268"/>
      <c r="FP10" s="268"/>
      <c r="FQ10" s="268"/>
      <c r="FR10" s="268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8"/>
      <c r="GI10" s="268"/>
      <c r="GJ10" s="268"/>
      <c r="GK10" s="268"/>
      <c r="GL10" s="268"/>
      <c r="GM10" s="268"/>
      <c r="GN10" s="268"/>
      <c r="GO10" s="268"/>
      <c r="GP10" s="268"/>
      <c r="GQ10" s="268"/>
      <c r="GR10" s="268"/>
      <c r="GS10" s="268"/>
      <c r="GT10" s="268"/>
      <c r="GU10" s="268"/>
      <c r="GV10" s="268"/>
      <c r="GW10" s="268"/>
      <c r="GX10" s="268"/>
      <c r="GY10" s="268"/>
      <c r="GZ10" s="268"/>
      <c r="HA10" s="268"/>
      <c r="HB10" s="268"/>
      <c r="HC10" s="268"/>
      <c r="HD10" s="268"/>
      <c r="HE10" s="268"/>
      <c r="HF10" s="268"/>
      <c r="HG10" s="268"/>
      <c r="HH10" s="268"/>
      <c r="HI10" s="268"/>
      <c r="HJ10" s="268"/>
      <c r="HK10" s="268"/>
      <c r="HL10" s="268"/>
      <c r="HM10" s="268"/>
      <c r="HN10" s="268"/>
      <c r="HO10" s="268"/>
      <c r="HP10" s="268"/>
      <c r="HQ10" s="268"/>
      <c r="HR10" s="268"/>
      <c r="HS10" s="268"/>
      <c r="HT10" s="268"/>
      <c r="HU10" s="268"/>
      <c r="HV10" s="268"/>
      <c r="HW10" s="268"/>
      <c r="HX10" s="268"/>
      <c r="HY10" s="268"/>
      <c r="HZ10" s="268"/>
      <c r="IA10" s="268"/>
      <c r="IB10" s="268"/>
      <c r="IC10" s="268"/>
      <c r="ID10" s="268"/>
      <c r="IE10" s="268"/>
      <c r="IF10" s="268"/>
      <c r="IG10" s="268"/>
      <c r="IH10" s="268"/>
      <c r="II10" s="268"/>
      <c r="IJ10" s="268"/>
      <c r="IK10" s="268"/>
      <c r="IL10" s="268"/>
      <c r="IM10" s="268"/>
      <c r="IN10" s="268"/>
    </row>
    <row r="11" spans="1:248" s="13" customFormat="1" ht="35.25" customHeight="1">
      <c r="A11" s="323"/>
      <c r="B11" s="326"/>
      <c r="C11" s="327" t="s">
        <v>9</v>
      </c>
      <c r="D11" s="316">
        <f>D10+D9</f>
        <v>52198.996485847005</v>
      </c>
      <c r="E11" s="317"/>
      <c r="F11" s="317"/>
      <c r="G11"/>
      <c r="H11" s="335"/>
      <c r="I11"/>
      <c r="J11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  <c r="FW11" s="268"/>
      <c r="FX11" s="268"/>
      <c r="FY11" s="268"/>
      <c r="FZ11" s="268"/>
      <c r="GA11" s="268"/>
      <c r="GB11" s="268"/>
      <c r="GC11" s="268"/>
      <c r="GD11" s="268"/>
      <c r="GE11" s="268"/>
      <c r="GF11" s="268"/>
      <c r="GG11" s="268"/>
      <c r="GH11" s="268"/>
      <c r="GI11" s="268"/>
      <c r="GJ11" s="268"/>
      <c r="GK11" s="268"/>
      <c r="GL11" s="268"/>
      <c r="GM11" s="268"/>
      <c r="GN11" s="268"/>
      <c r="GO11" s="268"/>
      <c r="GP11" s="268"/>
      <c r="GQ11" s="268"/>
      <c r="GR11" s="268"/>
      <c r="GS11" s="268"/>
      <c r="GT11" s="268"/>
      <c r="GU11" s="268"/>
      <c r="GV11" s="268"/>
      <c r="GW11" s="268"/>
      <c r="GX11" s="268"/>
      <c r="GY11" s="268"/>
      <c r="GZ11" s="268"/>
      <c r="HA11" s="268"/>
      <c r="HB11" s="268"/>
      <c r="HC11" s="268"/>
      <c r="HD11" s="268"/>
      <c r="HE11" s="268"/>
      <c r="HF11" s="268"/>
      <c r="HG11" s="268"/>
      <c r="HH11" s="268"/>
      <c r="HI11" s="268"/>
      <c r="HJ11" s="268"/>
      <c r="HK11" s="268"/>
      <c r="HL11" s="268"/>
      <c r="HM11" s="268"/>
      <c r="HN11" s="268"/>
      <c r="HO11" s="268"/>
      <c r="HP11" s="268"/>
      <c r="HQ11" s="268"/>
      <c r="HR11" s="268"/>
      <c r="HS11" s="268"/>
      <c r="HT11" s="268"/>
      <c r="HU11" s="268"/>
      <c r="HV11" s="268"/>
      <c r="HW11" s="268"/>
      <c r="HX11" s="268"/>
      <c r="HY11" s="268"/>
      <c r="HZ11" s="268"/>
      <c r="IA11" s="268"/>
      <c r="IB11" s="268"/>
      <c r="IC11" s="268"/>
      <c r="ID11" s="268"/>
      <c r="IE11" s="268"/>
      <c r="IF11" s="268"/>
      <c r="IG11" s="268"/>
      <c r="IH11" s="268"/>
      <c r="II11" s="268"/>
      <c r="IJ11" s="268"/>
      <c r="IK11" s="268"/>
      <c r="IL11" s="268"/>
      <c r="IM11" s="268"/>
      <c r="IN11" s="268"/>
    </row>
    <row r="12" spans="1:248" s="13" customFormat="1" ht="35.25" customHeight="1">
      <c r="A12" s="265"/>
      <c r="B12" s="266"/>
      <c r="C12" s="267"/>
      <c r="D12" s="318"/>
      <c r="E12" s="319"/>
      <c r="F12" s="319"/>
      <c r="G12"/>
      <c r="H12"/>
      <c r="I12"/>
      <c r="J12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8"/>
      <c r="GJ12" s="268"/>
      <c r="GK12" s="268"/>
      <c r="GL12" s="268"/>
      <c r="GM12" s="268"/>
      <c r="GN12" s="268"/>
      <c r="GO12" s="268"/>
      <c r="GP12" s="268"/>
      <c r="GQ12" s="268"/>
      <c r="GR12" s="268"/>
      <c r="GS12" s="268"/>
      <c r="GT12" s="268"/>
      <c r="GU12" s="268"/>
      <c r="GV12" s="268"/>
      <c r="GW12" s="268"/>
      <c r="GX12" s="268"/>
      <c r="GY12" s="268"/>
      <c r="GZ12" s="268"/>
      <c r="HA12" s="268"/>
      <c r="HB12" s="268"/>
      <c r="HC12" s="268"/>
      <c r="HD12" s="268"/>
      <c r="HE12" s="268"/>
      <c r="HF12" s="268"/>
      <c r="HG12" s="268"/>
      <c r="HH12" s="268"/>
      <c r="HI12" s="268"/>
      <c r="HJ12" s="268"/>
      <c r="HK12" s="268"/>
      <c r="HL12" s="268"/>
      <c r="HM12" s="268"/>
      <c r="HN12" s="268"/>
      <c r="HO12" s="268"/>
      <c r="HP12" s="268"/>
      <c r="HQ12" s="268"/>
      <c r="HR12" s="268"/>
      <c r="HS12" s="268"/>
      <c r="HT12" s="268"/>
      <c r="HU12" s="268"/>
      <c r="HV12" s="268"/>
      <c r="HW12" s="268"/>
      <c r="HX12" s="268"/>
      <c r="HY12" s="268"/>
      <c r="HZ12" s="268"/>
      <c r="IA12" s="268"/>
      <c r="IB12" s="268"/>
      <c r="IC12" s="268"/>
      <c r="ID12" s="268"/>
      <c r="IE12" s="268"/>
      <c r="IF12" s="268"/>
      <c r="IG12" s="268"/>
      <c r="IH12" s="268"/>
      <c r="II12" s="268"/>
      <c r="IJ12" s="268"/>
      <c r="IK12" s="268"/>
      <c r="IL12" s="268"/>
      <c r="IM12" s="268"/>
      <c r="IN12" s="268"/>
    </row>
    <row r="13" spans="1:248" s="16" customFormat="1" ht="14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</row>
    <row r="14" spans="1:248" s="16" customFormat="1" ht="14.25">
      <c r="A14" s="14"/>
      <c r="B14" s="15"/>
      <c r="C14" s="17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</row>
    <row r="15" spans="1:248" s="16" customFormat="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s="16" customFormat="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s="16" customFormat="1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</row>
    <row r="18" spans="1:248" s="16" customFormat="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s="16" customFormat="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s="16" customFormat="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s="16" customFormat="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s="16" customFormat="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s="16" customFormat="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s="16" customFormat="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s="16" customFormat="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s="16" customFormat="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48" s="16" customFormat="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8" s="16" customFormat="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s="16" customFormat="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s="16" customFormat="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s="16" customFormat="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s="16" customFormat="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s="16" customFormat="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s="16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s="16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</row>
    <row r="36" spans="1:248" s="1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</row>
    <row r="37" spans="1:248" s="1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1:248" s="1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s="16" customFormat="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1:248" s="16" customFormat="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s="16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248" s="16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</row>
    <row r="43" spans="1:248" s="16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1:248" s="16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</row>
    <row r="45" spans="1:248" s="16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</row>
    <row r="46" spans="1:248" s="16" customFormat="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</row>
    <row r="47" spans="1:248" s="16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1:248" s="16" customFormat="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</row>
    <row r="49" spans="1:248" s="16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1:248" s="16" customFormat="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</row>
    <row r="51" spans="1:248" s="16" customFormat="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1:248" s="16" customFormat="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</row>
    <row r="53" spans="1:248" s="16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s="16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s="16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s="16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s="16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s="16" customFormat="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s="16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s="16" customFormat="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s="16" customFormat="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s="16" customFormat="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s="16" customFormat="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s="16" customFormat="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s="16" customFormat="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s="16" customFormat="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s="16" customFormat="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</row>
    <row r="68" spans="1:248" s="16" customFormat="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s="16" customFormat="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s="16" customFormat="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s="16" customFormat="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s="16" customFormat="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s="16" customFormat="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s="16" customFormat="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s="16" customFormat="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s="16" customFormat="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s="16" customFormat="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s="16" customFormat="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s="16" customFormat="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s="16" customFormat="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s="16" customFormat="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s="16" customFormat="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s="16" customFormat="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s="16" customFormat="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s="16" customFormat="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s="16" customFormat="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s="16" customFormat="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s="16" customFormat="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s="16" customFormat="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s="16" customFormat="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s="16" customFormat="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s="16" customFormat="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s="16" customFormat="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s="16" customFormat="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s="16" customFormat="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s="16" customFormat="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s="16" customFormat="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s="16" customFormat="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s="16" customFormat="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s="16" customFormat="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s="16" customFormat="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s="16" customFormat="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s="16" customFormat="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s="16" customFormat="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s="16" customFormat="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s="16" customFormat="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s="16" customFormat="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s="16" customFormat="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s="16" customFormat="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s="16" customFormat="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s="16" customFormat="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s="16" customFormat="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s="16" customFormat="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s="16" customFormat="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s="16" customFormat="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s="16" customFormat="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s="16" customFormat="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s="16" customFormat="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s="16" customFormat="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s="16" customFormat="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s="16" customFormat="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s="16" customFormat="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s="16" customFormat="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s="16" customFormat="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s="16" customFormat="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s="16" customFormat="1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s="16" customFormat="1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s="16" customFormat="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s="16" customFormat="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s="16" customFormat="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s="16" customFormat="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s="16" customFormat="1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s="16" customFormat="1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</sheetData>
  <sheetProtection/>
  <mergeCells count="2">
    <mergeCell ref="A2:C2"/>
    <mergeCell ref="A1:E1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landscape" paperSize="9" scale="86" r:id="rId1"/>
  <headerFooter alignWithMargins="0">
    <oddFooter>&amp;CPage &amp;P</oddFooter>
  </headerFooter>
  <rowBreaks count="1" manualBreakCount="1">
    <brk id="1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K141"/>
  <sheetViews>
    <sheetView tabSelected="1" view="pageBreakPreview" zoomScale="145" zoomScaleNormal="115" zoomScaleSheetLayoutView="145" zoomScalePageLayoutView="0" workbookViewId="0" topLeftCell="A1">
      <selection activeCell="AG22" sqref="AG22"/>
    </sheetView>
  </sheetViews>
  <sheetFormatPr defaultColWidth="9.140625" defaultRowHeight="12.75"/>
  <cols>
    <col min="1" max="1" width="5.28125" style="18" bestFit="1" customWidth="1"/>
    <col min="2" max="2" width="34.8515625" style="18" customWidth="1"/>
    <col min="3" max="3" width="8.57421875" style="38" customWidth="1"/>
    <col min="4" max="4" width="8.140625" style="19" customWidth="1"/>
    <col min="5" max="8" width="8.140625" style="19" hidden="1" customWidth="1"/>
    <col min="9" max="9" width="8.8515625" style="19" hidden="1" customWidth="1"/>
    <col min="10" max="10" width="8.140625" style="19" hidden="1" customWidth="1"/>
    <col min="11" max="11" width="9.00390625" style="19" hidden="1" customWidth="1"/>
    <col min="12" max="13" width="8.140625" style="19" hidden="1" customWidth="1"/>
    <col min="14" max="14" width="10.00390625" style="19" hidden="1" customWidth="1"/>
    <col min="15" max="16" width="10.421875" style="18" hidden="1" customWidth="1"/>
    <col min="17" max="17" width="8.8515625" style="18" hidden="1" customWidth="1"/>
    <col min="18" max="18" width="11.8515625" style="18" hidden="1" customWidth="1"/>
    <col min="19" max="19" width="11.00390625" style="18" hidden="1" customWidth="1"/>
    <col min="20" max="20" width="11.140625" style="18" hidden="1" customWidth="1"/>
    <col min="21" max="21" width="12.28125" style="18" hidden="1" customWidth="1"/>
    <col min="22" max="24" width="11.8515625" style="18" hidden="1" customWidth="1"/>
    <col min="25" max="25" width="12.7109375" style="18" hidden="1" customWidth="1"/>
    <col min="26" max="26" width="5.7109375" style="18" customWidth="1"/>
    <col min="27" max="29" width="11.8515625" style="18" customWidth="1"/>
    <col min="30" max="16384" width="9.140625" style="18" customWidth="1"/>
  </cols>
  <sheetData>
    <row r="1" spans="1:29" ht="15">
      <c r="A1" s="363" t="s">
        <v>187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31"/>
      <c r="AA1" s="122"/>
      <c r="AB1" s="122"/>
      <c r="AC1" s="122"/>
    </row>
    <row r="2" spans="1:29" ht="75.75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31"/>
      <c r="AA2" s="331"/>
      <c r="AB2" s="331"/>
      <c r="AC2" s="331"/>
    </row>
    <row r="3" spans="1:29" s="19" customFormat="1" ht="23.25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31"/>
      <c r="AA3" s="331"/>
      <c r="AB3" s="331"/>
      <c r="AC3" s="331"/>
    </row>
    <row r="4" spans="1:29" ht="21.7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3"/>
      <c r="X4" s="363"/>
      <c r="Y4" s="363"/>
      <c r="Z4" s="331"/>
      <c r="AA4" s="122"/>
      <c r="AB4" s="122"/>
      <c r="AC4" s="122"/>
    </row>
    <row r="5" spans="1:29" ht="45" customHeight="1">
      <c r="A5" s="365" t="s">
        <v>1</v>
      </c>
      <c r="B5" s="365" t="s">
        <v>3</v>
      </c>
      <c r="C5" s="366" t="s">
        <v>2</v>
      </c>
      <c r="D5" s="367" t="s">
        <v>4</v>
      </c>
      <c r="E5" s="373" t="s">
        <v>177</v>
      </c>
      <c r="F5" s="374"/>
      <c r="G5" s="374"/>
      <c r="H5" s="374"/>
      <c r="I5" s="374"/>
      <c r="J5" s="374"/>
      <c r="K5" s="374"/>
      <c r="L5" s="374"/>
      <c r="M5" s="374"/>
      <c r="N5" s="375"/>
      <c r="O5" s="370" t="s">
        <v>178</v>
      </c>
      <c r="P5" s="371"/>
      <c r="Q5" s="371"/>
      <c r="R5" s="372"/>
      <c r="S5" s="370" t="s">
        <v>179</v>
      </c>
      <c r="T5" s="371"/>
      <c r="U5" s="371"/>
      <c r="V5" s="372"/>
      <c r="W5" s="369" t="s">
        <v>188</v>
      </c>
      <c r="X5" s="369"/>
      <c r="Y5" s="369"/>
      <c r="Z5" s="330"/>
      <c r="AA5" s="369" t="s">
        <v>197</v>
      </c>
      <c r="AB5" s="369"/>
      <c r="AC5" s="369"/>
    </row>
    <row r="6" spans="1:29" ht="30">
      <c r="A6" s="365"/>
      <c r="B6" s="365"/>
      <c r="C6" s="366"/>
      <c r="D6" s="368"/>
      <c r="E6" s="262" t="s">
        <v>12</v>
      </c>
      <c r="F6" s="262" t="s">
        <v>37</v>
      </c>
      <c r="G6" s="123" t="s">
        <v>184</v>
      </c>
      <c r="H6" s="120" t="s">
        <v>9</v>
      </c>
      <c r="I6" s="209" t="s">
        <v>9</v>
      </c>
      <c r="J6" s="55" t="s">
        <v>8</v>
      </c>
      <c r="K6" s="209" t="s">
        <v>9</v>
      </c>
      <c r="L6" s="55" t="s">
        <v>8</v>
      </c>
      <c r="M6" s="209" t="s">
        <v>10</v>
      </c>
      <c r="N6" s="55" t="s">
        <v>11</v>
      </c>
      <c r="O6" s="125" t="s">
        <v>12</v>
      </c>
      <c r="P6" s="125" t="s">
        <v>37</v>
      </c>
      <c r="Q6" s="123" t="s">
        <v>184</v>
      </c>
      <c r="R6" s="120" t="s">
        <v>9</v>
      </c>
      <c r="S6" s="125" t="s">
        <v>12</v>
      </c>
      <c r="T6" s="125" t="s">
        <v>37</v>
      </c>
      <c r="U6" s="123" t="s">
        <v>184</v>
      </c>
      <c r="V6" s="120" t="s">
        <v>9</v>
      </c>
      <c r="W6" s="125" t="s">
        <v>37</v>
      </c>
      <c r="X6" s="304" t="s">
        <v>185</v>
      </c>
      <c r="Y6" s="120" t="s">
        <v>9</v>
      </c>
      <c r="Z6" s="120"/>
      <c r="AA6" s="125" t="s">
        <v>37</v>
      </c>
      <c r="AB6" s="332" t="s">
        <v>185</v>
      </c>
      <c r="AC6" s="120" t="s">
        <v>9</v>
      </c>
    </row>
    <row r="7" spans="1:29" ht="15">
      <c r="A7" s="20">
        <v>1</v>
      </c>
      <c r="B7" s="20">
        <v>2</v>
      </c>
      <c r="C7" s="21">
        <v>3</v>
      </c>
      <c r="D7" s="263">
        <v>4</v>
      </c>
      <c r="E7" s="263">
        <v>5</v>
      </c>
      <c r="F7" s="263">
        <v>6</v>
      </c>
      <c r="G7" s="263">
        <v>7</v>
      </c>
      <c r="H7" s="210">
        <v>7</v>
      </c>
      <c r="I7" s="211">
        <v>8</v>
      </c>
      <c r="J7" s="210">
        <v>9</v>
      </c>
      <c r="K7" s="211">
        <v>10</v>
      </c>
      <c r="L7" s="210">
        <v>11</v>
      </c>
      <c r="M7" s="211">
        <v>12</v>
      </c>
      <c r="N7" s="210">
        <v>8</v>
      </c>
      <c r="O7" s="20">
        <v>9</v>
      </c>
      <c r="P7" s="20">
        <v>10</v>
      </c>
      <c r="Q7" s="120">
        <v>11</v>
      </c>
      <c r="R7" s="120">
        <v>12</v>
      </c>
      <c r="S7" s="20">
        <v>13</v>
      </c>
      <c r="T7" s="20">
        <v>14</v>
      </c>
      <c r="U7" s="120">
        <v>15</v>
      </c>
      <c r="V7" s="120">
        <v>16</v>
      </c>
      <c r="W7" s="20">
        <v>18</v>
      </c>
      <c r="X7" s="120">
        <v>19</v>
      </c>
      <c r="Y7" s="120">
        <v>20</v>
      </c>
      <c r="Z7" s="307"/>
      <c r="AA7" s="20">
        <v>18</v>
      </c>
      <c r="AB7" s="120">
        <v>19</v>
      </c>
      <c r="AC7" s="120">
        <v>20</v>
      </c>
    </row>
    <row r="8" spans="1:29" ht="23.25" customHeight="1">
      <c r="A8" s="20"/>
      <c r="B8" s="40" t="s">
        <v>80</v>
      </c>
      <c r="C8" s="21"/>
      <c r="D8" s="263"/>
      <c r="E8" s="263"/>
      <c r="F8" s="263"/>
      <c r="G8" s="263"/>
      <c r="H8" s="210"/>
      <c r="I8" s="211"/>
      <c r="J8" s="210"/>
      <c r="K8" s="211"/>
      <c r="L8" s="210"/>
      <c r="M8" s="211"/>
      <c r="N8" s="210"/>
      <c r="O8" s="20"/>
      <c r="P8" s="20"/>
      <c r="Q8" s="120"/>
      <c r="R8" s="120"/>
      <c r="S8" s="20"/>
      <c r="T8" s="20"/>
      <c r="U8" s="120"/>
      <c r="V8" s="120"/>
      <c r="W8" s="20"/>
      <c r="X8" s="120"/>
      <c r="Y8" s="120"/>
      <c r="Z8" s="307"/>
      <c r="AA8" s="20"/>
      <c r="AB8" s="120"/>
      <c r="AC8" s="120"/>
    </row>
    <row r="9" spans="1:29" s="74" customFormat="1" ht="32.25" customHeight="1" hidden="1">
      <c r="A9" s="70">
        <v>1</v>
      </c>
      <c r="B9" s="71" t="s">
        <v>40</v>
      </c>
      <c r="C9" s="72" t="s">
        <v>41</v>
      </c>
      <c r="D9" s="212" t="s">
        <v>48</v>
      </c>
      <c r="E9" s="213"/>
      <c r="F9" s="214">
        <v>0.024</v>
      </c>
      <c r="G9" s="214"/>
      <c r="H9" s="213"/>
      <c r="I9" s="213"/>
      <c r="J9" s="213"/>
      <c r="K9" s="213"/>
      <c r="L9" s="213"/>
      <c r="M9" s="213"/>
      <c r="N9" s="213"/>
      <c r="O9" s="73"/>
      <c r="P9" s="270">
        <v>0.06299999999999999</v>
      </c>
      <c r="Q9" s="73"/>
      <c r="R9" s="73"/>
      <c r="S9" s="73"/>
      <c r="T9" s="270"/>
      <c r="U9" s="73"/>
      <c r="V9" s="73"/>
      <c r="W9" s="270">
        <v>0.06299999999999999</v>
      </c>
      <c r="X9" s="73"/>
      <c r="Y9" s="73"/>
      <c r="Z9" s="73"/>
      <c r="AA9" s="270"/>
      <c r="AB9" s="73"/>
      <c r="AC9" s="73"/>
    </row>
    <row r="10" spans="1:29" s="74" customFormat="1" ht="13.5" hidden="1">
      <c r="A10" s="75"/>
      <c r="B10" s="76" t="s">
        <v>23</v>
      </c>
      <c r="C10" s="77"/>
      <c r="D10" s="83" t="s">
        <v>42</v>
      </c>
      <c r="E10" s="215">
        <v>1220</v>
      </c>
      <c r="F10" s="215">
        <v>29.28</v>
      </c>
      <c r="G10" s="215">
        <v>6</v>
      </c>
      <c r="H10" s="77"/>
      <c r="I10" s="216"/>
      <c r="J10" s="77">
        <v>6</v>
      </c>
      <c r="K10" s="216">
        <v>175.68</v>
      </c>
      <c r="L10" s="77"/>
      <c r="M10" s="77"/>
      <c r="N10" s="216">
        <v>175.68</v>
      </c>
      <c r="O10" s="78">
        <v>1220</v>
      </c>
      <c r="P10" s="78">
        <v>76.85999999999999</v>
      </c>
      <c r="Q10" s="80">
        <v>6</v>
      </c>
      <c r="R10" s="80">
        <v>461.1599999999999</v>
      </c>
      <c r="S10" s="78"/>
      <c r="T10" s="78"/>
      <c r="U10" s="80"/>
      <c r="V10" s="80"/>
      <c r="W10" s="78">
        <v>76.85999999999999</v>
      </c>
      <c r="X10" s="80">
        <v>4.6</v>
      </c>
      <c r="Y10" s="80">
        <f>X10*W10</f>
        <v>353.5559999999999</v>
      </c>
      <c r="Z10" s="80"/>
      <c r="AA10" s="78"/>
      <c r="AB10" s="80"/>
      <c r="AC10" s="80"/>
    </row>
    <row r="11" spans="1:29" s="74" customFormat="1" ht="13.5" hidden="1">
      <c r="A11" s="81"/>
      <c r="B11" s="76" t="s">
        <v>24</v>
      </c>
      <c r="C11" s="77"/>
      <c r="D11" s="83" t="s">
        <v>0</v>
      </c>
      <c r="E11" s="77">
        <v>123</v>
      </c>
      <c r="F11" s="216">
        <v>2.952</v>
      </c>
      <c r="G11" s="215">
        <v>3.2</v>
      </c>
      <c r="H11" s="77"/>
      <c r="I11" s="77"/>
      <c r="J11" s="77"/>
      <c r="K11" s="77"/>
      <c r="L11" s="77">
        <v>3.2</v>
      </c>
      <c r="M11" s="216">
        <v>9.4464</v>
      </c>
      <c r="N11" s="216">
        <v>9.4464</v>
      </c>
      <c r="O11" s="79">
        <v>123</v>
      </c>
      <c r="P11" s="80">
        <v>7.748999999999999</v>
      </c>
      <c r="Q11" s="80">
        <v>3.2</v>
      </c>
      <c r="R11" s="80">
        <v>24.796799999999998</v>
      </c>
      <c r="S11" s="79"/>
      <c r="T11" s="80"/>
      <c r="U11" s="80"/>
      <c r="V11" s="80"/>
      <c r="W11" s="80">
        <v>7.748999999999999</v>
      </c>
      <c r="X11" s="80">
        <v>3.2</v>
      </c>
      <c r="Y11" s="80">
        <f>X11*W11</f>
        <v>24.796799999999998</v>
      </c>
      <c r="Z11" s="80"/>
      <c r="AA11" s="80"/>
      <c r="AB11" s="80"/>
      <c r="AC11" s="80"/>
    </row>
    <row r="12" spans="1:29" s="74" customFormat="1" ht="13.5" hidden="1">
      <c r="A12" s="79"/>
      <c r="B12" s="79" t="s">
        <v>25</v>
      </c>
      <c r="C12" s="77"/>
      <c r="D12" s="77"/>
      <c r="E12" s="217"/>
      <c r="F12" s="216"/>
      <c r="G12" s="215">
        <v>0</v>
      </c>
      <c r="H12" s="83"/>
      <c r="I12" s="218"/>
      <c r="J12" s="83"/>
      <c r="K12" s="215"/>
      <c r="L12" s="83"/>
      <c r="M12" s="218"/>
      <c r="N12" s="216"/>
      <c r="O12" s="82"/>
      <c r="P12" s="80"/>
      <c r="Q12" s="80"/>
      <c r="R12" s="80"/>
      <c r="S12" s="82"/>
      <c r="T12" s="80"/>
      <c r="U12" s="80"/>
      <c r="V12" s="80"/>
      <c r="W12" s="80"/>
      <c r="X12" s="80"/>
      <c r="Y12" s="80"/>
      <c r="Z12" s="80"/>
      <c r="AA12" s="80"/>
      <c r="AB12" s="80"/>
      <c r="AC12" s="80"/>
    </row>
    <row r="13" spans="1:29" s="74" customFormat="1" ht="13.5" hidden="1">
      <c r="A13" s="75"/>
      <c r="B13" s="76" t="s">
        <v>43</v>
      </c>
      <c r="C13" s="83"/>
      <c r="D13" s="83" t="s">
        <v>22</v>
      </c>
      <c r="E13" s="215">
        <v>101.5</v>
      </c>
      <c r="F13" s="215">
        <v>2.436</v>
      </c>
      <c r="G13" s="215">
        <v>102</v>
      </c>
      <c r="H13" s="219">
        <v>102</v>
      </c>
      <c r="I13" s="220">
        <v>248.47199999999998</v>
      </c>
      <c r="J13" s="221"/>
      <c r="K13" s="222"/>
      <c r="L13" s="219"/>
      <c r="M13" s="219"/>
      <c r="N13" s="216">
        <v>248.47199999999998</v>
      </c>
      <c r="O13" s="78">
        <v>101.5</v>
      </c>
      <c r="P13" s="78">
        <v>6.394499999999999</v>
      </c>
      <c r="Q13" s="80">
        <v>102</v>
      </c>
      <c r="R13" s="80">
        <v>652.2389999999999</v>
      </c>
      <c r="S13" s="78"/>
      <c r="T13" s="78"/>
      <c r="U13" s="80"/>
      <c r="V13" s="80"/>
      <c r="W13" s="78">
        <v>6.394499999999999</v>
      </c>
      <c r="X13" s="80">
        <v>110</v>
      </c>
      <c r="Y13" s="80">
        <f>X13*W13</f>
        <v>703.3949999999999</v>
      </c>
      <c r="Z13" s="80"/>
      <c r="AA13" s="78"/>
      <c r="AB13" s="80"/>
      <c r="AC13" s="80"/>
    </row>
    <row r="14" spans="1:29" s="74" customFormat="1" ht="13.5" hidden="1">
      <c r="A14" s="75"/>
      <c r="B14" s="76" t="s">
        <v>44</v>
      </c>
      <c r="C14" s="83"/>
      <c r="D14" s="83" t="s">
        <v>26</v>
      </c>
      <c r="E14" s="215">
        <v>128</v>
      </c>
      <c r="F14" s="215">
        <v>3.072</v>
      </c>
      <c r="G14" s="215">
        <v>10</v>
      </c>
      <c r="H14" s="219">
        <v>10</v>
      </c>
      <c r="I14" s="220">
        <v>30.72</v>
      </c>
      <c r="J14" s="221"/>
      <c r="K14" s="222"/>
      <c r="L14" s="219"/>
      <c r="M14" s="219"/>
      <c r="N14" s="216">
        <v>30.72</v>
      </c>
      <c r="O14" s="78">
        <v>128</v>
      </c>
      <c r="P14" s="78">
        <v>8.063999999999998</v>
      </c>
      <c r="Q14" s="80">
        <v>10</v>
      </c>
      <c r="R14" s="80">
        <v>80.63999999999999</v>
      </c>
      <c r="S14" s="78"/>
      <c r="T14" s="78"/>
      <c r="U14" s="80"/>
      <c r="V14" s="80"/>
      <c r="W14" s="78">
        <v>8.063999999999998</v>
      </c>
      <c r="X14" s="80">
        <v>16</v>
      </c>
      <c r="Y14" s="80">
        <f>X14*W14</f>
        <v>129.02399999999997</v>
      </c>
      <c r="Z14" s="80"/>
      <c r="AA14" s="78"/>
      <c r="AB14" s="80"/>
      <c r="AC14" s="80"/>
    </row>
    <row r="15" spans="1:29" s="74" customFormat="1" ht="13.5" hidden="1">
      <c r="A15" s="75"/>
      <c r="B15" s="76" t="s">
        <v>45</v>
      </c>
      <c r="C15" s="83"/>
      <c r="D15" s="83" t="s">
        <v>22</v>
      </c>
      <c r="E15" s="215">
        <v>3.96</v>
      </c>
      <c r="F15" s="215">
        <v>0.09504</v>
      </c>
      <c r="G15" s="215">
        <v>450</v>
      </c>
      <c r="H15" s="219">
        <v>450</v>
      </c>
      <c r="I15" s="220">
        <v>42.768</v>
      </c>
      <c r="J15" s="221"/>
      <c r="K15" s="222"/>
      <c r="L15" s="219"/>
      <c r="M15" s="219"/>
      <c r="N15" s="216">
        <v>42.768</v>
      </c>
      <c r="O15" s="78">
        <v>3.96</v>
      </c>
      <c r="P15" s="78">
        <v>0.24947999999999995</v>
      </c>
      <c r="Q15" s="80">
        <v>450</v>
      </c>
      <c r="R15" s="80">
        <v>112.26599999999998</v>
      </c>
      <c r="S15" s="78"/>
      <c r="T15" s="78"/>
      <c r="U15" s="80"/>
      <c r="V15" s="80"/>
      <c r="W15" s="78">
        <v>0.24947999999999995</v>
      </c>
      <c r="X15" s="80">
        <v>480</v>
      </c>
      <c r="Y15" s="80">
        <f>X15*W15</f>
        <v>119.75039999999997</v>
      </c>
      <c r="Z15" s="80"/>
      <c r="AA15" s="78"/>
      <c r="AB15" s="80"/>
      <c r="AC15" s="80"/>
    </row>
    <row r="16" spans="1:29" s="74" customFormat="1" ht="13.5" hidden="1">
      <c r="A16" s="75"/>
      <c r="B16" s="76" t="s">
        <v>46</v>
      </c>
      <c r="C16" s="83"/>
      <c r="D16" s="83" t="s">
        <v>0</v>
      </c>
      <c r="E16" s="215">
        <v>209</v>
      </c>
      <c r="F16" s="215">
        <v>5.016</v>
      </c>
      <c r="G16" s="215">
        <v>3.2</v>
      </c>
      <c r="H16" s="219">
        <v>3.2</v>
      </c>
      <c r="I16" s="220">
        <v>16.0512</v>
      </c>
      <c r="J16" s="221"/>
      <c r="K16" s="222"/>
      <c r="L16" s="219"/>
      <c r="M16" s="219"/>
      <c r="N16" s="216">
        <v>16.0512</v>
      </c>
      <c r="O16" s="78">
        <v>209</v>
      </c>
      <c r="P16" s="78">
        <v>13.166999999999998</v>
      </c>
      <c r="Q16" s="80">
        <v>3.2</v>
      </c>
      <c r="R16" s="80">
        <v>42.1344</v>
      </c>
      <c r="S16" s="78"/>
      <c r="T16" s="78"/>
      <c r="U16" s="80"/>
      <c r="V16" s="80"/>
      <c r="W16" s="78">
        <v>13.166999999999998</v>
      </c>
      <c r="X16" s="80"/>
      <c r="Y16" s="80"/>
      <c r="Z16" s="80"/>
      <c r="AA16" s="78"/>
      <c r="AB16" s="80"/>
      <c r="AC16" s="80"/>
    </row>
    <row r="17" spans="1:89" s="50" customFormat="1" ht="16.5" customHeight="1" hidden="1">
      <c r="A17" s="23">
        <v>43</v>
      </c>
      <c r="B17" s="95" t="s">
        <v>53</v>
      </c>
      <c r="C17" s="94" t="s">
        <v>54</v>
      </c>
      <c r="D17" s="158" t="s">
        <v>22</v>
      </c>
      <c r="E17" s="158"/>
      <c r="F17" s="158">
        <v>1.04</v>
      </c>
      <c r="G17" s="215">
        <v>0</v>
      </c>
      <c r="H17" s="203"/>
      <c r="I17" s="244"/>
      <c r="J17" s="203"/>
      <c r="K17" s="244"/>
      <c r="L17" s="203"/>
      <c r="M17" s="244"/>
      <c r="N17" s="203"/>
      <c r="O17" s="23"/>
      <c r="P17" s="23">
        <v>1.04</v>
      </c>
      <c r="Q17" s="46"/>
      <c r="R17" s="46"/>
      <c r="S17" s="23"/>
      <c r="T17" s="23"/>
      <c r="U17" s="46"/>
      <c r="V17" s="46"/>
      <c r="W17" s="23">
        <v>1.04</v>
      </c>
      <c r="X17" s="46"/>
      <c r="Y17" s="80"/>
      <c r="Z17" s="80"/>
      <c r="AA17" s="23">
        <v>0</v>
      </c>
      <c r="AB17" s="46"/>
      <c r="AC17" s="80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39" s="39" customFormat="1" ht="14.25" hidden="1">
      <c r="A18" s="29"/>
      <c r="B18" s="57" t="s">
        <v>49</v>
      </c>
      <c r="C18" s="55"/>
      <c r="D18" s="55" t="s">
        <v>14</v>
      </c>
      <c r="E18" s="55">
        <v>1.37</v>
      </c>
      <c r="F18" s="209">
        <v>1.4248</v>
      </c>
      <c r="G18" s="215">
        <v>6</v>
      </c>
      <c r="H18" s="55"/>
      <c r="I18" s="209"/>
      <c r="J18" s="227">
        <v>6</v>
      </c>
      <c r="K18" s="209">
        <v>8.5488</v>
      </c>
      <c r="L18" s="227"/>
      <c r="M18" s="209"/>
      <c r="N18" s="209">
        <v>8.5488</v>
      </c>
      <c r="O18" s="42">
        <v>1.37</v>
      </c>
      <c r="P18" s="24">
        <v>1.4248</v>
      </c>
      <c r="Q18" s="80">
        <v>6</v>
      </c>
      <c r="R18" s="80">
        <v>8.5488</v>
      </c>
      <c r="S18" s="42"/>
      <c r="T18" s="24"/>
      <c r="U18" s="80"/>
      <c r="V18" s="80"/>
      <c r="W18" s="24">
        <v>1.4248</v>
      </c>
      <c r="X18" s="80">
        <v>4.6</v>
      </c>
      <c r="Y18" s="80">
        <f aca="true" t="shared" si="0" ref="Y18:Y46">X18*W18</f>
        <v>6.55408</v>
      </c>
      <c r="Z18" s="80"/>
      <c r="AA18" s="24"/>
      <c r="AB18" s="80"/>
      <c r="AC18" s="80"/>
      <c r="AD18"/>
      <c r="AE18"/>
      <c r="AF18"/>
      <c r="AG18"/>
      <c r="AH18"/>
      <c r="AI18"/>
      <c r="AJ18"/>
      <c r="AK18"/>
      <c r="AL18"/>
      <c r="AM18"/>
    </row>
    <row r="19" spans="1:39" s="39" customFormat="1" ht="14.25" hidden="1">
      <c r="A19" s="29"/>
      <c r="B19" s="42" t="s">
        <v>25</v>
      </c>
      <c r="C19" s="96"/>
      <c r="D19" s="55"/>
      <c r="E19" s="55"/>
      <c r="F19" s="209"/>
      <c r="G19" s="215">
        <v>0</v>
      </c>
      <c r="H19" s="55"/>
      <c r="I19" s="209"/>
      <c r="J19" s="227"/>
      <c r="K19" s="209"/>
      <c r="L19" s="227"/>
      <c r="M19" s="209"/>
      <c r="N19" s="209"/>
      <c r="O19" s="42"/>
      <c r="P19" s="24"/>
      <c r="Q19" s="24"/>
      <c r="R19" s="24"/>
      <c r="S19" s="42"/>
      <c r="T19" s="24"/>
      <c r="U19" s="24"/>
      <c r="V19" s="24"/>
      <c r="W19" s="24"/>
      <c r="X19" s="24"/>
      <c r="Y19" s="80"/>
      <c r="Z19" s="80"/>
      <c r="AA19" s="24"/>
      <c r="AB19" s="24"/>
      <c r="AC19" s="80"/>
      <c r="AD19"/>
      <c r="AE19"/>
      <c r="AF19"/>
      <c r="AG19"/>
      <c r="AH19"/>
      <c r="AI19"/>
      <c r="AJ19"/>
      <c r="AK19"/>
      <c r="AL19"/>
      <c r="AM19"/>
    </row>
    <row r="20" spans="1:39" s="39" customFormat="1" ht="14.25" hidden="1">
      <c r="A20" s="29"/>
      <c r="B20" s="57" t="s">
        <v>55</v>
      </c>
      <c r="C20" s="45"/>
      <c r="D20" s="225" t="s">
        <v>50</v>
      </c>
      <c r="E20" s="55">
        <v>1.02</v>
      </c>
      <c r="F20" s="209">
        <v>1.0608</v>
      </c>
      <c r="G20" s="215">
        <v>108</v>
      </c>
      <c r="H20" s="55">
        <v>108</v>
      </c>
      <c r="I20" s="209">
        <v>114.5664</v>
      </c>
      <c r="J20" s="227"/>
      <c r="K20" s="209"/>
      <c r="L20" s="227"/>
      <c r="M20" s="209"/>
      <c r="N20" s="209">
        <v>114.5664</v>
      </c>
      <c r="O20" s="42">
        <v>1.02</v>
      </c>
      <c r="P20" s="24">
        <v>1.0608</v>
      </c>
      <c r="Q20" s="80">
        <v>108</v>
      </c>
      <c r="R20" s="80">
        <v>114.5664</v>
      </c>
      <c r="S20" s="42"/>
      <c r="T20" s="24"/>
      <c r="U20" s="80"/>
      <c r="V20" s="80"/>
      <c r="W20" s="24">
        <v>1.0608</v>
      </c>
      <c r="X20" s="80">
        <v>110</v>
      </c>
      <c r="Y20" s="80">
        <f t="shared" si="0"/>
        <v>116.688</v>
      </c>
      <c r="Z20" s="80"/>
      <c r="AA20" s="24"/>
      <c r="AB20" s="80"/>
      <c r="AC20" s="80"/>
      <c r="AD20"/>
      <c r="AE20"/>
      <c r="AF20"/>
      <c r="AG20"/>
      <c r="AH20"/>
      <c r="AI20"/>
      <c r="AJ20"/>
      <c r="AK20"/>
      <c r="AL20"/>
      <c r="AM20"/>
    </row>
    <row r="21" spans="1:39" s="39" customFormat="1" ht="14.25" hidden="1">
      <c r="A21" s="97"/>
      <c r="B21" s="98" t="s">
        <v>19</v>
      </c>
      <c r="C21" s="99"/>
      <c r="D21" s="263" t="s">
        <v>0</v>
      </c>
      <c r="E21" s="263">
        <v>0.62</v>
      </c>
      <c r="F21" s="245">
        <v>0.6448</v>
      </c>
      <c r="G21" s="215">
        <v>3.2</v>
      </c>
      <c r="H21" s="263">
        <v>3.2</v>
      </c>
      <c r="I21" s="245">
        <v>2.0633600000000003</v>
      </c>
      <c r="J21" s="246"/>
      <c r="K21" s="245"/>
      <c r="L21" s="246"/>
      <c r="M21" s="245"/>
      <c r="N21" s="245">
        <v>2.0633600000000003</v>
      </c>
      <c r="O21" s="100">
        <v>0.62</v>
      </c>
      <c r="P21" s="101">
        <v>0.6448</v>
      </c>
      <c r="Q21" s="80">
        <v>3.2</v>
      </c>
      <c r="R21" s="80">
        <v>2.0633600000000003</v>
      </c>
      <c r="S21" s="100"/>
      <c r="T21" s="101"/>
      <c r="U21" s="80"/>
      <c r="V21" s="80"/>
      <c r="W21" s="101">
        <v>0.6448</v>
      </c>
      <c r="X21" s="80">
        <v>1</v>
      </c>
      <c r="Y21" s="80">
        <f t="shared" si="0"/>
        <v>0.6448</v>
      </c>
      <c r="Z21" s="308"/>
      <c r="AA21" s="101"/>
      <c r="AB21" s="80"/>
      <c r="AC21" s="80"/>
      <c r="AD21"/>
      <c r="AE21"/>
      <c r="AF21"/>
      <c r="AG21"/>
      <c r="AH21"/>
      <c r="AI21"/>
      <c r="AJ21"/>
      <c r="AK21"/>
      <c r="AL21"/>
      <c r="AM21"/>
    </row>
    <row r="22" spans="1:39" s="50" customFormat="1" ht="34.5" customHeight="1">
      <c r="A22" s="23">
        <v>44</v>
      </c>
      <c r="B22" s="95" t="s">
        <v>56</v>
      </c>
      <c r="C22" s="94" t="s">
        <v>54</v>
      </c>
      <c r="D22" s="158" t="s">
        <v>22</v>
      </c>
      <c r="E22" s="158"/>
      <c r="F22" s="158">
        <v>1.404</v>
      </c>
      <c r="G22" s="215">
        <v>0</v>
      </c>
      <c r="H22" s="203"/>
      <c r="I22" s="244"/>
      <c r="J22" s="203"/>
      <c r="K22" s="244"/>
      <c r="L22" s="203"/>
      <c r="M22" s="244"/>
      <c r="N22" s="203"/>
      <c r="O22" s="23"/>
      <c r="P22" s="23">
        <v>1.404</v>
      </c>
      <c r="Q22" s="46"/>
      <c r="R22" s="46"/>
      <c r="S22" s="23"/>
      <c r="T22" s="23"/>
      <c r="U22" s="46"/>
      <c r="V22" s="46"/>
      <c r="W22" s="23">
        <v>1.404</v>
      </c>
      <c r="X22" s="46"/>
      <c r="Y22" s="80"/>
      <c r="Z22" s="80"/>
      <c r="AA22" s="23">
        <v>1.404</v>
      </c>
      <c r="AB22" s="46"/>
      <c r="AC22" s="80"/>
      <c r="AD22"/>
      <c r="AE22"/>
      <c r="AF22"/>
      <c r="AG22"/>
      <c r="AH22"/>
      <c r="AI22"/>
      <c r="AJ22"/>
      <c r="AK22"/>
      <c r="AL22"/>
      <c r="AM22"/>
    </row>
    <row r="23" spans="1:39" s="39" customFormat="1" ht="14.25">
      <c r="A23" s="29"/>
      <c r="B23" s="57" t="s">
        <v>49</v>
      </c>
      <c r="C23" s="55"/>
      <c r="D23" s="55" t="s">
        <v>14</v>
      </c>
      <c r="E23" s="55">
        <v>2.9</v>
      </c>
      <c r="F23" s="209">
        <v>4.071599999999999</v>
      </c>
      <c r="G23" s="215">
        <v>6</v>
      </c>
      <c r="H23" s="55"/>
      <c r="I23" s="209"/>
      <c r="J23" s="227">
        <v>6</v>
      </c>
      <c r="K23" s="209">
        <v>24.429599999999994</v>
      </c>
      <c r="L23" s="227"/>
      <c r="M23" s="209"/>
      <c r="N23" s="209">
        <v>24.429599999999994</v>
      </c>
      <c r="O23" s="42">
        <v>2.9</v>
      </c>
      <c r="P23" s="24">
        <v>4.071599999999999</v>
      </c>
      <c r="Q23" s="80">
        <v>6</v>
      </c>
      <c r="R23" s="80">
        <v>24.429599999999994</v>
      </c>
      <c r="S23" s="42"/>
      <c r="T23" s="24"/>
      <c r="U23" s="80"/>
      <c r="V23" s="80"/>
      <c r="W23" s="24">
        <v>4.071599999999999</v>
      </c>
      <c r="X23" s="80">
        <v>4.6</v>
      </c>
      <c r="Y23" s="80">
        <f t="shared" si="0"/>
        <v>18.729359999999996</v>
      </c>
      <c r="Z23" s="80"/>
      <c r="AA23" s="24">
        <v>4.071599999999999</v>
      </c>
      <c r="AB23" s="80"/>
      <c r="AC23" s="80"/>
      <c r="AD23"/>
      <c r="AE23"/>
      <c r="AF23"/>
      <c r="AG23"/>
      <c r="AH23"/>
      <c r="AI23"/>
      <c r="AJ23"/>
      <c r="AK23"/>
      <c r="AL23"/>
      <c r="AM23"/>
    </row>
    <row r="24" spans="1:39" s="39" customFormat="1" ht="14.25">
      <c r="A24" s="29"/>
      <c r="B24" s="42" t="s">
        <v>25</v>
      </c>
      <c r="C24" s="96"/>
      <c r="D24" s="55"/>
      <c r="E24" s="55"/>
      <c r="F24" s="209"/>
      <c r="G24" s="215">
        <v>0</v>
      </c>
      <c r="H24" s="55"/>
      <c r="I24" s="209"/>
      <c r="J24" s="227"/>
      <c r="K24" s="209"/>
      <c r="L24" s="227"/>
      <c r="M24" s="209"/>
      <c r="N24" s="209"/>
      <c r="O24" s="42"/>
      <c r="P24" s="24"/>
      <c r="Q24" s="80">
        <v>0</v>
      </c>
      <c r="R24" s="80">
        <v>0</v>
      </c>
      <c r="S24" s="42"/>
      <c r="T24" s="24"/>
      <c r="U24" s="80"/>
      <c r="V24" s="80"/>
      <c r="W24" s="24"/>
      <c r="X24" s="80"/>
      <c r="Y24" s="80"/>
      <c r="Z24" s="80"/>
      <c r="AA24" s="24"/>
      <c r="AB24" s="80"/>
      <c r="AC24" s="80"/>
      <c r="AD24"/>
      <c r="AE24"/>
      <c r="AF24"/>
      <c r="AG24"/>
      <c r="AH24"/>
      <c r="AI24"/>
      <c r="AJ24"/>
      <c r="AK24"/>
      <c r="AL24"/>
      <c r="AM24"/>
    </row>
    <row r="25" spans="1:39" s="39" customFormat="1" ht="14.25">
      <c r="A25" s="29"/>
      <c r="B25" s="57" t="s">
        <v>57</v>
      </c>
      <c r="C25" s="45"/>
      <c r="D25" s="225" t="s">
        <v>50</v>
      </c>
      <c r="E25" s="55">
        <v>1.02</v>
      </c>
      <c r="F25" s="209">
        <v>1.43208</v>
      </c>
      <c r="G25" s="215">
        <v>93</v>
      </c>
      <c r="H25" s="55">
        <v>93</v>
      </c>
      <c r="I25" s="209">
        <v>133.18344</v>
      </c>
      <c r="J25" s="227"/>
      <c r="K25" s="209"/>
      <c r="L25" s="227"/>
      <c r="M25" s="209"/>
      <c r="N25" s="209">
        <v>133.18344</v>
      </c>
      <c r="O25" s="42">
        <v>1.02</v>
      </c>
      <c r="P25" s="24">
        <v>1.43208</v>
      </c>
      <c r="Q25" s="80">
        <v>93</v>
      </c>
      <c r="R25" s="80">
        <v>133.18344</v>
      </c>
      <c r="S25" s="42"/>
      <c r="T25" s="24"/>
      <c r="U25" s="80"/>
      <c r="V25" s="80"/>
      <c r="W25" s="24">
        <v>1.43208</v>
      </c>
      <c r="X25" s="80">
        <v>110.3</v>
      </c>
      <c r="Y25" s="80">
        <f t="shared" si="0"/>
        <v>157.958424</v>
      </c>
      <c r="Z25" s="80"/>
      <c r="AA25" s="24">
        <v>1.43208</v>
      </c>
      <c r="AB25" s="80"/>
      <c r="AC25" s="80"/>
      <c r="AD25"/>
      <c r="AE25"/>
      <c r="AF25"/>
      <c r="AG25"/>
      <c r="AH25"/>
      <c r="AI25"/>
      <c r="AJ25"/>
      <c r="AK25"/>
      <c r="AL25"/>
      <c r="AM25"/>
    </row>
    <row r="26" spans="1:39" s="39" customFormat="1" ht="14.25">
      <c r="A26" s="97"/>
      <c r="B26" s="98" t="s">
        <v>19</v>
      </c>
      <c r="C26" s="99"/>
      <c r="D26" s="263" t="s">
        <v>0</v>
      </c>
      <c r="E26" s="263">
        <v>0.62</v>
      </c>
      <c r="F26" s="245">
        <v>0.8704799999999999</v>
      </c>
      <c r="G26" s="215">
        <v>3.2</v>
      </c>
      <c r="H26" s="263">
        <v>3.2</v>
      </c>
      <c r="I26" s="245">
        <v>2.785536</v>
      </c>
      <c r="J26" s="246"/>
      <c r="K26" s="245"/>
      <c r="L26" s="246"/>
      <c r="M26" s="245"/>
      <c r="N26" s="245">
        <v>2.785536</v>
      </c>
      <c r="O26" s="100">
        <v>0.62</v>
      </c>
      <c r="P26" s="101">
        <v>0.8704799999999999</v>
      </c>
      <c r="Q26" s="80">
        <v>3.2</v>
      </c>
      <c r="R26" s="80">
        <v>2.785536</v>
      </c>
      <c r="S26" s="100"/>
      <c r="T26" s="101"/>
      <c r="U26" s="80"/>
      <c r="V26" s="80"/>
      <c r="W26" s="101">
        <v>0.8704799999999999</v>
      </c>
      <c r="X26" s="80">
        <v>1</v>
      </c>
      <c r="Y26" s="80">
        <f t="shared" si="0"/>
        <v>0.8704799999999999</v>
      </c>
      <c r="Z26" s="308"/>
      <c r="AA26" s="101">
        <v>0.8704799999999999</v>
      </c>
      <c r="AB26" s="80"/>
      <c r="AC26" s="80"/>
      <c r="AD26"/>
      <c r="AE26"/>
      <c r="AF26"/>
      <c r="AG26"/>
      <c r="AH26"/>
      <c r="AI26"/>
      <c r="AJ26"/>
      <c r="AK26"/>
      <c r="AL26"/>
      <c r="AM26"/>
    </row>
    <row r="27" spans="1:39" s="105" customFormat="1" ht="74.25" customHeight="1">
      <c r="A27" s="102" t="s">
        <v>107</v>
      </c>
      <c r="B27" s="103" t="s">
        <v>58</v>
      </c>
      <c r="C27" s="158" t="s">
        <v>59</v>
      </c>
      <c r="D27" s="158" t="s">
        <v>60</v>
      </c>
      <c r="E27" s="158"/>
      <c r="F27" s="247">
        <v>0.52</v>
      </c>
      <c r="G27" s="215">
        <v>0</v>
      </c>
      <c r="H27" s="158"/>
      <c r="I27" s="158"/>
      <c r="J27" s="158"/>
      <c r="K27" s="158"/>
      <c r="L27" s="158"/>
      <c r="M27" s="158"/>
      <c r="N27" s="158"/>
      <c r="O27" s="23"/>
      <c r="P27" s="104">
        <v>0.52</v>
      </c>
      <c r="Q27" s="23"/>
      <c r="R27" s="23"/>
      <c r="S27" s="23"/>
      <c r="T27" s="104"/>
      <c r="U27" s="23"/>
      <c r="V27" s="23"/>
      <c r="W27" s="104">
        <v>0.52</v>
      </c>
      <c r="X27" s="23"/>
      <c r="Y27" s="80"/>
      <c r="Z27" s="308"/>
      <c r="AA27" s="104">
        <v>0.352</v>
      </c>
      <c r="AB27" s="23"/>
      <c r="AC27" s="80"/>
      <c r="AD27"/>
      <c r="AE27"/>
      <c r="AF27"/>
      <c r="AG27"/>
      <c r="AH27"/>
      <c r="AI27"/>
      <c r="AJ27"/>
      <c r="AK27"/>
      <c r="AL27"/>
      <c r="AM27"/>
    </row>
    <row r="28" spans="1:29" s="68" customFormat="1" ht="21.75" customHeight="1">
      <c r="A28" s="56"/>
      <c r="B28" s="57" t="s">
        <v>23</v>
      </c>
      <c r="C28" s="55"/>
      <c r="D28" s="225" t="s">
        <v>14</v>
      </c>
      <c r="E28" s="55">
        <v>223</v>
      </c>
      <c r="F28" s="209">
        <v>115.96000000000001</v>
      </c>
      <c r="G28" s="215">
        <v>6</v>
      </c>
      <c r="H28" s="55"/>
      <c r="I28" s="209"/>
      <c r="J28" s="55">
        <v>6</v>
      </c>
      <c r="K28" s="209">
        <v>695.76</v>
      </c>
      <c r="L28" s="55"/>
      <c r="M28" s="55"/>
      <c r="N28" s="209">
        <v>695.76</v>
      </c>
      <c r="O28" s="42">
        <v>223</v>
      </c>
      <c r="P28" s="24">
        <v>115.96000000000001</v>
      </c>
      <c r="Q28" s="80">
        <v>6</v>
      </c>
      <c r="R28" s="80">
        <v>695.76</v>
      </c>
      <c r="S28" s="42"/>
      <c r="T28" s="24"/>
      <c r="U28" s="80"/>
      <c r="V28" s="80"/>
      <c r="W28" s="24">
        <v>115.96000000000001</v>
      </c>
      <c r="X28" s="80">
        <v>4.6</v>
      </c>
      <c r="Y28" s="80">
        <f t="shared" si="0"/>
        <v>533.4159999999999</v>
      </c>
      <c r="Z28" s="80"/>
      <c r="AA28" s="24">
        <v>78.49599999999998</v>
      </c>
      <c r="AB28" s="80"/>
      <c r="AC28" s="80"/>
    </row>
    <row r="29" spans="1:29" s="68" customFormat="1" ht="23.25" customHeight="1">
      <c r="A29" s="56"/>
      <c r="B29" s="57" t="s">
        <v>61</v>
      </c>
      <c r="C29" s="55"/>
      <c r="D29" s="225" t="s">
        <v>62</v>
      </c>
      <c r="E29" s="55">
        <v>18.1</v>
      </c>
      <c r="F29" s="209">
        <v>9.412</v>
      </c>
      <c r="G29" s="215">
        <v>31.25</v>
      </c>
      <c r="H29" s="55"/>
      <c r="I29" s="55"/>
      <c r="J29" s="55"/>
      <c r="K29" s="55"/>
      <c r="L29" s="55">
        <v>31.25</v>
      </c>
      <c r="M29" s="209">
        <v>294.125</v>
      </c>
      <c r="N29" s="209">
        <v>294.125</v>
      </c>
      <c r="O29" s="42">
        <v>18.1</v>
      </c>
      <c r="P29" s="24">
        <v>9.412</v>
      </c>
      <c r="Q29" s="80">
        <v>31.25</v>
      </c>
      <c r="R29" s="80">
        <v>294.125</v>
      </c>
      <c r="S29" s="42"/>
      <c r="T29" s="24"/>
      <c r="U29" s="80"/>
      <c r="V29" s="80"/>
      <c r="W29" s="24">
        <v>9.412</v>
      </c>
      <c r="X29" s="80">
        <v>70</v>
      </c>
      <c r="Y29" s="80">
        <f t="shared" si="0"/>
        <v>658.84</v>
      </c>
      <c r="Z29" s="80"/>
      <c r="AA29" s="24">
        <v>0</v>
      </c>
      <c r="AB29" s="80"/>
      <c r="AC29" s="80"/>
    </row>
    <row r="30" spans="1:29" s="68" customFormat="1" ht="19.5" customHeight="1">
      <c r="A30" s="56"/>
      <c r="B30" s="57" t="s">
        <v>24</v>
      </c>
      <c r="C30" s="55"/>
      <c r="D30" s="225" t="s">
        <v>0</v>
      </c>
      <c r="E30" s="55">
        <v>5</v>
      </c>
      <c r="F30" s="209">
        <v>2.6</v>
      </c>
      <c r="G30" s="215">
        <v>3.2</v>
      </c>
      <c r="H30" s="55"/>
      <c r="I30" s="55"/>
      <c r="J30" s="55"/>
      <c r="K30" s="55"/>
      <c r="L30" s="55">
        <v>3.2</v>
      </c>
      <c r="M30" s="209">
        <v>8.32</v>
      </c>
      <c r="N30" s="209">
        <v>8.32</v>
      </c>
      <c r="O30" s="42">
        <v>5</v>
      </c>
      <c r="P30" s="24">
        <v>2.6</v>
      </c>
      <c r="Q30" s="80">
        <v>3.2</v>
      </c>
      <c r="R30" s="80">
        <v>8.32</v>
      </c>
      <c r="S30" s="42"/>
      <c r="T30" s="24"/>
      <c r="U30" s="80"/>
      <c r="V30" s="80"/>
      <c r="W30" s="24">
        <v>2.6</v>
      </c>
      <c r="X30" s="80">
        <v>3.2</v>
      </c>
      <c r="Y30" s="80">
        <f t="shared" si="0"/>
        <v>8.32</v>
      </c>
      <c r="Z30" s="80"/>
      <c r="AA30" s="24">
        <v>1.7599999999999998</v>
      </c>
      <c r="AB30" s="80"/>
      <c r="AC30" s="80"/>
    </row>
    <row r="31" spans="1:29" s="68" customFormat="1" ht="13.5">
      <c r="A31" s="29"/>
      <c r="B31" s="42" t="s">
        <v>25</v>
      </c>
      <c r="C31" s="96"/>
      <c r="D31" s="55"/>
      <c r="E31" s="55"/>
      <c r="F31" s="209"/>
      <c r="G31" s="215">
        <v>0</v>
      </c>
      <c r="H31" s="55"/>
      <c r="I31" s="209"/>
      <c r="J31" s="227"/>
      <c r="K31" s="209"/>
      <c r="L31" s="227"/>
      <c r="M31" s="209"/>
      <c r="N31" s="209"/>
      <c r="O31" s="42"/>
      <c r="P31" s="24"/>
      <c r="Q31" s="80"/>
      <c r="R31" s="80"/>
      <c r="S31" s="42"/>
      <c r="T31" s="24"/>
      <c r="U31" s="80"/>
      <c r="V31" s="80"/>
      <c r="W31" s="24"/>
      <c r="X31" s="80"/>
      <c r="Y31" s="80"/>
      <c r="Z31" s="80"/>
      <c r="AA31" s="24"/>
      <c r="AB31" s="80"/>
      <c r="AC31" s="80"/>
    </row>
    <row r="32" spans="1:29" s="68" customFormat="1" ht="21.75" customHeight="1">
      <c r="A32" s="29"/>
      <c r="B32" s="57" t="s">
        <v>63</v>
      </c>
      <c r="C32" s="106"/>
      <c r="D32" s="225" t="s">
        <v>31</v>
      </c>
      <c r="E32" s="55"/>
      <c r="F32" s="55">
        <v>26</v>
      </c>
      <c r="G32" s="215">
        <v>17.01</v>
      </c>
      <c r="H32" s="241">
        <v>17.01</v>
      </c>
      <c r="I32" s="241">
        <v>442.26000000000005</v>
      </c>
      <c r="J32" s="242"/>
      <c r="K32" s="243"/>
      <c r="L32" s="240"/>
      <c r="M32" s="240"/>
      <c r="N32" s="209">
        <v>442.26000000000005</v>
      </c>
      <c r="O32" s="42"/>
      <c r="P32" s="42">
        <v>26</v>
      </c>
      <c r="Q32" s="80">
        <v>17.01</v>
      </c>
      <c r="R32" s="80">
        <v>442.26000000000005</v>
      </c>
      <c r="S32" s="42"/>
      <c r="T32" s="42"/>
      <c r="U32" s="80"/>
      <c r="V32" s="80"/>
      <c r="W32" s="42">
        <v>26</v>
      </c>
      <c r="X32" s="80">
        <v>7.5</v>
      </c>
      <c r="Y32" s="80">
        <f t="shared" si="0"/>
        <v>195</v>
      </c>
      <c r="Z32" s="80"/>
      <c r="AA32" s="42">
        <v>8</v>
      </c>
      <c r="AB32" s="80"/>
      <c r="AC32" s="80"/>
    </row>
    <row r="33" spans="1:29" s="68" customFormat="1" ht="19.5" customHeight="1">
      <c r="A33" s="29"/>
      <c r="B33" s="57" t="s">
        <v>64</v>
      </c>
      <c r="C33" s="106"/>
      <c r="D33" s="225" t="s">
        <v>16</v>
      </c>
      <c r="E33" s="55"/>
      <c r="F33" s="55">
        <v>104</v>
      </c>
      <c r="G33" s="215">
        <v>0.26</v>
      </c>
      <c r="H33" s="241">
        <v>0.26</v>
      </c>
      <c r="I33" s="241">
        <v>27.04</v>
      </c>
      <c r="J33" s="242"/>
      <c r="K33" s="243"/>
      <c r="L33" s="240"/>
      <c r="M33" s="240"/>
      <c r="N33" s="209">
        <v>27.04</v>
      </c>
      <c r="O33" s="42"/>
      <c r="P33" s="42">
        <v>104</v>
      </c>
      <c r="Q33" s="80">
        <v>0.26</v>
      </c>
      <c r="R33" s="80">
        <v>27.04</v>
      </c>
      <c r="S33" s="42"/>
      <c r="T33" s="42"/>
      <c r="U33" s="80"/>
      <c r="V33" s="80"/>
      <c r="W33" s="42">
        <v>104</v>
      </c>
      <c r="X33" s="80">
        <v>0.5</v>
      </c>
      <c r="Y33" s="80">
        <f t="shared" si="0"/>
        <v>52</v>
      </c>
      <c r="Z33" s="80"/>
      <c r="AA33" s="42">
        <v>69</v>
      </c>
      <c r="AB33" s="80"/>
      <c r="AC33" s="80"/>
    </row>
    <row r="34" spans="1:29" s="68" customFormat="1" ht="19.5" customHeight="1">
      <c r="A34" s="29"/>
      <c r="B34" s="57" t="s">
        <v>65</v>
      </c>
      <c r="C34" s="106"/>
      <c r="D34" s="225" t="s">
        <v>16</v>
      </c>
      <c r="E34" s="55"/>
      <c r="F34" s="209">
        <v>65</v>
      </c>
      <c r="G34" s="215">
        <v>0.3</v>
      </c>
      <c r="H34" s="240">
        <v>0.3</v>
      </c>
      <c r="I34" s="241">
        <v>19.5</v>
      </c>
      <c r="J34" s="242"/>
      <c r="K34" s="243"/>
      <c r="L34" s="240"/>
      <c r="M34" s="240"/>
      <c r="N34" s="209">
        <v>19.5</v>
      </c>
      <c r="O34" s="42"/>
      <c r="P34" s="24">
        <v>65</v>
      </c>
      <c r="Q34" s="80">
        <v>0.3</v>
      </c>
      <c r="R34" s="80">
        <v>19.5</v>
      </c>
      <c r="S34" s="42"/>
      <c r="T34" s="24"/>
      <c r="U34" s="80"/>
      <c r="V34" s="80"/>
      <c r="W34" s="24">
        <v>65</v>
      </c>
      <c r="X34" s="80">
        <v>0.3</v>
      </c>
      <c r="Y34" s="80">
        <f t="shared" si="0"/>
        <v>19.5</v>
      </c>
      <c r="Z34" s="80"/>
      <c r="AA34" s="24">
        <v>58.25</v>
      </c>
      <c r="AB34" s="80"/>
      <c r="AC34" s="80"/>
    </row>
    <row r="35" spans="1:29" s="68" customFormat="1" ht="20.25" customHeight="1">
      <c r="A35" s="29"/>
      <c r="B35" s="57" t="s">
        <v>66</v>
      </c>
      <c r="C35" s="106"/>
      <c r="D35" s="225" t="s">
        <v>16</v>
      </c>
      <c r="E35" s="55"/>
      <c r="F35" s="229">
        <v>17.6</v>
      </c>
      <c r="G35" s="215">
        <v>9.5</v>
      </c>
      <c r="H35" s="240">
        <v>9.5</v>
      </c>
      <c r="I35" s="241">
        <v>167.20000000000002</v>
      </c>
      <c r="J35" s="242"/>
      <c r="K35" s="243"/>
      <c r="L35" s="240"/>
      <c r="M35" s="240"/>
      <c r="N35" s="209">
        <v>167.20000000000002</v>
      </c>
      <c r="O35" s="42"/>
      <c r="P35" s="53">
        <v>17.6</v>
      </c>
      <c r="Q35" s="80">
        <v>9.5</v>
      </c>
      <c r="R35" s="80">
        <v>167.20000000000002</v>
      </c>
      <c r="S35" s="42"/>
      <c r="T35" s="53"/>
      <c r="U35" s="80"/>
      <c r="V35" s="80"/>
      <c r="W35" s="53">
        <v>17.6</v>
      </c>
      <c r="X35" s="80">
        <v>12</v>
      </c>
      <c r="Y35" s="80">
        <f t="shared" si="0"/>
        <v>211.20000000000002</v>
      </c>
      <c r="Z35" s="80"/>
      <c r="AA35" s="53">
        <v>0</v>
      </c>
      <c r="AB35" s="80"/>
      <c r="AC35" s="80"/>
    </row>
    <row r="36" spans="1:29" s="68" customFormat="1" ht="21" customHeight="1">
      <c r="A36" s="29"/>
      <c r="B36" s="57" t="s">
        <v>67</v>
      </c>
      <c r="C36" s="106"/>
      <c r="D36" s="225" t="s">
        <v>47</v>
      </c>
      <c r="E36" s="55">
        <v>0.002</v>
      </c>
      <c r="F36" s="248">
        <v>0.0010400000000000001</v>
      </c>
      <c r="G36" s="215">
        <v>1760</v>
      </c>
      <c r="H36" s="240">
        <v>1760</v>
      </c>
      <c r="I36" s="241">
        <v>1.8304000000000002</v>
      </c>
      <c r="J36" s="242"/>
      <c r="K36" s="243"/>
      <c r="L36" s="240"/>
      <c r="M36" s="240"/>
      <c r="N36" s="209">
        <v>1.8304000000000002</v>
      </c>
      <c r="O36" s="42">
        <v>0.002</v>
      </c>
      <c r="P36" s="107">
        <v>0.0010400000000000001</v>
      </c>
      <c r="Q36" s="80">
        <v>1760</v>
      </c>
      <c r="R36" s="80">
        <v>1.8304000000000002</v>
      </c>
      <c r="S36" s="42"/>
      <c r="T36" s="107"/>
      <c r="U36" s="80"/>
      <c r="V36" s="80"/>
      <c r="W36" s="107">
        <v>0.0010400000000000001</v>
      </c>
      <c r="X36" s="80">
        <v>1900</v>
      </c>
      <c r="Y36" s="80">
        <f t="shared" si="0"/>
        <v>1.9760000000000002</v>
      </c>
      <c r="Z36" s="80"/>
      <c r="AA36" s="107">
        <v>0</v>
      </c>
      <c r="AB36" s="80"/>
      <c r="AC36" s="80"/>
    </row>
    <row r="37" spans="1:29" s="68" customFormat="1" ht="27" customHeight="1">
      <c r="A37" s="29"/>
      <c r="B37" s="57" t="s">
        <v>68</v>
      </c>
      <c r="C37" s="106"/>
      <c r="D37" s="225" t="s">
        <v>31</v>
      </c>
      <c r="E37" s="55"/>
      <c r="F37" s="209">
        <v>6</v>
      </c>
      <c r="G37" s="215">
        <v>4.5</v>
      </c>
      <c r="H37" s="240">
        <v>4.5</v>
      </c>
      <c r="I37" s="241">
        <v>27</v>
      </c>
      <c r="J37" s="242"/>
      <c r="K37" s="243"/>
      <c r="L37" s="240"/>
      <c r="M37" s="240"/>
      <c r="N37" s="209">
        <v>27</v>
      </c>
      <c r="O37" s="42"/>
      <c r="P37" s="24">
        <v>6</v>
      </c>
      <c r="Q37" s="80">
        <v>4.5</v>
      </c>
      <c r="R37" s="80">
        <v>27</v>
      </c>
      <c r="S37" s="42"/>
      <c r="T37" s="24"/>
      <c r="U37" s="80"/>
      <c r="V37" s="80"/>
      <c r="W37" s="24">
        <v>6</v>
      </c>
      <c r="X37" s="80">
        <v>3</v>
      </c>
      <c r="Y37" s="80">
        <f t="shared" si="0"/>
        <v>18</v>
      </c>
      <c r="Z37" s="80"/>
      <c r="AA37" s="24">
        <v>0</v>
      </c>
      <c r="AB37" s="80"/>
      <c r="AC37" s="80"/>
    </row>
    <row r="38" spans="1:29" s="68" customFormat="1" ht="18" customHeight="1">
      <c r="A38" s="29"/>
      <c r="B38" s="57" t="s">
        <v>69</v>
      </c>
      <c r="C38" s="106"/>
      <c r="D38" s="225" t="s">
        <v>26</v>
      </c>
      <c r="E38" s="55"/>
      <c r="F38" s="209">
        <v>78</v>
      </c>
      <c r="G38" s="215">
        <v>4.5</v>
      </c>
      <c r="H38" s="240">
        <v>4.5</v>
      </c>
      <c r="I38" s="241">
        <v>351</v>
      </c>
      <c r="J38" s="242"/>
      <c r="K38" s="243"/>
      <c r="L38" s="240"/>
      <c r="M38" s="240"/>
      <c r="N38" s="209">
        <v>351</v>
      </c>
      <c r="O38" s="42"/>
      <c r="P38" s="24">
        <v>78</v>
      </c>
      <c r="Q38" s="80">
        <v>4.5</v>
      </c>
      <c r="R38" s="80">
        <v>351</v>
      </c>
      <c r="S38" s="42"/>
      <c r="T38" s="24"/>
      <c r="U38" s="80"/>
      <c r="V38" s="80"/>
      <c r="W38" s="24">
        <v>78</v>
      </c>
      <c r="X38" s="80">
        <v>4.29</v>
      </c>
      <c r="Y38" s="80">
        <f t="shared" si="0"/>
        <v>334.62</v>
      </c>
      <c r="Z38" s="80"/>
      <c r="AA38" s="24">
        <v>51.5</v>
      </c>
      <c r="AB38" s="80"/>
      <c r="AC38" s="80"/>
    </row>
    <row r="39" spans="1:29" s="68" customFormat="1" ht="18" customHeight="1">
      <c r="A39" s="97"/>
      <c r="B39" s="108" t="s">
        <v>19</v>
      </c>
      <c r="C39" s="109"/>
      <c r="D39" s="210" t="s">
        <v>0</v>
      </c>
      <c r="E39" s="263">
        <v>4</v>
      </c>
      <c r="F39" s="245">
        <v>2.08</v>
      </c>
      <c r="G39" s="215">
        <v>3.2</v>
      </c>
      <c r="H39" s="249">
        <v>3.2</v>
      </c>
      <c r="I39" s="250">
        <v>6.656000000000001</v>
      </c>
      <c r="J39" s="251"/>
      <c r="K39" s="252"/>
      <c r="L39" s="249"/>
      <c r="M39" s="249"/>
      <c r="N39" s="245">
        <v>6.656000000000001</v>
      </c>
      <c r="O39" s="100">
        <v>4</v>
      </c>
      <c r="P39" s="101">
        <v>2.08</v>
      </c>
      <c r="Q39" s="80">
        <v>3.2</v>
      </c>
      <c r="R39" s="80">
        <v>6.656000000000001</v>
      </c>
      <c r="S39" s="100"/>
      <c r="T39" s="101"/>
      <c r="U39" s="80"/>
      <c r="V39" s="80"/>
      <c r="W39" s="101">
        <v>2.08</v>
      </c>
      <c r="X39" s="80">
        <v>5</v>
      </c>
      <c r="Y39" s="80">
        <f t="shared" si="0"/>
        <v>10.4</v>
      </c>
      <c r="Z39" s="308"/>
      <c r="AA39" s="101">
        <v>1.408</v>
      </c>
      <c r="AB39" s="80"/>
      <c r="AC39" s="80"/>
    </row>
    <row r="40" spans="1:89" s="50" customFormat="1" ht="25.5">
      <c r="A40" s="84">
        <v>46</v>
      </c>
      <c r="B40" s="44" t="s">
        <v>70</v>
      </c>
      <c r="C40" s="94" t="s">
        <v>71</v>
      </c>
      <c r="D40" s="158" t="s">
        <v>26</v>
      </c>
      <c r="E40" s="158"/>
      <c r="F40" s="160">
        <v>78</v>
      </c>
      <c r="G40" s="215">
        <v>0</v>
      </c>
      <c r="H40" s="231"/>
      <c r="I40" s="232"/>
      <c r="J40" s="233"/>
      <c r="K40" s="232"/>
      <c r="L40" s="233"/>
      <c r="M40" s="232"/>
      <c r="N40" s="232"/>
      <c r="O40" s="23"/>
      <c r="P40" s="26">
        <v>78</v>
      </c>
      <c r="Q40" s="86"/>
      <c r="R40" s="86"/>
      <c r="S40" s="23"/>
      <c r="T40" s="26"/>
      <c r="U40" s="86"/>
      <c r="V40" s="86"/>
      <c r="W40" s="26">
        <v>78</v>
      </c>
      <c r="X40" s="86"/>
      <c r="Y40" s="80"/>
      <c r="Z40" s="80"/>
      <c r="AA40" s="26">
        <v>25.138</v>
      </c>
      <c r="AB40" s="86"/>
      <c r="AC40" s="80"/>
      <c r="AD40" s="336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</row>
    <row r="41" spans="1:89" s="112" customFormat="1" ht="15">
      <c r="A41" s="89"/>
      <c r="B41" s="87" t="s">
        <v>28</v>
      </c>
      <c r="C41" s="110"/>
      <c r="D41" s="234" t="s">
        <v>14</v>
      </c>
      <c r="E41" s="55">
        <v>0.68</v>
      </c>
      <c r="F41" s="235">
        <v>53.040000000000006</v>
      </c>
      <c r="G41" s="215">
        <v>7.8</v>
      </c>
      <c r="H41" s="236"/>
      <c r="I41" s="237"/>
      <c r="J41" s="238">
        <v>7.8</v>
      </c>
      <c r="K41" s="235">
        <v>413.71200000000005</v>
      </c>
      <c r="L41" s="238"/>
      <c r="M41" s="235"/>
      <c r="N41" s="235">
        <v>413.71200000000005</v>
      </c>
      <c r="O41" s="42">
        <v>0.68</v>
      </c>
      <c r="P41" s="90">
        <v>53.040000000000006</v>
      </c>
      <c r="Q41" s="80">
        <v>7.8</v>
      </c>
      <c r="R41" s="80">
        <v>413.71200000000005</v>
      </c>
      <c r="S41" s="42"/>
      <c r="T41" s="90"/>
      <c r="U41" s="80"/>
      <c r="V41" s="80"/>
      <c r="W41" s="90">
        <v>53.040000000000006</v>
      </c>
      <c r="X41" s="80">
        <v>4.6</v>
      </c>
      <c r="Y41" s="80">
        <f t="shared" si="0"/>
        <v>243.984</v>
      </c>
      <c r="Z41" s="80"/>
      <c r="AA41" s="90">
        <v>17.093840000000004</v>
      </c>
      <c r="AB41" s="80"/>
      <c r="AC41" s="80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</row>
    <row r="42" spans="1:89" s="112" customFormat="1" ht="15">
      <c r="A42" s="89"/>
      <c r="B42" s="87" t="s">
        <v>27</v>
      </c>
      <c r="C42" s="92"/>
      <c r="D42" s="234" t="s">
        <v>0</v>
      </c>
      <c r="E42" s="55">
        <v>0.03</v>
      </c>
      <c r="F42" s="235">
        <v>2.34</v>
      </c>
      <c r="G42" s="215">
        <v>3.2</v>
      </c>
      <c r="H42" s="234"/>
      <c r="I42" s="235"/>
      <c r="J42" s="238"/>
      <c r="K42" s="235"/>
      <c r="L42" s="238">
        <v>3.2</v>
      </c>
      <c r="M42" s="235">
        <v>7.4879999999999995</v>
      </c>
      <c r="N42" s="235">
        <v>7.4879999999999995</v>
      </c>
      <c r="O42" s="42">
        <v>0.03</v>
      </c>
      <c r="P42" s="90">
        <v>2.34</v>
      </c>
      <c r="Q42" s="80">
        <v>3.2</v>
      </c>
      <c r="R42" s="80">
        <v>7.4879999999999995</v>
      </c>
      <c r="S42" s="42"/>
      <c r="T42" s="90"/>
      <c r="U42" s="80"/>
      <c r="V42" s="80"/>
      <c r="W42" s="90">
        <v>2.34</v>
      </c>
      <c r="X42" s="80">
        <v>3.2</v>
      </c>
      <c r="Y42" s="80">
        <f t="shared" si="0"/>
        <v>7.4879999999999995</v>
      </c>
      <c r="Z42" s="80"/>
      <c r="AA42" s="90">
        <v>0.75414</v>
      </c>
      <c r="AB42" s="80"/>
      <c r="AC42" s="80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</row>
    <row r="43" spans="1:89" s="112" customFormat="1" ht="15">
      <c r="A43" s="89"/>
      <c r="B43" s="42" t="s">
        <v>15</v>
      </c>
      <c r="C43" s="92"/>
      <c r="D43" s="234"/>
      <c r="E43" s="55"/>
      <c r="F43" s="234"/>
      <c r="G43" s="215">
        <v>0</v>
      </c>
      <c r="H43" s="234"/>
      <c r="I43" s="235"/>
      <c r="J43" s="238"/>
      <c r="K43" s="235"/>
      <c r="L43" s="238"/>
      <c r="M43" s="235"/>
      <c r="N43" s="235"/>
      <c r="O43" s="42"/>
      <c r="P43" s="89"/>
      <c r="Q43" s="80"/>
      <c r="R43" s="80"/>
      <c r="S43" s="42"/>
      <c r="T43" s="89"/>
      <c r="U43" s="80"/>
      <c r="V43" s="80"/>
      <c r="W43" s="89"/>
      <c r="X43" s="80"/>
      <c r="Y43" s="80"/>
      <c r="Z43" s="80"/>
      <c r="AA43" s="89"/>
      <c r="AB43" s="80"/>
      <c r="AC43" s="80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</row>
    <row r="44" spans="1:89" s="112" customFormat="1" ht="15">
      <c r="A44" s="89"/>
      <c r="B44" s="87" t="s">
        <v>72</v>
      </c>
      <c r="C44" s="92"/>
      <c r="D44" s="234" t="s">
        <v>30</v>
      </c>
      <c r="E44" s="55">
        <v>0.251</v>
      </c>
      <c r="F44" s="235">
        <v>19.578</v>
      </c>
      <c r="G44" s="215">
        <v>4.8</v>
      </c>
      <c r="H44" s="234">
        <v>4.8</v>
      </c>
      <c r="I44" s="235">
        <v>93.97439999999999</v>
      </c>
      <c r="J44" s="238"/>
      <c r="K44" s="235"/>
      <c r="L44" s="238"/>
      <c r="M44" s="235"/>
      <c r="N44" s="235">
        <v>93.97439999999999</v>
      </c>
      <c r="O44" s="42">
        <v>0.251</v>
      </c>
      <c r="P44" s="90">
        <v>19.578</v>
      </c>
      <c r="Q44" s="80">
        <v>4.8</v>
      </c>
      <c r="R44" s="80">
        <v>93.97439999999999</v>
      </c>
      <c r="S44" s="42"/>
      <c r="T44" s="90"/>
      <c r="U44" s="80"/>
      <c r="V44" s="80"/>
      <c r="W44" s="90">
        <v>19.578</v>
      </c>
      <c r="X44" s="80">
        <v>3.5</v>
      </c>
      <c r="Y44" s="80">
        <f t="shared" si="0"/>
        <v>68.523</v>
      </c>
      <c r="Z44" s="80"/>
      <c r="AA44" s="90">
        <v>6.3096380000000005</v>
      </c>
      <c r="AB44" s="80"/>
      <c r="AC44" s="80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</row>
    <row r="45" spans="1:89" s="112" customFormat="1" ht="15">
      <c r="A45" s="89"/>
      <c r="B45" s="87" t="s">
        <v>73</v>
      </c>
      <c r="C45" s="92"/>
      <c r="D45" s="234" t="s">
        <v>30</v>
      </c>
      <c r="E45" s="55">
        <v>0.027</v>
      </c>
      <c r="F45" s="235">
        <v>1.4320800000000002</v>
      </c>
      <c r="G45" s="215">
        <v>4.5</v>
      </c>
      <c r="H45" s="234">
        <v>4.5</v>
      </c>
      <c r="I45" s="235">
        <v>6.444360000000001</v>
      </c>
      <c r="J45" s="238"/>
      <c r="K45" s="235"/>
      <c r="L45" s="238"/>
      <c r="M45" s="235"/>
      <c r="N45" s="235">
        <v>6.444360000000001</v>
      </c>
      <c r="O45" s="42">
        <v>0.027</v>
      </c>
      <c r="P45" s="90">
        <v>1.4320800000000002</v>
      </c>
      <c r="Q45" s="80">
        <v>4.5</v>
      </c>
      <c r="R45" s="80">
        <v>6.444360000000001</v>
      </c>
      <c r="S45" s="42"/>
      <c r="T45" s="90"/>
      <c r="U45" s="80"/>
      <c r="V45" s="80"/>
      <c r="W45" s="90">
        <v>1.4320800000000002</v>
      </c>
      <c r="X45" s="80">
        <v>3</v>
      </c>
      <c r="Y45" s="80">
        <f t="shared" si="0"/>
        <v>4.296240000000001</v>
      </c>
      <c r="Z45" s="80"/>
      <c r="AA45" s="90">
        <v>0.46153368000000017</v>
      </c>
      <c r="AB45" s="80"/>
      <c r="AC45" s="80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</row>
    <row r="46" spans="1:89" s="112" customFormat="1" ht="17.25" customHeight="1">
      <c r="A46" s="89"/>
      <c r="B46" s="87" t="s">
        <v>19</v>
      </c>
      <c r="C46" s="92"/>
      <c r="D46" s="234" t="s">
        <v>0</v>
      </c>
      <c r="E46" s="55">
        <v>0.019</v>
      </c>
      <c r="F46" s="234">
        <v>1.482</v>
      </c>
      <c r="G46" s="215">
        <v>3.2</v>
      </c>
      <c r="H46" s="234">
        <v>3.2</v>
      </c>
      <c r="I46" s="235">
        <v>4.7424</v>
      </c>
      <c r="J46" s="238"/>
      <c r="K46" s="235"/>
      <c r="L46" s="238"/>
      <c r="M46" s="235"/>
      <c r="N46" s="235">
        <v>4.7424</v>
      </c>
      <c r="O46" s="42">
        <v>0.019</v>
      </c>
      <c r="P46" s="89">
        <v>1.482</v>
      </c>
      <c r="Q46" s="80">
        <v>3.2</v>
      </c>
      <c r="R46" s="80">
        <v>4.7424</v>
      </c>
      <c r="S46" s="42"/>
      <c r="T46" s="89"/>
      <c r="U46" s="80"/>
      <c r="V46" s="80"/>
      <c r="W46" s="89">
        <v>1.482</v>
      </c>
      <c r="X46" s="80">
        <v>1</v>
      </c>
      <c r="Y46" s="80">
        <f t="shared" si="0"/>
        <v>1.482</v>
      </c>
      <c r="Z46" s="80"/>
      <c r="AA46" s="90">
        <v>0.47762200000000005</v>
      </c>
      <c r="AB46" s="80"/>
      <c r="AC46" s="80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</row>
    <row r="47" spans="1:29" s="22" customFormat="1" ht="55.5" hidden="1">
      <c r="A47" s="63">
        <v>55</v>
      </c>
      <c r="B47" s="59" t="s">
        <v>81</v>
      </c>
      <c r="C47" s="60" t="s">
        <v>79</v>
      </c>
      <c r="D47" s="61" t="s">
        <v>16</v>
      </c>
      <c r="E47" s="61"/>
      <c r="F47" s="223">
        <v>325</v>
      </c>
      <c r="G47" s="215">
        <v>0</v>
      </c>
      <c r="H47" s="61"/>
      <c r="I47" s="209"/>
      <c r="J47" s="61"/>
      <c r="K47" s="224"/>
      <c r="L47" s="61"/>
      <c r="M47" s="209"/>
      <c r="N47" s="224"/>
      <c r="O47" s="61"/>
      <c r="P47" s="275">
        <v>700</v>
      </c>
      <c r="Q47" s="62"/>
      <c r="R47" s="62"/>
      <c r="S47" s="61"/>
      <c r="T47" s="275">
        <v>700</v>
      </c>
      <c r="U47" s="62"/>
      <c r="V47" s="62"/>
      <c r="W47" s="264"/>
      <c r="X47" s="62"/>
      <c r="Y47" s="80">
        <f aca="true" t="shared" si="1" ref="Y47:Y71">X47*W47</f>
        <v>0</v>
      </c>
      <c r="Z47" s="80"/>
      <c r="AA47" s="264"/>
      <c r="AB47" s="62"/>
      <c r="AC47" s="80">
        <f aca="true" t="shared" si="2" ref="AC47:AC88">AB47*AA47</f>
        <v>0</v>
      </c>
    </row>
    <row r="48" spans="1:29" s="22" customFormat="1" ht="13.5" hidden="1">
      <c r="A48" s="23"/>
      <c r="B48" s="25" t="s">
        <v>13</v>
      </c>
      <c r="C48" s="124"/>
      <c r="D48" s="225" t="s">
        <v>14</v>
      </c>
      <c r="E48" s="225">
        <v>0.0959</v>
      </c>
      <c r="F48" s="224">
        <v>31.1675</v>
      </c>
      <c r="G48" s="215">
        <v>4.6</v>
      </c>
      <c r="H48" s="225"/>
      <c r="I48" s="224"/>
      <c r="J48" s="225">
        <v>4.6</v>
      </c>
      <c r="K48" s="224">
        <v>143.3705</v>
      </c>
      <c r="L48" s="225"/>
      <c r="M48" s="224"/>
      <c r="N48" s="224">
        <v>143.3705</v>
      </c>
      <c r="O48" s="47">
        <v>0.0959</v>
      </c>
      <c r="P48" s="48">
        <v>67.13</v>
      </c>
      <c r="Q48" s="80">
        <v>4.6</v>
      </c>
      <c r="R48" s="80">
        <v>308.79799999999994</v>
      </c>
      <c r="S48" s="47">
        <v>0.0959</v>
      </c>
      <c r="T48" s="48">
        <v>67.13</v>
      </c>
      <c r="U48" s="80">
        <v>4.6</v>
      </c>
      <c r="V48" s="80">
        <v>308.79799999999994</v>
      </c>
      <c r="W48" s="48"/>
      <c r="X48" s="80"/>
      <c r="Y48" s="80">
        <f t="shared" si="1"/>
        <v>0</v>
      </c>
      <c r="Z48" s="80"/>
      <c r="AA48" s="48"/>
      <c r="AB48" s="80"/>
      <c r="AC48" s="80">
        <f t="shared" si="2"/>
        <v>0</v>
      </c>
    </row>
    <row r="49" spans="1:29" s="22" customFormat="1" ht="13.5" hidden="1">
      <c r="A49" s="23"/>
      <c r="B49" s="25" t="s">
        <v>29</v>
      </c>
      <c r="C49" s="124"/>
      <c r="D49" s="55" t="s">
        <v>0</v>
      </c>
      <c r="E49" s="225">
        <v>0.0452</v>
      </c>
      <c r="F49" s="226">
        <v>14.69</v>
      </c>
      <c r="G49" s="215">
        <v>3.2</v>
      </c>
      <c r="H49" s="225"/>
      <c r="I49" s="224"/>
      <c r="J49" s="225"/>
      <c r="K49" s="224"/>
      <c r="L49" s="225">
        <v>3.2</v>
      </c>
      <c r="M49" s="224">
        <v>47.008</v>
      </c>
      <c r="N49" s="224">
        <v>47.008</v>
      </c>
      <c r="O49" s="47">
        <v>0.0452</v>
      </c>
      <c r="P49" s="51">
        <v>31.639999999999997</v>
      </c>
      <c r="Q49" s="80">
        <v>3.2</v>
      </c>
      <c r="R49" s="80">
        <v>101.24799999999999</v>
      </c>
      <c r="S49" s="47">
        <v>0.0452</v>
      </c>
      <c r="T49" s="51">
        <v>31.639999999999997</v>
      </c>
      <c r="U49" s="80">
        <v>3.2</v>
      </c>
      <c r="V49" s="80">
        <v>101.24799999999999</v>
      </c>
      <c r="W49" s="51"/>
      <c r="X49" s="80"/>
      <c r="Y49" s="80">
        <f t="shared" si="1"/>
        <v>0</v>
      </c>
      <c r="Z49" s="80"/>
      <c r="AA49" s="51"/>
      <c r="AB49" s="80"/>
      <c r="AC49" s="80">
        <f t="shared" si="2"/>
        <v>0</v>
      </c>
    </row>
    <row r="50" spans="1:29" s="28" customFormat="1" ht="14.25" hidden="1">
      <c r="A50" s="27"/>
      <c r="B50" s="42" t="s">
        <v>15</v>
      </c>
      <c r="C50" s="66"/>
      <c r="D50" s="55"/>
      <c r="E50" s="55"/>
      <c r="F50" s="209"/>
      <c r="G50" s="215">
        <v>0</v>
      </c>
      <c r="H50" s="55"/>
      <c r="I50" s="209"/>
      <c r="J50" s="225"/>
      <c r="K50" s="209"/>
      <c r="L50" s="227"/>
      <c r="M50" s="209"/>
      <c r="N50" s="209"/>
      <c r="O50" s="42"/>
      <c r="P50" s="24"/>
      <c r="Q50" s="80">
        <v>0</v>
      </c>
      <c r="R50" s="80">
        <v>0</v>
      </c>
      <c r="S50" s="42"/>
      <c r="T50" s="24"/>
      <c r="U50" s="80">
        <v>0</v>
      </c>
      <c r="V50" s="80">
        <v>0</v>
      </c>
      <c r="W50" s="24"/>
      <c r="X50" s="80"/>
      <c r="Y50" s="80">
        <f t="shared" si="1"/>
        <v>0</v>
      </c>
      <c r="Z50" s="80"/>
      <c r="AA50" s="24"/>
      <c r="AB50" s="80"/>
      <c r="AC50" s="80">
        <f t="shared" si="2"/>
        <v>0</v>
      </c>
    </row>
    <row r="51" spans="1:29" s="28" customFormat="1" ht="14.25" hidden="1">
      <c r="A51" s="27"/>
      <c r="B51" s="64" t="s">
        <v>78</v>
      </c>
      <c r="C51" s="66"/>
      <c r="D51" s="55" t="s">
        <v>16</v>
      </c>
      <c r="E51" s="55">
        <v>1.01</v>
      </c>
      <c r="F51" s="209">
        <v>328.25</v>
      </c>
      <c r="G51" s="215">
        <v>1.3983050847457628</v>
      </c>
      <c r="H51" s="209">
        <v>1.3983050847457628</v>
      </c>
      <c r="I51" s="209">
        <v>458.99364406779665</v>
      </c>
      <c r="J51" s="225"/>
      <c r="K51" s="209"/>
      <c r="L51" s="227"/>
      <c r="M51" s="209"/>
      <c r="N51" s="209">
        <v>458.99364406779665</v>
      </c>
      <c r="O51" s="42">
        <v>1.01</v>
      </c>
      <c r="P51" s="24">
        <v>707</v>
      </c>
      <c r="Q51" s="80">
        <v>1.3983050847457628</v>
      </c>
      <c r="R51" s="80">
        <v>988.6016949152543</v>
      </c>
      <c r="S51" s="42">
        <v>1.01</v>
      </c>
      <c r="T51" s="24">
        <v>707</v>
      </c>
      <c r="U51" s="80">
        <v>1.3983050847457628</v>
      </c>
      <c r="V51" s="80">
        <v>988.6016949152543</v>
      </c>
      <c r="W51" s="24"/>
      <c r="X51" s="80"/>
      <c r="Y51" s="80">
        <f t="shared" si="1"/>
        <v>0</v>
      </c>
      <c r="Z51" s="80"/>
      <c r="AA51" s="24"/>
      <c r="AB51" s="80"/>
      <c r="AC51" s="80">
        <f t="shared" si="2"/>
        <v>0</v>
      </c>
    </row>
    <row r="52" spans="1:29" s="28" customFormat="1" ht="14.25" hidden="1">
      <c r="A52" s="27"/>
      <c r="B52" s="25" t="s">
        <v>19</v>
      </c>
      <c r="C52" s="66"/>
      <c r="D52" s="55" t="s">
        <v>0</v>
      </c>
      <c r="E52" s="55">
        <v>0.0006</v>
      </c>
      <c r="F52" s="228">
        <v>0.19499999999999998</v>
      </c>
      <c r="G52" s="215">
        <v>3.2</v>
      </c>
      <c r="H52" s="55">
        <v>3.2</v>
      </c>
      <c r="I52" s="228">
        <v>0.624</v>
      </c>
      <c r="J52" s="225"/>
      <c r="K52" s="209"/>
      <c r="L52" s="227"/>
      <c r="M52" s="209"/>
      <c r="N52" s="228">
        <v>0.624</v>
      </c>
      <c r="O52" s="42">
        <v>0.0006</v>
      </c>
      <c r="P52" s="52">
        <v>0.42</v>
      </c>
      <c r="Q52" s="80">
        <v>3.2</v>
      </c>
      <c r="R52" s="80">
        <v>1.344</v>
      </c>
      <c r="S52" s="42">
        <v>0.0006</v>
      </c>
      <c r="T52" s="52">
        <v>0.42</v>
      </c>
      <c r="U52" s="80">
        <v>3.2</v>
      </c>
      <c r="V52" s="80">
        <v>1.344</v>
      </c>
      <c r="W52" s="52"/>
      <c r="X52" s="80"/>
      <c r="Y52" s="80">
        <f t="shared" si="1"/>
        <v>0</v>
      </c>
      <c r="Z52" s="80"/>
      <c r="AA52" s="52"/>
      <c r="AB52" s="80"/>
      <c r="AC52" s="80">
        <f t="shared" si="2"/>
        <v>0</v>
      </c>
    </row>
    <row r="53" spans="1:29" s="22" customFormat="1" ht="55.5" hidden="1">
      <c r="A53" s="63">
        <v>56</v>
      </c>
      <c r="B53" s="59" t="s">
        <v>82</v>
      </c>
      <c r="C53" s="60" t="s">
        <v>79</v>
      </c>
      <c r="D53" s="61" t="s">
        <v>16</v>
      </c>
      <c r="E53" s="61"/>
      <c r="F53" s="223">
        <v>257</v>
      </c>
      <c r="G53" s="215">
        <v>0</v>
      </c>
      <c r="H53" s="61"/>
      <c r="I53" s="209"/>
      <c r="J53" s="61"/>
      <c r="K53" s="224"/>
      <c r="L53" s="61"/>
      <c r="M53" s="209"/>
      <c r="N53" s="224"/>
      <c r="O53" s="61"/>
      <c r="P53" s="65">
        <v>0</v>
      </c>
      <c r="Q53" s="62"/>
      <c r="R53" s="62"/>
      <c r="S53" s="61"/>
      <c r="T53" s="65"/>
      <c r="U53" s="62"/>
      <c r="V53" s="62"/>
      <c r="W53" s="65"/>
      <c r="X53" s="62"/>
      <c r="Y53" s="80">
        <f t="shared" si="1"/>
        <v>0</v>
      </c>
      <c r="Z53" s="80"/>
      <c r="AA53" s="65"/>
      <c r="AB53" s="62"/>
      <c r="AC53" s="80">
        <f t="shared" si="2"/>
        <v>0</v>
      </c>
    </row>
    <row r="54" spans="1:29" s="22" customFormat="1" ht="13.5" hidden="1">
      <c r="A54" s="23"/>
      <c r="B54" s="25" t="s">
        <v>13</v>
      </c>
      <c r="C54" s="124"/>
      <c r="D54" s="225" t="s">
        <v>14</v>
      </c>
      <c r="E54" s="225">
        <v>0.0959</v>
      </c>
      <c r="F54" s="224">
        <v>24.6463</v>
      </c>
      <c r="G54" s="215">
        <v>4.6</v>
      </c>
      <c r="H54" s="225"/>
      <c r="I54" s="224"/>
      <c r="J54" s="225">
        <v>4.6</v>
      </c>
      <c r="K54" s="224">
        <v>113.37298</v>
      </c>
      <c r="L54" s="225"/>
      <c r="M54" s="224"/>
      <c r="N54" s="224">
        <v>113.37298</v>
      </c>
      <c r="O54" s="47">
        <v>0.0959</v>
      </c>
      <c r="P54" s="48">
        <v>0</v>
      </c>
      <c r="Q54" s="48"/>
      <c r="R54" s="48"/>
      <c r="S54" s="47"/>
      <c r="T54" s="48"/>
      <c r="U54" s="48"/>
      <c r="V54" s="48"/>
      <c r="W54" s="48"/>
      <c r="X54" s="48"/>
      <c r="Y54" s="80">
        <f t="shared" si="1"/>
        <v>0</v>
      </c>
      <c r="Z54" s="80"/>
      <c r="AA54" s="48"/>
      <c r="AB54" s="48"/>
      <c r="AC54" s="80">
        <f t="shared" si="2"/>
        <v>0</v>
      </c>
    </row>
    <row r="55" spans="1:29" s="22" customFormat="1" ht="13.5" hidden="1">
      <c r="A55" s="23"/>
      <c r="B55" s="25" t="s">
        <v>29</v>
      </c>
      <c r="C55" s="124"/>
      <c r="D55" s="55" t="s">
        <v>0</v>
      </c>
      <c r="E55" s="225">
        <v>0.0452</v>
      </c>
      <c r="F55" s="226">
        <v>11.616399999999999</v>
      </c>
      <c r="G55" s="215">
        <v>3.2</v>
      </c>
      <c r="H55" s="225"/>
      <c r="I55" s="224"/>
      <c r="J55" s="225"/>
      <c r="K55" s="224"/>
      <c r="L55" s="225">
        <v>3.2</v>
      </c>
      <c r="M55" s="224">
        <v>37.17248</v>
      </c>
      <c r="N55" s="224">
        <v>37.17248</v>
      </c>
      <c r="O55" s="47">
        <v>0.0452</v>
      </c>
      <c r="P55" s="51">
        <v>0</v>
      </c>
      <c r="Q55" s="48"/>
      <c r="R55" s="48"/>
      <c r="S55" s="47"/>
      <c r="T55" s="51"/>
      <c r="U55" s="48"/>
      <c r="V55" s="48"/>
      <c r="W55" s="51"/>
      <c r="X55" s="48"/>
      <c r="Y55" s="80">
        <f t="shared" si="1"/>
        <v>0</v>
      </c>
      <c r="Z55" s="80"/>
      <c r="AA55" s="51"/>
      <c r="AB55" s="48"/>
      <c r="AC55" s="80">
        <f t="shared" si="2"/>
        <v>0</v>
      </c>
    </row>
    <row r="56" spans="1:29" s="28" customFormat="1" ht="14.25" hidden="1">
      <c r="A56" s="27"/>
      <c r="B56" s="42" t="s">
        <v>15</v>
      </c>
      <c r="C56" s="66"/>
      <c r="D56" s="55"/>
      <c r="E56" s="55"/>
      <c r="F56" s="209"/>
      <c r="G56" s="215">
        <v>0</v>
      </c>
      <c r="H56" s="55"/>
      <c r="I56" s="209"/>
      <c r="J56" s="225"/>
      <c r="K56" s="209"/>
      <c r="L56" s="227"/>
      <c r="M56" s="209"/>
      <c r="N56" s="209"/>
      <c r="O56" s="42"/>
      <c r="P56" s="24"/>
      <c r="Q56" s="24"/>
      <c r="R56" s="24"/>
      <c r="S56" s="42"/>
      <c r="T56" s="24"/>
      <c r="U56" s="24"/>
      <c r="V56" s="24"/>
      <c r="W56" s="24"/>
      <c r="X56" s="24"/>
      <c r="Y56" s="80">
        <f t="shared" si="1"/>
        <v>0</v>
      </c>
      <c r="Z56" s="80"/>
      <c r="AA56" s="24"/>
      <c r="AB56" s="24"/>
      <c r="AC56" s="80">
        <f t="shared" si="2"/>
        <v>0</v>
      </c>
    </row>
    <row r="57" spans="1:29" s="28" customFormat="1" ht="14.25" hidden="1">
      <c r="A57" s="27"/>
      <c r="B57" s="64" t="s">
        <v>83</v>
      </c>
      <c r="C57" s="66"/>
      <c r="D57" s="55" t="s">
        <v>16</v>
      </c>
      <c r="E57" s="55">
        <v>1.01</v>
      </c>
      <c r="F57" s="209">
        <v>259.57</v>
      </c>
      <c r="G57" s="215">
        <v>0.7203389830508474</v>
      </c>
      <c r="H57" s="209">
        <v>0.7203389830508474</v>
      </c>
      <c r="I57" s="209">
        <v>186.97838983050846</v>
      </c>
      <c r="J57" s="225"/>
      <c r="K57" s="209"/>
      <c r="L57" s="227"/>
      <c r="M57" s="209"/>
      <c r="N57" s="209">
        <v>186.97838983050846</v>
      </c>
      <c r="O57" s="42">
        <v>1.01</v>
      </c>
      <c r="P57" s="24">
        <v>0</v>
      </c>
      <c r="Q57" s="24"/>
      <c r="R57" s="24"/>
      <c r="S57" s="42"/>
      <c r="T57" s="24"/>
      <c r="U57" s="24"/>
      <c r="V57" s="24"/>
      <c r="W57" s="24"/>
      <c r="X57" s="24"/>
      <c r="Y57" s="80">
        <f t="shared" si="1"/>
        <v>0</v>
      </c>
      <c r="Z57" s="80"/>
      <c r="AA57" s="24"/>
      <c r="AB57" s="24"/>
      <c r="AC57" s="80">
        <f t="shared" si="2"/>
        <v>0</v>
      </c>
    </row>
    <row r="58" spans="1:29" s="28" customFormat="1" ht="14.25" hidden="1">
      <c r="A58" s="27"/>
      <c r="B58" s="25" t="s">
        <v>19</v>
      </c>
      <c r="C58" s="66"/>
      <c r="D58" s="55" t="s">
        <v>0</v>
      </c>
      <c r="E58" s="55">
        <v>0.0006</v>
      </c>
      <c r="F58" s="228">
        <v>0.15419999999999998</v>
      </c>
      <c r="G58" s="215">
        <v>3.2</v>
      </c>
      <c r="H58" s="55">
        <v>3.2</v>
      </c>
      <c r="I58" s="228">
        <v>0.49343999999999993</v>
      </c>
      <c r="J58" s="225"/>
      <c r="K58" s="209"/>
      <c r="L58" s="227"/>
      <c r="M58" s="209"/>
      <c r="N58" s="228">
        <v>0.49343999999999993</v>
      </c>
      <c r="O58" s="42">
        <v>0.0006</v>
      </c>
      <c r="P58" s="52">
        <v>0</v>
      </c>
      <c r="Q58" s="52"/>
      <c r="R58" s="52"/>
      <c r="S58" s="42"/>
      <c r="T58" s="52"/>
      <c r="U58" s="52"/>
      <c r="V58" s="52"/>
      <c r="W58" s="52"/>
      <c r="X58" s="52"/>
      <c r="Y58" s="80">
        <f t="shared" si="1"/>
        <v>0</v>
      </c>
      <c r="Z58" s="80"/>
      <c r="AA58" s="52"/>
      <c r="AB58" s="52"/>
      <c r="AC58" s="80">
        <f t="shared" si="2"/>
        <v>0</v>
      </c>
    </row>
    <row r="59" spans="1:29" s="49" customFormat="1" ht="39" customHeight="1" hidden="1">
      <c r="A59" s="23">
        <v>57</v>
      </c>
      <c r="B59" s="44" t="s">
        <v>97</v>
      </c>
      <c r="C59" s="56" t="s">
        <v>101</v>
      </c>
      <c r="D59" s="203" t="s">
        <v>31</v>
      </c>
      <c r="E59" s="203"/>
      <c r="F59" s="253">
        <v>7</v>
      </c>
      <c r="G59" s="215">
        <v>0</v>
      </c>
      <c r="H59" s="254"/>
      <c r="I59" s="159"/>
      <c r="J59" s="203"/>
      <c r="K59" s="159"/>
      <c r="L59" s="203"/>
      <c r="M59" s="159"/>
      <c r="N59" s="159"/>
      <c r="O59" s="46"/>
      <c r="P59" s="113">
        <v>0</v>
      </c>
      <c r="Q59" s="54"/>
      <c r="R59" s="54"/>
      <c r="S59" s="46"/>
      <c r="T59" s="113"/>
      <c r="U59" s="54"/>
      <c r="V59" s="54"/>
      <c r="W59" s="113"/>
      <c r="X59" s="54"/>
      <c r="Y59" s="80">
        <f t="shared" si="1"/>
        <v>0</v>
      </c>
      <c r="Z59" s="80"/>
      <c r="AA59" s="113"/>
      <c r="AB59" s="54"/>
      <c r="AC59" s="80">
        <f t="shared" si="2"/>
        <v>0</v>
      </c>
    </row>
    <row r="60" spans="1:29" s="22" customFormat="1" ht="13.5" hidden="1">
      <c r="A60" s="23"/>
      <c r="B60" s="25" t="s">
        <v>13</v>
      </c>
      <c r="C60" s="42"/>
      <c r="D60" s="225" t="s">
        <v>14</v>
      </c>
      <c r="E60" s="225">
        <v>0.389</v>
      </c>
      <c r="F60" s="224">
        <v>2.723</v>
      </c>
      <c r="G60" s="215">
        <v>6</v>
      </c>
      <c r="H60" s="225"/>
      <c r="I60" s="224"/>
      <c r="J60" s="225">
        <v>6</v>
      </c>
      <c r="K60" s="224">
        <v>16.338</v>
      </c>
      <c r="L60" s="225"/>
      <c r="M60" s="224"/>
      <c r="N60" s="224">
        <v>16.338</v>
      </c>
      <c r="O60" s="47">
        <v>0.389</v>
      </c>
      <c r="P60" s="48">
        <v>0</v>
      </c>
      <c r="Q60" s="48"/>
      <c r="R60" s="48"/>
      <c r="S60" s="47"/>
      <c r="T60" s="48"/>
      <c r="U60" s="48"/>
      <c r="V60" s="48"/>
      <c r="W60" s="48"/>
      <c r="X60" s="48"/>
      <c r="Y60" s="80">
        <f t="shared" si="1"/>
        <v>0</v>
      </c>
      <c r="Z60" s="80"/>
      <c r="AA60" s="48"/>
      <c r="AB60" s="48"/>
      <c r="AC60" s="80">
        <f t="shared" si="2"/>
        <v>0</v>
      </c>
    </row>
    <row r="61" spans="1:29" s="22" customFormat="1" ht="13.5" hidden="1">
      <c r="A61" s="23"/>
      <c r="B61" s="25" t="s">
        <v>29</v>
      </c>
      <c r="C61" s="42"/>
      <c r="D61" s="55" t="s">
        <v>0</v>
      </c>
      <c r="E61" s="225">
        <v>0.151</v>
      </c>
      <c r="F61" s="226">
        <v>1.057</v>
      </c>
      <c r="G61" s="215">
        <v>3.2</v>
      </c>
      <c r="H61" s="225"/>
      <c r="I61" s="224"/>
      <c r="J61" s="225"/>
      <c r="K61" s="224"/>
      <c r="L61" s="225">
        <v>3.2</v>
      </c>
      <c r="M61" s="224">
        <v>3.3824</v>
      </c>
      <c r="N61" s="224">
        <v>3.3824</v>
      </c>
      <c r="O61" s="47">
        <v>0.151</v>
      </c>
      <c r="P61" s="51">
        <v>0</v>
      </c>
      <c r="Q61" s="48"/>
      <c r="R61" s="48"/>
      <c r="S61" s="47"/>
      <c r="T61" s="51"/>
      <c r="U61" s="48"/>
      <c r="V61" s="48"/>
      <c r="W61" s="51"/>
      <c r="X61" s="48"/>
      <c r="Y61" s="80">
        <f t="shared" si="1"/>
        <v>0</v>
      </c>
      <c r="Z61" s="80"/>
      <c r="AA61" s="51"/>
      <c r="AB61" s="48"/>
      <c r="AC61" s="80">
        <f t="shared" si="2"/>
        <v>0</v>
      </c>
    </row>
    <row r="62" spans="1:29" s="67" customFormat="1" ht="13.5" hidden="1">
      <c r="A62" s="27"/>
      <c r="B62" s="42" t="s">
        <v>15</v>
      </c>
      <c r="C62" s="58"/>
      <c r="D62" s="55"/>
      <c r="E62" s="55"/>
      <c r="F62" s="209"/>
      <c r="G62" s="215">
        <v>0</v>
      </c>
      <c r="H62" s="55"/>
      <c r="I62" s="209"/>
      <c r="J62" s="225"/>
      <c r="K62" s="209"/>
      <c r="L62" s="227"/>
      <c r="M62" s="209"/>
      <c r="N62" s="209"/>
      <c r="O62" s="42"/>
      <c r="P62" s="24"/>
      <c r="Q62" s="24"/>
      <c r="R62" s="24"/>
      <c r="S62" s="42"/>
      <c r="T62" s="24"/>
      <c r="U62" s="24"/>
      <c r="V62" s="24"/>
      <c r="W62" s="24"/>
      <c r="X62" s="24"/>
      <c r="Y62" s="80">
        <f t="shared" si="1"/>
        <v>0</v>
      </c>
      <c r="Z62" s="80"/>
      <c r="AA62" s="24"/>
      <c r="AB62" s="24"/>
      <c r="AC62" s="80">
        <f t="shared" si="2"/>
        <v>0</v>
      </c>
    </row>
    <row r="63" spans="1:29" s="67" customFormat="1" ht="13.5" hidden="1">
      <c r="A63" s="27"/>
      <c r="B63" s="64" t="s">
        <v>96</v>
      </c>
      <c r="C63" s="58"/>
      <c r="D63" s="55" t="s">
        <v>31</v>
      </c>
      <c r="E63" s="55">
        <v>1</v>
      </c>
      <c r="F63" s="209">
        <v>7</v>
      </c>
      <c r="G63" s="215">
        <v>7.203389830508475</v>
      </c>
      <c r="H63" s="209">
        <v>7.203389830508475</v>
      </c>
      <c r="I63" s="209">
        <v>50.42372881355932</v>
      </c>
      <c r="J63" s="225"/>
      <c r="K63" s="209"/>
      <c r="L63" s="227"/>
      <c r="M63" s="209"/>
      <c r="N63" s="209">
        <v>50.42372881355932</v>
      </c>
      <c r="O63" s="42">
        <v>1</v>
      </c>
      <c r="P63" s="24">
        <v>0</v>
      </c>
      <c r="Q63" s="24"/>
      <c r="R63" s="24"/>
      <c r="S63" s="42"/>
      <c r="T63" s="24"/>
      <c r="U63" s="24"/>
      <c r="V63" s="24"/>
      <c r="W63" s="24"/>
      <c r="X63" s="24"/>
      <c r="Y63" s="80">
        <f t="shared" si="1"/>
        <v>0</v>
      </c>
      <c r="Z63" s="80"/>
      <c r="AA63" s="24"/>
      <c r="AB63" s="24"/>
      <c r="AC63" s="80">
        <f t="shared" si="2"/>
        <v>0</v>
      </c>
    </row>
    <row r="64" spans="1:29" s="67" customFormat="1" ht="13.5" hidden="1">
      <c r="A64" s="27"/>
      <c r="B64" s="25" t="s">
        <v>19</v>
      </c>
      <c r="C64" s="58"/>
      <c r="D64" s="55" t="s">
        <v>0</v>
      </c>
      <c r="E64" s="55">
        <v>0.024</v>
      </c>
      <c r="F64" s="228">
        <v>0.168</v>
      </c>
      <c r="G64" s="215">
        <v>3.2</v>
      </c>
      <c r="H64" s="55">
        <v>3.2</v>
      </c>
      <c r="I64" s="228">
        <v>0.5376000000000001</v>
      </c>
      <c r="J64" s="225"/>
      <c r="K64" s="209"/>
      <c r="L64" s="227"/>
      <c r="M64" s="209"/>
      <c r="N64" s="228">
        <v>0.5376000000000001</v>
      </c>
      <c r="O64" s="42">
        <v>0.024</v>
      </c>
      <c r="P64" s="52">
        <v>0</v>
      </c>
      <c r="Q64" s="52"/>
      <c r="R64" s="52"/>
      <c r="S64" s="42"/>
      <c r="T64" s="52"/>
      <c r="U64" s="52"/>
      <c r="V64" s="52"/>
      <c r="W64" s="52"/>
      <c r="X64" s="52"/>
      <c r="Y64" s="80">
        <f t="shared" si="1"/>
        <v>0</v>
      </c>
      <c r="Z64" s="80"/>
      <c r="AA64" s="52"/>
      <c r="AB64" s="52"/>
      <c r="AC64" s="80">
        <f t="shared" si="2"/>
        <v>0</v>
      </c>
    </row>
    <row r="65" spans="1:29" s="49" customFormat="1" ht="46.5" customHeight="1" hidden="1">
      <c r="A65" s="23">
        <v>58</v>
      </c>
      <c r="B65" s="44" t="s">
        <v>99</v>
      </c>
      <c r="C65" s="56" t="s">
        <v>101</v>
      </c>
      <c r="D65" s="203" t="s">
        <v>31</v>
      </c>
      <c r="E65" s="203"/>
      <c r="F65" s="253">
        <v>16</v>
      </c>
      <c r="G65" s="215">
        <v>0</v>
      </c>
      <c r="H65" s="254"/>
      <c r="I65" s="159"/>
      <c r="J65" s="203"/>
      <c r="K65" s="159"/>
      <c r="L65" s="203"/>
      <c r="M65" s="159"/>
      <c r="N65" s="159"/>
      <c r="O65" s="46"/>
      <c r="P65" s="113">
        <v>0</v>
      </c>
      <c r="Q65" s="54"/>
      <c r="R65" s="54"/>
      <c r="S65" s="46"/>
      <c r="T65" s="113"/>
      <c r="U65" s="54"/>
      <c r="V65" s="54"/>
      <c r="W65" s="113"/>
      <c r="X65" s="54"/>
      <c r="Y65" s="80">
        <f t="shared" si="1"/>
        <v>0</v>
      </c>
      <c r="Z65" s="80"/>
      <c r="AA65" s="113"/>
      <c r="AB65" s="54"/>
      <c r="AC65" s="80">
        <f t="shared" si="2"/>
        <v>0</v>
      </c>
    </row>
    <row r="66" spans="1:29" s="22" customFormat="1" ht="13.5" hidden="1">
      <c r="A66" s="23"/>
      <c r="B66" s="25" t="s">
        <v>13</v>
      </c>
      <c r="C66" s="42"/>
      <c r="D66" s="225" t="s">
        <v>14</v>
      </c>
      <c r="E66" s="225">
        <v>0.389</v>
      </c>
      <c r="F66" s="224">
        <v>6.224</v>
      </c>
      <c r="G66" s="215">
        <v>6</v>
      </c>
      <c r="H66" s="225"/>
      <c r="I66" s="224"/>
      <c r="J66" s="225">
        <v>6</v>
      </c>
      <c r="K66" s="224">
        <v>37.344</v>
      </c>
      <c r="L66" s="225"/>
      <c r="M66" s="224"/>
      <c r="N66" s="224">
        <v>37.344</v>
      </c>
      <c r="O66" s="47">
        <v>0.389</v>
      </c>
      <c r="P66" s="48">
        <v>0</v>
      </c>
      <c r="Q66" s="48"/>
      <c r="R66" s="48"/>
      <c r="S66" s="47"/>
      <c r="T66" s="48"/>
      <c r="U66" s="48"/>
      <c r="V66" s="48"/>
      <c r="W66" s="48"/>
      <c r="X66" s="48"/>
      <c r="Y66" s="80">
        <f t="shared" si="1"/>
        <v>0</v>
      </c>
      <c r="Z66" s="80"/>
      <c r="AA66" s="48"/>
      <c r="AB66" s="48"/>
      <c r="AC66" s="80">
        <f t="shared" si="2"/>
        <v>0</v>
      </c>
    </row>
    <row r="67" spans="1:29" s="22" customFormat="1" ht="13.5" hidden="1">
      <c r="A67" s="23"/>
      <c r="B67" s="25" t="s">
        <v>29</v>
      </c>
      <c r="C67" s="42"/>
      <c r="D67" s="55" t="s">
        <v>0</v>
      </c>
      <c r="E67" s="225">
        <v>0.151</v>
      </c>
      <c r="F67" s="226">
        <v>2.416</v>
      </c>
      <c r="G67" s="215">
        <v>3.2</v>
      </c>
      <c r="H67" s="225"/>
      <c r="I67" s="224"/>
      <c r="J67" s="225"/>
      <c r="K67" s="224"/>
      <c r="L67" s="225">
        <v>3.2</v>
      </c>
      <c r="M67" s="224">
        <v>7.7312</v>
      </c>
      <c r="N67" s="224">
        <v>7.7312</v>
      </c>
      <c r="O67" s="47">
        <v>0.151</v>
      </c>
      <c r="P67" s="51">
        <v>0</v>
      </c>
      <c r="Q67" s="48"/>
      <c r="R67" s="48"/>
      <c r="S67" s="47"/>
      <c r="T67" s="51"/>
      <c r="U67" s="48"/>
      <c r="V67" s="48"/>
      <c r="W67" s="51"/>
      <c r="X67" s="48"/>
      <c r="Y67" s="80">
        <f t="shared" si="1"/>
        <v>0</v>
      </c>
      <c r="Z67" s="80"/>
      <c r="AA67" s="51"/>
      <c r="AB67" s="48"/>
      <c r="AC67" s="80">
        <f t="shared" si="2"/>
        <v>0</v>
      </c>
    </row>
    <row r="68" spans="1:29" s="67" customFormat="1" ht="13.5" hidden="1">
      <c r="A68" s="27"/>
      <c r="B68" s="42" t="s">
        <v>15</v>
      </c>
      <c r="C68" s="58"/>
      <c r="D68" s="55"/>
      <c r="E68" s="55"/>
      <c r="F68" s="209"/>
      <c r="G68" s="215">
        <v>0</v>
      </c>
      <c r="H68" s="55"/>
      <c r="I68" s="209"/>
      <c r="J68" s="225"/>
      <c r="K68" s="209"/>
      <c r="L68" s="227"/>
      <c r="M68" s="209"/>
      <c r="N68" s="209"/>
      <c r="O68" s="42"/>
      <c r="P68" s="24"/>
      <c r="Q68" s="24"/>
      <c r="R68" s="24"/>
      <c r="S68" s="42"/>
      <c r="T68" s="24"/>
      <c r="U68" s="24"/>
      <c r="V68" s="24"/>
      <c r="W68" s="24"/>
      <c r="X68" s="24"/>
      <c r="Y68" s="80">
        <f t="shared" si="1"/>
        <v>0</v>
      </c>
      <c r="Z68" s="80"/>
      <c r="AA68" s="24"/>
      <c r="AB68" s="24"/>
      <c r="AC68" s="80">
        <f t="shared" si="2"/>
        <v>0</v>
      </c>
    </row>
    <row r="69" spans="1:29" s="67" customFormat="1" ht="13.5" hidden="1">
      <c r="A69" s="27"/>
      <c r="B69" s="64" t="s">
        <v>96</v>
      </c>
      <c r="C69" s="58"/>
      <c r="D69" s="55" t="s">
        <v>31</v>
      </c>
      <c r="E69" s="55">
        <v>1</v>
      </c>
      <c r="F69" s="209">
        <v>16</v>
      </c>
      <c r="G69" s="215">
        <v>5.508474576271187</v>
      </c>
      <c r="H69" s="209">
        <v>5.508474576271187</v>
      </c>
      <c r="I69" s="209">
        <v>88.13559322033899</v>
      </c>
      <c r="J69" s="225"/>
      <c r="K69" s="209"/>
      <c r="L69" s="227"/>
      <c r="M69" s="209"/>
      <c r="N69" s="209">
        <v>88.13559322033899</v>
      </c>
      <c r="O69" s="42">
        <v>1</v>
      </c>
      <c r="P69" s="24">
        <v>0</v>
      </c>
      <c r="Q69" s="24"/>
      <c r="R69" s="24"/>
      <c r="S69" s="42"/>
      <c r="T69" s="24"/>
      <c r="U69" s="24"/>
      <c r="V69" s="24"/>
      <c r="W69" s="24"/>
      <c r="X69" s="24"/>
      <c r="Y69" s="80">
        <f t="shared" si="1"/>
        <v>0</v>
      </c>
      <c r="Z69" s="80"/>
      <c r="AA69" s="24"/>
      <c r="AB69" s="24"/>
      <c r="AC69" s="80">
        <f t="shared" si="2"/>
        <v>0</v>
      </c>
    </row>
    <row r="70" spans="1:29" s="67" customFormat="1" ht="13.5" hidden="1">
      <c r="A70" s="27"/>
      <c r="B70" s="25" t="s">
        <v>19</v>
      </c>
      <c r="C70" s="58"/>
      <c r="D70" s="55" t="s">
        <v>0</v>
      </c>
      <c r="E70" s="55">
        <v>0.024</v>
      </c>
      <c r="F70" s="228">
        <v>0.384</v>
      </c>
      <c r="G70" s="215">
        <v>3.2</v>
      </c>
      <c r="H70" s="55">
        <v>3.2</v>
      </c>
      <c r="I70" s="228">
        <v>1.2288000000000001</v>
      </c>
      <c r="J70" s="225"/>
      <c r="K70" s="209"/>
      <c r="L70" s="227"/>
      <c r="M70" s="209"/>
      <c r="N70" s="228">
        <v>1.2288000000000001</v>
      </c>
      <c r="O70" s="42">
        <v>0.024</v>
      </c>
      <c r="P70" s="52">
        <v>0</v>
      </c>
      <c r="Q70" s="52"/>
      <c r="R70" s="52"/>
      <c r="S70" s="42"/>
      <c r="T70" s="52"/>
      <c r="U70" s="52"/>
      <c r="V70" s="52"/>
      <c r="W70" s="52"/>
      <c r="X70" s="52"/>
      <c r="Y70" s="80">
        <f t="shared" si="1"/>
        <v>0</v>
      </c>
      <c r="Z70" s="80"/>
      <c r="AA70" s="52"/>
      <c r="AB70" s="52"/>
      <c r="AC70" s="80">
        <f t="shared" si="2"/>
        <v>0</v>
      </c>
    </row>
    <row r="71" spans="1:29" s="49" customFormat="1" ht="38.25" hidden="1">
      <c r="A71" s="23">
        <v>59</v>
      </c>
      <c r="B71" s="44" t="s">
        <v>100</v>
      </c>
      <c r="C71" s="56" t="s">
        <v>101</v>
      </c>
      <c r="D71" s="203" t="s">
        <v>31</v>
      </c>
      <c r="E71" s="203"/>
      <c r="F71" s="253">
        <v>1</v>
      </c>
      <c r="G71" s="215">
        <v>0</v>
      </c>
      <c r="H71" s="254"/>
      <c r="I71" s="159"/>
      <c r="J71" s="203"/>
      <c r="K71" s="159"/>
      <c r="L71" s="203"/>
      <c r="M71" s="159"/>
      <c r="N71" s="159"/>
      <c r="O71" s="46"/>
      <c r="P71" s="113">
        <v>0</v>
      </c>
      <c r="Q71" s="54"/>
      <c r="R71" s="54"/>
      <c r="S71" s="46"/>
      <c r="T71" s="113"/>
      <c r="U71" s="54"/>
      <c r="V71" s="54"/>
      <c r="W71" s="113"/>
      <c r="X71" s="54"/>
      <c r="Y71" s="80">
        <f t="shared" si="1"/>
        <v>0</v>
      </c>
      <c r="Z71" s="80"/>
      <c r="AA71" s="113"/>
      <c r="AB71" s="54"/>
      <c r="AC71" s="80">
        <f t="shared" si="2"/>
        <v>0</v>
      </c>
    </row>
    <row r="72" spans="1:29" s="22" customFormat="1" ht="13.5" hidden="1">
      <c r="A72" s="23"/>
      <c r="B72" s="25" t="s">
        <v>13</v>
      </c>
      <c r="C72" s="42"/>
      <c r="D72" s="225" t="s">
        <v>14</v>
      </c>
      <c r="E72" s="225">
        <v>0.389</v>
      </c>
      <c r="F72" s="224">
        <v>0.389</v>
      </c>
      <c r="G72" s="215">
        <v>6</v>
      </c>
      <c r="H72" s="225"/>
      <c r="I72" s="224"/>
      <c r="J72" s="225">
        <v>6</v>
      </c>
      <c r="K72" s="224">
        <v>2.334</v>
      </c>
      <c r="L72" s="225"/>
      <c r="M72" s="224"/>
      <c r="N72" s="224">
        <v>2.334</v>
      </c>
      <c r="O72" s="47">
        <v>0.389</v>
      </c>
      <c r="P72" s="48">
        <v>0</v>
      </c>
      <c r="Q72" s="48"/>
      <c r="R72" s="48"/>
      <c r="S72" s="47"/>
      <c r="T72" s="48"/>
      <c r="U72" s="48"/>
      <c r="V72" s="48"/>
      <c r="W72" s="48"/>
      <c r="X72" s="48"/>
      <c r="Y72" s="80">
        <f aca="true" t="shared" si="3" ref="Y72:Y129">X72*W72</f>
        <v>0</v>
      </c>
      <c r="Z72" s="80"/>
      <c r="AA72" s="48"/>
      <c r="AB72" s="48"/>
      <c r="AC72" s="80">
        <f t="shared" si="2"/>
        <v>0</v>
      </c>
    </row>
    <row r="73" spans="1:29" s="22" customFormat="1" ht="13.5" hidden="1">
      <c r="A73" s="23"/>
      <c r="B73" s="25" t="s">
        <v>29</v>
      </c>
      <c r="C73" s="42"/>
      <c r="D73" s="55" t="s">
        <v>0</v>
      </c>
      <c r="E73" s="225">
        <v>0.151</v>
      </c>
      <c r="F73" s="226">
        <v>0.151</v>
      </c>
      <c r="G73" s="215">
        <v>3.2</v>
      </c>
      <c r="H73" s="225"/>
      <c r="I73" s="224"/>
      <c r="J73" s="225"/>
      <c r="K73" s="224"/>
      <c r="L73" s="225">
        <v>3.2</v>
      </c>
      <c r="M73" s="224">
        <v>0.4832</v>
      </c>
      <c r="N73" s="224">
        <v>0.4832</v>
      </c>
      <c r="O73" s="47">
        <v>0.151</v>
      </c>
      <c r="P73" s="51">
        <v>0</v>
      </c>
      <c r="Q73" s="48"/>
      <c r="R73" s="48"/>
      <c r="S73" s="47"/>
      <c r="T73" s="51"/>
      <c r="U73" s="48"/>
      <c r="V73" s="48"/>
      <c r="W73" s="51"/>
      <c r="X73" s="48"/>
      <c r="Y73" s="80">
        <f t="shared" si="3"/>
        <v>0</v>
      </c>
      <c r="Z73" s="80"/>
      <c r="AA73" s="51"/>
      <c r="AB73" s="48"/>
      <c r="AC73" s="80">
        <f t="shared" si="2"/>
        <v>0</v>
      </c>
    </row>
    <row r="74" spans="1:29" s="67" customFormat="1" ht="13.5" hidden="1">
      <c r="A74" s="27"/>
      <c r="B74" s="42" t="s">
        <v>15</v>
      </c>
      <c r="C74" s="58"/>
      <c r="D74" s="55"/>
      <c r="E74" s="55"/>
      <c r="F74" s="209"/>
      <c r="G74" s="215">
        <v>0</v>
      </c>
      <c r="H74" s="55"/>
      <c r="I74" s="209"/>
      <c r="J74" s="225"/>
      <c r="K74" s="209"/>
      <c r="L74" s="227"/>
      <c r="M74" s="209"/>
      <c r="N74" s="209"/>
      <c r="O74" s="42"/>
      <c r="P74" s="24"/>
      <c r="Q74" s="24"/>
      <c r="R74" s="24"/>
      <c r="S74" s="42"/>
      <c r="T74" s="24"/>
      <c r="U74" s="24"/>
      <c r="V74" s="24"/>
      <c r="W74" s="24"/>
      <c r="X74" s="24"/>
      <c r="Y74" s="80">
        <f t="shared" si="3"/>
        <v>0</v>
      </c>
      <c r="Z74" s="80"/>
      <c r="AA74" s="24"/>
      <c r="AB74" s="24"/>
      <c r="AC74" s="80">
        <f t="shared" si="2"/>
        <v>0</v>
      </c>
    </row>
    <row r="75" spans="1:29" s="67" customFormat="1" ht="13.5" hidden="1">
      <c r="A75" s="27"/>
      <c r="B75" s="64" t="s">
        <v>96</v>
      </c>
      <c r="C75" s="58"/>
      <c r="D75" s="55" t="s">
        <v>31</v>
      </c>
      <c r="E75" s="55">
        <v>1</v>
      </c>
      <c r="F75" s="209">
        <v>1</v>
      </c>
      <c r="G75" s="215">
        <v>4.237288135593221</v>
      </c>
      <c r="H75" s="209">
        <v>4.237288135593221</v>
      </c>
      <c r="I75" s="209">
        <v>4.237288135593221</v>
      </c>
      <c r="J75" s="225"/>
      <c r="K75" s="209"/>
      <c r="L75" s="227"/>
      <c r="M75" s="209"/>
      <c r="N75" s="209">
        <v>4.237288135593221</v>
      </c>
      <c r="O75" s="42">
        <v>1</v>
      </c>
      <c r="P75" s="24">
        <v>0</v>
      </c>
      <c r="Q75" s="24"/>
      <c r="R75" s="24"/>
      <c r="S75" s="42"/>
      <c r="T75" s="24"/>
      <c r="U75" s="24"/>
      <c r="V75" s="24"/>
      <c r="W75" s="24"/>
      <c r="X75" s="24"/>
      <c r="Y75" s="80">
        <f t="shared" si="3"/>
        <v>0</v>
      </c>
      <c r="Z75" s="80"/>
      <c r="AA75" s="24"/>
      <c r="AB75" s="24"/>
      <c r="AC75" s="80">
        <f t="shared" si="2"/>
        <v>0</v>
      </c>
    </row>
    <row r="76" spans="1:29" s="67" customFormat="1" ht="13.5" hidden="1">
      <c r="A76" s="27"/>
      <c r="B76" s="25" t="s">
        <v>19</v>
      </c>
      <c r="C76" s="58"/>
      <c r="D76" s="55" t="s">
        <v>0</v>
      </c>
      <c r="E76" s="55">
        <v>0.024</v>
      </c>
      <c r="F76" s="228">
        <v>0.024</v>
      </c>
      <c r="G76" s="215">
        <v>3.2</v>
      </c>
      <c r="H76" s="55">
        <v>3.2</v>
      </c>
      <c r="I76" s="228">
        <v>0.07680000000000001</v>
      </c>
      <c r="J76" s="225"/>
      <c r="K76" s="209"/>
      <c r="L76" s="227"/>
      <c r="M76" s="209"/>
      <c r="N76" s="228">
        <v>0.07680000000000001</v>
      </c>
      <c r="O76" s="42">
        <v>0.024</v>
      </c>
      <c r="P76" s="52">
        <v>0</v>
      </c>
      <c r="Q76" s="52"/>
      <c r="R76" s="52"/>
      <c r="S76" s="42"/>
      <c r="T76" s="52"/>
      <c r="U76" s="52"/>
      <c r="V76" s="52"/>
      <c r="W76" s="52"/>
      <c r="X76" s="52"/>
      <c r="Y76" s="80">
        <f t="shared" si="3"/>
        <v>0</v>
      </c>
      <c r="Z76" s="80"/>
      <c r="AA76" s="52"/>
      <c r="AB76" s="52"/>
      <c r="AC76" s="80">
        <f t="shared" si="2"/>
        <v>0</v>
      </c>
    </row>
    <row r="77" spans="1:29" s="49" customFormat="1" ht="38.25" hidden="1">
      <c r="A77" s="23">
        <v>60</v>
      </c>
      <c r="B77" s="44" t="s">
        <v>98</v>
      </c>
      <c r="C77" s="56" t="s">
        <v>101</v>
      </c>
      <c r="D77" s="203" t="s">
        <v>31</v>
      </c>
      <c r="E77" s="203"/>
      <c r="F77" s="253">
        <v>7</v>
      </c>
      <c r="G77" s="215">
        <v>0</v>
      </c>
      <c r="H77" s="254"/>
      <c r="I77" s="159"/>
      <c r="J77" s="203"/>
      <c r="K77" s="159"/>
      <c r="L77" s="203"/>
      <c r="M77" s="159"/>
      <c r="N77" s="159"/>
      <c r="O77" s="46"/>
      <c r="P77" s="113">
        <v>0</v>
      </c>
      <c r="Q77" s="54"/>
      <c r="R77" s="54"/>
      <c r="S77" s="46"/>
      <c r="T77" s="113"/>
      <c r="U77" s="54"/>
      <c r="V77" s="54"/>
      <c r="W77" s="113"/>
      <c r="X77" s="54"/>
      <c r="Y77" s="80">
        <f t="shared" si="3"/>
        <v>0</v>
      </c>
      <c r="Z77" s="80"/>
      <c r="AA77" s="113"/>
      <c r="AB77" s="54"/>
      <c r="AC77" s="80">
        <f t="shared" si="2"/>
        <v>0</v>
      </c>
    </row>
    <row r="78" spans="1:29" s="22" customFormat="1" ht="13.5" hidden="1">
      <c r="A78" s="23"/>
      <c r="B78" s="25" t="s">
        <v>13</v>
      </c>
      <c r="C78" s="42"/>
      <c r="D78" s="225" t="s">
        <v>14</v>
      </c>
      <c r="E78" s="225">
        <v>0.389</v>
      </c>
      <c r="F78" s="224">
        <v>2.723</v>
      </c>
      <c r="G78" s="215">
        <v>6</v>
      </c>
      <c r="H78" s="255"/>
      <c r="I78" s="224"/>
      <c r="J78" s="225">
        <v>6</v>
      </c>
      <c r="K78" s="224">
        <v>16.338</v>
      </c>
      <c r="L78" s="225"/>
      <c r="M78" s="224"/>
      <c r="N78" s="224">
        <v>16.338</v>
      </c>
      <c r="O78" s="47">
        <v>0.389</v>
      </c>
      <c r="P78" s="48">
        <v>0</v>
      </c>
      <c r="Q78" s="48"/>
      <c r="R78" s="48"/>
      <c r="S78" s="47"/>
      <c r="T78" s="48"/>
      <c r="U78" s="48"/>
      <c r="V78" s="48"/>
      <c r="W78" s="48"/>
      <c r="X78" s="48"/>
      <c r="Y78" s="80">
        <f t="shared" si="3"/>
        <v>0</v>
      </c>
      <c r="Z78" s="80"/>
      <c r="AA78" s="48"/>
      <c r="AB78" s="48"/>
      <c r="AC78" s="80">
        <f t="shared" si="2"/>
        <v>0</v>
      </c>
    </row>
    <row r="79" spans="1:29" s="22" customFormat="1" ht="13.5" hidden="1">
      <c r="A79" s="23"/>
      <c r="B79" s="25" t="s">
        <v>29</v>
      </c>
      <c r="C79" s="42"/>
      <c r="D79" s="55" t="s">
        <v>0</v>
      </c>
      <c r="E79" s="225">
        <v>0.151</v>
      </c>
      <c r="F79" s="226">
        <v>1.057</v>
      </c>
      <c r="G79" s="215">
        <v>3.2</v>
      </c>
      <c r="H79" s="225"/>
      <c r="I79" s="224"/>
      <c r="J79" s="225"/>
      <c r="K79" s="224"/>
      <c r="L79" s="225">
        <v>3.2</v>
      </c>
      <c r="M79" s="224">
        <v>3.3824</v>
      </c>
      <c r="N79" s="224">
        <v>3.3824</v>
      </c>
      <c r="O79" s="47">
        <v>0.151</v>
      </c>
      <c r="P79" s="51">
        <v>0</v>
      </c>
      <c r="Q79" s="48"/>
      <c r="R79" s="48"/>
      <c r="S79" s="47"/>
      <c r="T79" s="51"/>
      <c r="U79" s="48"/>
      <c r="V79" s="48"/>
      <c r="W79" s="51"/>
      <c r="X79" s="48"/>
      <c r="Y79" s="80">
        <f t="shared" si="3"/>
        <v>0</v>
      </c>
      <c r="Z79" s="80"/>
      <c r="AA79" s="51"/>
      <c r="AB79" s="48"/>
      <c r="AC79" s="80">
        <f t="shared" si="2"/>
        <v>0</v>
      </c>
    </row>
    <row r="80" spans="1:29" s="67" customFormat="1" ht="13.5" hidden="1">
      <c r="A80" s="27"/>
      <c r="B80" s="42" t="s">
        <v>15</v>
      </c>
      <c r="C80" s="58"/>
      <c r="D80" s="55"/>
      <c r="E80" s="55"/>
      <c r="F80" s="209"/>
      <c r="G80" s="215">
        <v>0</v>
      </c>
      <c r="H80" s="55"/>
      <c r="I80" s="209"/>
      <c r="J80" s="225"/>
      <c r="K80" s="209"/>
      <c r="L80" s="227"/>
      <c r="M80" s="209"/>
      <c r="N80" s="209"/>
      <c r="O80" s="42"/>
      <c r="P80" s="24"/>
      <c r="Q80" s="24"/>
      <c r="R80" s="24"/>
      <c r="S80" s="42"/>
      <c r="T80" s="24"/>
      <c r="U80" s="24"/>
      <c r="V80" s="24"/>
      <c r="W80" s="24"/>
      <c r="X80" s="24"/>
      <c r="Y80" s="80">
        <f t="shared" si="3"/>
        <v>0</v>
      </c>
      <c r="Z80" s="80"/>
      <c r="AA80" s="24"/>
      <c r="AB80" s="24"/>
      <c r="AC80" s="80">
        <f t="shared" si="2"/>
        <v>0</v>
      </c>
    </row>
    <row r="81" spans="1:29" s="67" customFormat="1" ht="13.5" hidden="1">
      <c r="A81" s="27"/>
      <c r="B81" s="64" t="s">
        <v>96</v>
      </c>
      <c r="C81" s="58"/>
      <c r="D81" s="55" t="s">
        <v>31</v>
      </c>
      <c r="E81" s="55">
        <v>1</v>
      </c>
      <c r="F81" s="209">
        <v>7</v>
      </c>
      <c r="G81" s="215">
        <v>3.3898305084745766</v>
      </c>
      <c r="H81" s="209">
        <v>3.3898305084745766</v>
      </c>
      <c r="I81" s="209">
        <v>23.728813559322035</v>
      </c>
      <c r="J81" s="225"/>
      <c r="K81" s="209"/>
      <c r="L81" s="227"/>
      <c r="M81" s="209"/>
      <c r="N81" s="209">
        <v>23.728813559322035</v>
      </c>
      <c r="O81" s="42">
        <v>1</v>
      </c>
      <c r="P81" s="24">
        <v>0</v>
      </c>
      <c r="Q81" s="24"/>
      <c r="R81" s="24"/>
      <c r="S81" s="42"/>
      <c r="T81" s="24"/>
      <c r="U81" s="24"/>
      <c r="V81" s="24"/>
      <c r="W81" s="24"/>
      <c r="X81" s="24"/>
      <c r="Y81" s="80">
        <f t="shared" si="3"/>
        <v>0</v>
      </c>
      <c r="Z81" s="80"/>
      <c r="AA81" s="24"/>
      <c r="AB81" s="24"/>
      <c r="AC81" s="80">
        <f t="shared" si="2"/>
        <v>0</v>
      </c>
    </row>
    <row r="82" spans="1:29" s="67" customFormat="1" ht="13.5" hidden="1">
      <c r="A82" s="27"/>
      <c r="B82" s="25" t="s">
        <v>19</v>
      </c>
      <c r="C82" s="58"/>
      <c r="D82" s="55" t="s">
        <v>0</v>
      </c>
      <c r="E82" s="55">
        <v>0.024</v>
      </c>
      <c r="F82" s="228">
        <v>0.168</v>
      </c>
      <c r="G82" s="215">
        <v>3.2</v>
      </c>
      <c r="H82" s="55">
        <v>3.2</v>
      </c>
      <c r="I82" s="228">
        <v>0.5376000000000001</v>
      </c>
      <c r="J82" s="225"/>
      <c r="K82" s="209"/>
      <c r="L82" s="227"/>
      <c r="M82" s="209"/>
      <c r="N82" s="228">
        <v>0.5376000000000001</v>
      </c>
      <c r="O82" s="42">
        <v>0.024</v>
      </c>
      <c r="P82" s="52">
        <v>0</v>
      </c>
      <c r="Q82" s="52"/>
      <c r="R82" s="52"/>
      <c r="S82" s="42"/>
      <c r="T82" s="52"/>
      <c r="U82" s="52"/>
      <c r="V82" s="52"/>
      <c r="W82" s="52"/>
      <c r="X82" s="52"/>
      <c r="Y82" s="80">
        <f t="shared" si="3"/>
        <v>0</v>
      </c>
      <c r="Z82" s="80"/>
      <c r="AA82" s="52"/>
      <c r="AB82" s="52"/>
      <c r="AC82" s="80">
        <f t="shared" si="2"/>
        <v>0</v>
      </c>
    </row>
    <row r="83" spans="1:29" s="49" customFormat="1" ht="13.5" hidden="1">
      <c r="A83" s="23">
        <v>61</v>
      </c>
      <c r="B83" s="44" t="s">
        <v>94</v>
      </c>
      <c r="C83" s="56" t="s">
        <v>91</v>
      </c>
      <c r="D83" s="203" t="s">
        <v>92</v>
      </c>
      <c r="E83" s="203"/>
      <c r="F83" s="253">
        <v>0.6</v>
      </c>
      <c r="G83" s="215">
        <v>0</v>
      </c>
      <c r="H83" s="254"/>
      <c r="I83" s="159"/>
      <c r="J83" s="203"/>
      <c r="K83" s="159"/>
      <c r="L83" s="203"/>
      <c r="M83" s="159"/>
      <c r="N83" s="159"/>
      <c r="O83" s="46"/>
      <c r="P83" s="113">
        <v>0</v>
      </c>
      <c r="Q83" s="54"/>
      <c r="R83" s="54"/>
      <c r="S83" s="46"/>
      <c r="T83" s="113"/>
      <c r="U83" s="54"/>
      <c r="V83" s="54"/>
      <c r="W83" s="113"/>
      <c r="X83" s="54"/>
      <c r="Y83" s="80">
        <f t="shared" si="3"/>
        <v>0</v>
      </c>
      <c r="Z83" s="80"/>
      <c r="AA83" s="113"/>
      <c r="AB83" s="54"/>
      <c r="AC83" s="80">
        <f t="shared" si="2"/>
        <v>0</v>
      </c>
    </row>
    <row r="84" spans="1:29" s="22" customFormat="1" ht="13.5" hidden="1">
      <c r="A84" s="23"/>
      <c r="B84" s="25" t="s">
        <v>13</v>
      </c>
      <c r="C84" s="42"/>
      <c r="D84" s="225" t="s">
        <v>14</v>
      </c>
      <c r="E84" s="225">
        <v>5.84</v>
      </c>
      <c r="F84" s="224">
        <v>3.504</v>
      </c>
      <c r="G84" s="215">
        <v>6</v>
      </c>
      <c r="H84" s="225"/>
      <c r="I84" s="224"/>
      <c r="J84" s="225">
        <v>6</v>
      </c>
      <c r="K84" s="224">
        <v>21.024</v>
      </c>
      <c r="L84" s="225"/>
      <c r="M84" s="224"/>
      <c r="N84" s="224">
        <v>21.024</v>
      </c>
      <c r="O84" s="47">
        <v>5.84</v>
      </c>
      <c r="P84" s="48">
        <v>0</v>
      </c>
      <c r="Q84" s="48"/>
      <c r="R84" s="48"/>
      <c r="S84" s="47"/>
      <c r="T84" s="48"/>
      <c r="U84" s="48"/>
      <c r="V84" s="48"/>
      <c r="W84" s="48"/>
      <c r="X84" s="48"/>
      <c r="Y84" s="80">
        <f t="shared" si="3"/>
        <v>0</v>
      </c>
      <c r="Z84" s="80"/>
      <c r="AA84" s="48"/>
      <c r="AB84" s="48"/>
      <c r="AC84" s="80">
        <f t="shared" si="2"/>
        <v>0</v>
      </c>
    </row>
    <row r="85" spans="1:29" s="22" customFormat="1" ht="13.5" hidden="1">
      <c r="A85" s="23"/>
      <c r="B85" s="25" t="s">
        <v>29</v>
      </c>
      <c r="C85" s="42"/>
      <c r="D85" s="55" t="s">
        <v>0</v>
      </c>
      <c r="E85" s="225">
        <v>1.51</v>
      </c>
      <c r="F85" s="226">
        <v>0.9059999999999999</v>
      </c>
      <c r="G85" s="215">
        <v>3.2</v>
      </c>
      <c r="H85" s="225"/>
      <c r="I85" s="224"/>
      <c r="J85" s="225"/>
      <c r="K85" s="224"/>
      <c r="L85" s="225">
        <v>3.2</v>
      </c>
      <c r="M85" s="224">
        <v>2.8992</v>
      </c>
      <c r="N85" s="224">
        <v>2.8992</v>
      </c>
      <c r="O85" s="47">
        <v>1.51</v>
      </c>
      <c r="P85" s="51">
        <v>0</v>
      </c>
      <c r="Q85" s="48"/>
      <c r="R85" s="48"/>
      <c r="S85" s="47"/>
      <c r="T85" s="51"/>
      <c r="U85" s="48"/>
      <c r="V85" s="48"/>
      <c r="W85" s="51"/>
      <c r="X85" s="48"/>
      <c r="Y85" s="80">
        <f t="shared" si="3"/>
        <v>0</v>
      </c>
      <c r="Z85" s="80"/>
      <c r="AA85" s="51"/>
      <c r="AB85" s="48"/>
      <c r="AC85" s="80">
        <f t="shared" si="2"/>
        <v>0</v>
      </c>
    </row>
    <row r="86" spans="1:29" s="67" customFormat="1" ht="13.5" hidden="1">
      <c r="A86" s="27"/>
      <c r="B86" s="42" t="s">
        <v>15</v>
      </c>
      <c r="C86" s="58"/>
      <c r="D86" s="55"/>
      <c r="E86" s="55"/>
      <c r="F86" s="209"/>
      <c r="G86" s="215">
        <v>0</v>
      </c>
      <c r="H86" s="55"/>
      <c r="I86" s="209"/>
      <c r="J86" s="225"/>
      <c r="K86" s="209"/>
      <c r="L86" s="227"/>
      <c r="M86" s="209"/>
      <c r="N86" s="209"/>
      <c r="O86" s="42"/>
      <c r="P86" s="24"/>
      <c r="Q86" s="24"/>
      <c r="R86" s="24"/>
      <c r="S86" s="42"/>
      <c r="T86" s="24"/>
      <c r="U86" s="24"/>
      <c r="V86" s="24"/>
      <c r="W86" s="24"/>
      <c r="X86" s="24"/>
      <c r="Y86" s="80">
        <f t="shared" si="3"/>
        <v>0</v>
      </c>
      <c r="Z86" s="80"/>
      <c r="AA86" s="24"/>
      <c r="AB86" s="24"/>
      <c r="AC86" s="80">
        <f t="shared" si="2"/>
        <v>0</v>
      </c>
    </row>
    <row r="87" spans="1:29" s="67" customFormat="1" ht="13.5" hidden="1">
      <c r="A87" s="27"/>
      <c r="B87" s="64" t="s">
        <v>93</v>
      </c>
      <c r="C87" s="58"/>
      <c r="D87" s="55" t="s">
        <v>31</v>
      </c>
      <c r="E87" s="55">
        <v>10</v>
      </c>
      <c r="F87" s="209">
        <v>6</v>
      </c>
      <c r="G87" s="215">
        <v>14.41</v>
      </c>
      <c r="H87" s="209">
        <v>14.41</v>
      </c>
      <c r="I87" s="209">
        <v>86.46000000000001</v>
      </c>
      <c r="J87" s="225"/>
      <c r="K87" s="209"/>
      <c r="L87" s="227"/>
      <c r="M87" s="209"/>
      <c r="N87" s="209">
        <v>86.46000000000001</v>
      </c>
      <c r="O87" s="42">
        <v>10</v>
      </c>
      <c r="P87" s="24">
        <v>0</v>
      </c>
      <c r="Q87" s="24"/>
      <c r="R87" s="24"/>
      <c r="S87" s="42"/>
      <c r="T87" s="24"/>
      <c r="U87" s="24"/>
      <c r="V87" s="24"/>
      <c r="W87" s="24"/>
      <c r="X87" s="24"/>
      <c r="Y87" s="80">
        <f t="shared" si="3"/>
        <v>0</v>
      </c>
      <c r="Z87" s="80"/>
      <c r="AA87" s="24"/>
      <c r="AB87" s="24"/>
      <c r="AC87" s="80">
        <f t="shared" si="2"/>
        <v>0</v>
      </c>
    </row>
    <row r="88" spans="1:29" s="67" customFormat="1" ht="13.5" hidden="1">
      <c r="A88" s="27"/>
      <c r="B88" s="25" t="s">
        <v>19</v>
      </c>
      <c r="C88" s="58"/>
      <c r="D88" s="55" t="s">
        <v>0</v>
      </c>
      <c r="E88" s="55">
        <v>0.24</v>
      </c>
      <c r="F88" s="228">
        <v>0.144</v>
      </c>
      <c r="G88" s="215">
        <v>3.2</v>
      </c>
      <c r="H88" s="55">
        <v>3.2</v>
      </c>
      <c r="I88" s="228">
        <v>0.4608</v>
      </c>
      <c r="J88" s="225"/>
      <c r="K88" s="209"/>
      <c r="L88" s="227"/>
      <c r="M88" s="209"/>
      <c r="N88" s="228">
        <v>0.4608</v>
      </c>
      <c r="O88" s="42">
        <v>0.24</v>
      </c>
      <c r="P88" s="52">
        <v>0</v>
      </c>
      <c r="Q88" s="52"/>
      <c r="R88" s="52"/>
      <c r="S88" s="42"/>
      <c r="T88" s="52"/>
      <c r="U88" s="52"/>
      <c r="V88" s="52"/>
      <c r="W88" s="52"/>
      <c r="X88" s="52"/>
      <c r="Y88" s="80">
        <f t="shared" si="3"/>
        <v>0</v>
      </c>
      <c r="Z88" s="80"/>
      <c r="AA88" s="52"/>
      <c r="AB88" s="52"/>
      <c r="AC88" s="80">
        <f t="shared" si="2"/>
        <v>0</v>
      </c>
    </row>
    <row r="89" spans="1:29" s="49" customFormat="1" ht="25.5" customHeight="1" hidden="1">
      <c r="A89" s="23">
        <v>62</v>
      </c>
      <c r="B89" s="44" t="s">
        <v>95</v>
      </c>
      <c r="C89" s="56" t="s">
        <v>91</v>
      </c>
      <c r="D89" s="203" t="s">
        <v>92</v>
      </c>
      <c r="E89" s="203"/>
      <c r="F89" s="253">
        <v>0.2</v>
      </c>
      <c r="G89" s="215">
        <v>0</v>
      </c>
      <c r="H89" s="254"/>
      <c r="I89" s="159"/>
      <c r="J89" s="203"/>
      <c r="K89" s="159"/>
      <c r="L89" s="203"/>
      <c r="M89" s="159"/>
      <c r="N89" s="159"/>
      <c r="O89" s="46"/>
      <c r="P89" s="113">
        <v>0.1</v>
      </c>
      <c r="Q89" s="54"/>
      <c r="R89" s="54"/>
      <c r="S89" s="46"/>
      <c r="T89" s="113"/>
      <c r="U89" s="54"/>
      <c r="V89" s="54"/>
      <c r="W89" s="113">
        <v>0.1</v>
      </c>
      <c r="X89" s="54"/>
      <c r="Y89" s="80"/>
      <c r="Z89" s="80"/>
      <c r="AA89" s="113">
        <v>0</v>
      </c>
      <c r="AB89" s="54"/>
      <c r="AC89" s="80"/>
    </row>
    <row r="90" spans="1:29" s="22" customFormat="1" ht="13.5" hidden="1">
      <c r="A90" s="23"/>
      <c r="B90" s="25" t="s">
        <v>13</v>
      </c>
      <c r="C90" s="42"/>
      <c r="D90" s="225" t="s">
        <v>14</v>
      </c>
      <c r="E90" s="225">
        <v>5.84</v>
      </c>
      <c r="F90" s="224">
        <v>1.168</v>
      </c>
      <c r="G90" s="215">
        <v>6</v>
      </c>
      <c r="H90" s="225"/>
      <c r="I90" s="224"/>
      <c r="J90" s="225">
        <v>6</v>
      </c>
      <c r="K90" s="224">
        <v>7.007999999999999</v>
      </c>
      <c r="L90" s="225"/>
      <c r="M90" s="224"/>
      <c r="N90" s="224">
        <v>7.007999999999999</v>
      </c>
      <c r="O90" s="47">
        <v>5.84</v>
      </c>
      <c r="P90" s="48">
        <v>0.584</v>
      </c>
      <c r="Q90" s="80">
        <v>6</v>
      </c>
      <c r="R90" s="80">
        <v>3.5039999999999996</v>
      </c>
      <c r="S90" s="47"/>
      <c r="T90" s="48"/>
      <c r="U90" s="80"/>
      <c r="V90" s="80"/>
      <c r="W90" s="48">
        <v>0.584</v>
      </c>
      <c r="X90" s="80">
        <v>4.6</v>
      </c>
      <c r="Y90" s="80">
        <f t="shared" si="3"/>
        <v>2.6863999999999995</v>
      </c>
      <c r="Z90" s="80"/>
      <c r="AA90" s="48"/>
      <c r="AB90" s="80"/>
      <c r="AC90" s="80"/>
    </row>
    <row r="91" spans="1:29" s="22" customFormat="1" ht="13.5" hidden="1">
      <c r="A91" s="23"/>
      <c r="B91" s="25" t="s">
        <v>29</v>
      </c>
      <c r="C91" s="42"/>
      <c r="D91" s="55" t="s">
        <v>0</v>
      </c>
      <c r="E91" s="225">
        <v>1.51</v>
      </c>
      <c r="F91" s="226">
        <v>0.30200000000000005</v>
      </c>
      <c r="G91" s="215">
        <v>3.2</v>
      </c>
      <c r="H91" s="225"/>
      <c r="I91" s="224"/>
      <c r="J91" s="225"/>
      <c r="K91" s="224"/>
      <c r="L91" s="225">
        <v>3.2</v>
      </c>
      <c r="M91" s="224">
        <v>0.9664000000000001</v>
      </c>
      <c r="N91" s="224">
        <v>0.9664000000000001</v>
      </c>
      <c r="O91" s="47">
        <v>1.51</v>
      </c>
      <c r="P91" s="51">
        <v>0.15100000000000002</v>
      </c>
      <c r="Q91" s="80">
        <v>3.2</v>
      </c>
      <c r="R91" s="80">
        <v>0.4832000000000001</v>
      </c>
      <c r="S91" s="47"/>
      <c r="T91" s="51"/>
      <c r="U91" s="80"/>
      <c r="V91" s="80"/>
      <c r="W91" s="51">
        <v>0.15100000000000002</v>
      </c>
      <c r="X91" s="80">
        <v>3.2</v>
      </c>
      <c r="Y91" s="80">
        <f t="shared" si="3"/>
        <v>0.4832000000000001</v>
      </c>
      <c r="Z91" s="80"/>
      <c r="AA91" s="51"/>
      <c r="AB91" s="80"/>
      <c r="AC91" s="80"/>
    </row>
    <row r="92" spans="1:29" s="67" customFormat="1" ht="13.5" hidden="1">
      <c r="A92" s="27"/>
      <c r="B92" s="42" t="s">
        <v>15</v>
      </c>
      <c r="C92" s="58"/>
      <c r="D92" s="55"/>
      <c r="E92" s="55"/>
      <c r="F92" s="209"/>
      <c r="G92" s="215">
        <v>0</v>
      </c>
      <c r="H92" s="55"/>
      <c r="I92" s="209"/>
      <c r="J92" s="225"/>
      <c r="K92" s="209"/>
      <c r="L92" s="227"/>
      <c r="M92" s="209"/>
      <c r="N92" s="209"/>
      <c r="O92" s="42"/>
      <c r="P92" s="24"/>
      <c r="Q92" s="80"/>
      <c r="R92" s="80"/>
      <c r="S92" s="42"/>
      <c r="T92" s="24"/>
      <c r="U92" s="80"/>
      <c r="V92" s="80"/>
      <c r="W92" s="24"/>
      <c r="X92" s="80"/>
      <c r="Y92" s="80"/>
      <c r="Z92" s="80"/>
      <c r="AA92" s="24"/>
      <c r="AB92" s="80"/>
      <c r="AC92" s="80"/>
    </row>
    <row r="93" spans="1:29" s="67" customFormat="1" ht="13.5" hidden="1">
      <c r="A93" s="27"/>
      <c r="B93" s="64" t="s">
        <v>93</v>
      </c>
      <c r="C93" s="58"/>
      <c r="D93" s="55" t="s">
        <v>31</v>
      </c>
      <c r="E93" s="55">
        <v>10</v>
      </c>
      <c r="F93" s="209">
        <v>2</v>
      </c>
      <c r="G93" s="215">
        <v>10.17</v>
      </c>
      <c r="H93" s="209">
        <v>10.17</v>
      </c>
      <c r="I93" s="209">
        <v>20.34</v>
      </c>
      <c r="J93" s="225"/>
      <c r="K93" s="209"/>
      <c r="L93" s="227"/>
      <c r="M93" s="209"/>
      <c r="N93" s="209">
        <v>20.34</v>
      </c>
      <c r="O93" s="42">
        <v>10</v>
      </c>
      <c r="P93" s="24">
        <v>1</v>
      </c>
      <c r="Q93" s="80">
        <v>10.17</v>
      </c>
      <c r="R93" s="80">
        <v>10.17</v>
      </c>
      <c r="S93" s="42"/>
      <c r="T93" s="24"/>
      <c r="U93" s="80"/>
      <c r="V93" s="80"/>
      <c r="W93" s="24">
        <v>1</v>
      </c>
      <c r="X93" s="80">
        <v>12</v>
      </c>
      <c r="Y93" s="80">
        <f t="shared" si="3"/>
        <v>12</v>
      </c>
      <c r="Z93" s="80"/>
      <c r="AA93" s="24"/>
      <c r="AB93" s="80"/>
      <c r="AC93" s="80"/>
    </row>
    <row r="94" spans="1:29" s="67" customFormat="1" ht="13.5" hidden="1">
      <c r="A94" s="27"/>
      <c r="B94" s="25" t="s">
        <v>19</v>
      </c>
      <c r="C94" s="58"/>
      <c r="D94" s="55" t="s">
        <v>0</v>
      </c>
      <c r="E94" s="55">
        <v>0.24</v>
      </c>
      <c r="F94" s="228">
        <v>0.048</v>
      </c>
      <c r="G94" s="215">
        <v>3.2</v>
      </c>
      <c r="H94" s="55">
        <v>3.2</v>
      </c>
      <c r="I94" s="228">
        <v>0.15360000000000001</v>
      </c>
      <c r="J94" s="225"/>
      <c r="K94" s="209"/>
      <c r="L94" s="227"/>
      <c r="M94" s="209"/>
      <c r="N94" s="228">
        <v>0.15360000000000001</v>
      </c>
      <c r="O94" s="42">
        <v>0.24</v>
      </c>
      <c r="P94" s="52">
        <v>0.024</v>
      </c>
      <c r="Q94" s="80">
        <v>3.2</v>
      </c>
      <c r="R94" s="80">
        <v>0.07680000000000001</v>
      </c>
      <c r="S94" s="42"/>
      <c r="T94" s="52"/>
      <c r="U94" s="80"/>
      <c r="V94" s="80"/>
      <c r="W94" s="52">
        <v>0.024</v>
      </c>
      <c r="X94" s="80">
        <v>1</v>
      </c>
      <c r="Y94" s="80">
        <f t="shared" si="3"/>
        <v>0.024</v>
      </c>
      <c r="Z94" s="80"/>
      <c r="AA94" s="52"/>
      <c r="AB94" s="80"/>
      <c r="AC94" s="80"/>
    </row>
    <row r="95" spans="1:29" s="49" customFormat="1" ht="25.5" hidden="1">
      <c r="A95" s="23">
        <v>63</v>
      </c>
      <c r="B95" s="44" t="s">
        <v>105</v>
      </c>
      <c r="C95" s="56" t="s">
        <v>101</v>
      </c>
      <c r="D95" s="203" t="s">
        <v>31</v>
      </c>
      <c r="E95" s="203"/>
      <c r="F95" s="253">
        <v>4</v>
      </c>
      <c r="G95" s="215">
        <v>0</v>
      </c>
      <c r="H95" s="254"/>
      <c r="I95" s="159"/>
      <c r="J95" s="203"/>
      <c r="K95" s="159"/>
      <c r="L95" s="203"/>
      <c r="M95" s="159"/>
      <c r="N95" s="159"/>
      <c r="O95" s="46"/>
      <c r="P95" s="113">
        <v>0</v>
      </c>
      <c r="Q95" s="54"/>
      <c r="R95" s="54"/>
      <c r="S95" s="46"/>
      <c r="T95" s="113"/>
      <c r="U95" s="54"/>
      <c r="V95" s="54"/>
      <c r="W95" s="113">
        <v>0</v>
      </c>
      <c r="X95" s="54"/>
      <c r="Y95" s="80">
        <f t="shared" si="3"/>
        <v>0</v>
      </c>
      <c r="Z95" s="80"/>
      <c r="AA95" s="113">
        <v>0</v>
      </c>
      <c r="AB95" s="54"/>
      <c r="AC95" s="80">
        <f aca="true" t="shared" si="4" ref="AC95:AC112">AB95*AA95</f>
        <v>0</v>
      </c>
    </row>
    <row r="96" spans="1:29" s="22" customFormat="1" ht="13.5" hidden="1">
      <c r="A96" s="23"/>
      <c r="B96" s="25" t="s">
        <v>13</v>
      </c>
      <c r="C96" s="42"/>
      <c r="D96" s="225" t="s">
        <v>14</v>
      </c>
      <c r="E96" s="225">
        <v>0.389</v>
      </c>
      <c r="F96" s="224">
        <v>1.556</v>
      </c>
      <c r="G96" s="215">
        <v>6</v>
      </c>
      <c r="H96" s="225"/>
      <c r="I96" s="224"/>
      <c r="J96" s="225">
        <v>6</v>
      </c>
      <c r="K96" s="224">
        <v>9.336</v>
      </c>
      <c r="L96" s="225"/>
      <c r="M96" s="224"/>
      <c r="N96" s="224">
        <v>9.336</v>
      </c>
      <c r="O96" s="47">
        <v>0.389</v>
      </c>
      <c r="P96" s="48">
        <v>0</v>
      </c>
      <c r="Q96" s="48"/>
      <c r="R96" s="48"/>
      <c r="S96" s="47"/>
      <c r="T96" s="48"/>
      <c r="U96" s="48"/>
      <c r="V96" s="48"/>
      <c r="W96" s="48">
        <v>0</v>
      </c>
      <c r="X96" s="48"/>
      <c r="Y96" s="80">
        <f t="shared" si="3"/>
        <v>0</v>
      </c>
      <c r="Z96" s="80"/>
      <c r="AA96" s="48">
        <v>0</v>
      </c>
      <c r="AB96" s="48"/>
      <c r="AC96" s="80">
        <f t="shared" si="4"/>
        <v>0</v>
      </c>
    </row>
    <row r="97" spans="1:29" s="22" customFormat="1" ht="13.5" hidden="1">
      <c r="A97" s="23"/>
      <c r="B97" s="25" t="s">
        <v>29</v>
      </c>
      <c r="C97" s="42"/>
      <c r="D97" s="55" t="s">
        <v>0</v>
      </c>
      <c r="E97" s="225">
        <v>0.151</v>
      </c>
      <c r="F97" s="226">
        <v>0.604</v>
      </c>
      <c r="G97" s="215">
        <v>3.2</v>
      </c>
      <c r="H97" s="225"/>
      <c r="I97" s="224"/>
      <c r="J97" s="225"/>
      <c r="K97" s="224"/>
      <c r="L97" s="225">
        <v>3.2</v>
      </c>
      <c r="M97" s="224">
        <v>1.9328</v>
      </c>
      <c r="N97" s="224">
        <v>1.9328</v>
      </c>
      <c r="O97" s="47">
        <v>0.151</v>
      </c>
      <c r="P97" s="51">
        <v>0</v>
      </c>
      <c r="Q97" s="48"/>
      <c r="R97" s="48"/>
      <c r="S97" s="47"/>
      <c r="T97" s="51"/>
      <c r="U97" s="48"/>
      <c r="V97" s="48"/>
      <c r="W97" s="51">
        <v>0</v>
      </c>
      <c r="X97" s="48"/>
      <c r="Y97" s="80">
        <f t="shared" si="3"/>
        <v>0</v>
      </c>
      <c r="Z97" s="80"/>
      <c r="AA97" s="51">
        <v>0</v>
      </c>
      <c r="AB97" s="48"/>
      <c r="AC97" s="80">
        <f t="shared" si="4"/>
        <v>0</v>
      </c>
    </row>
    <row r="98" spans="1:29" s="67" customFormat="1" ht="13.5" hidden="1">
      <c r="A98" s="27"/>
      <c r="B98" s="42" t="s">
        <v>15</v>
      </c>
      <c r="C98" s="58"/>
      <c r="D98" s="55"/>
      <c r="E98" s="55"/>
      <c r="F98" s="209"/>
      <c r="G98" s="215">
        <v>0</v>
      </c>
      <c r="H98" s="55"/>
      <c r="I98" s="209"/>
      <c r="J98" s="225"/>
      <c r="K98" s="209"/>
      <c r="L98" s="227"/>
      <c r="M98" s="209"/>
      <c r="N98" s="209"/>
      <c r="O98" s="42"/>
      <c r="P98" s="24"/>
      <c r="Q98" s="24"/>
      <c r="R98" s="24"/>
      <c r="S98" s="42"/>
      <c r="T98" s="24"/>
      <c r="U98" s="24"/>
      <c r="V98" s="24"/>
      <c r="W98" s="24"/>
      <c r="X98" s="24"/>
      <c r="Y98" s="80">
        <f t="shared" si="3"/>
        <v>0</v>
      </c>
      <c r="Z98" s="80"/>
      <c r="AA98" s="24"/>
      <c r="AB98" s="24"/>
      <c r="AC98" s="80">
        <f t="shared" si="4"/>
        <v>0</v>
      </c>
    </row>
    <row r="99" spans="1:29" s="67" customFormat="1" ht="13.5" hidden="1">
      <c r="A99" s="27"/>
      <c r="B99" s="64" t="s">
        <v>102</v>
      </c>
      <c r="C99" s="58"/>
      <c r="D99" s="55" t="s">
        <v>31</v>
      </c>
      <c r="E99" s="55">
        <v>1</v>
      </c>
      <c r="F99" s="209">
        <v>4</v>
      </c>
      <c r="G99" s="215">
        <v>9.32</v>
      </c>
      <c r="H99" s="209">
        <v>9.32</v>
      </c>
      <c r="I99" s="209">
        <v>37.28</v>
      </c>
      <c r="J99" s="225"/>
      <c r="K99" s="209"/>
      <c r="L99" s="227"/>
      <c r="M99" s="209"/>
      <c r="N99" s="209">
        <v>37.28</v>
      </c>
      <c r="O99" s="42">
        <v>1</v>
      </c>
      <c r="P99" s="24">
        <v>0</v>
      </c>
      <c r="Q99" s="24"/>
      <c r="R99" s="24"/>
      <c r="S99" s="42"/>
      <c r="T99" s="24"/>
      <c r="U99" s="24"/>
      <c r="V99" s="24"/>
      <c r="W99" s="24">
        <v>0</v>
      </c>
      <c r="X99" s="24"/>
      <c r="Y99" s="80">
        <f t="shared" si="3"/>
        <v>0</v>
      </c>
      <c r="Z99" s="80"/>
      <c r="AA99" s="24">
        <v>0</v>
      </c>
      <c r="AB99" s="24"/>
      <c r="AC99" s="80">
        <f t="shared" si="4"/>
        <v>0</v>
      </c>
    </row>
    <row r="100" spans="1:29" s="67" customFormat="1" ht="13.5" hidden="1">
      <c r="A100" s="27"/>
      <c r="B100" s="25" t="s">
        <v>19</v>
      </c>
      <c r="C100" s="58"/>
      <c r="D100" s="55" t="s">
        <v>0</v>
      </c>
      <c r="E100" s="55">
        <v>0.024</v>
      </c>
      <c r="F100" s="228">
        <v>0.096</v>
      </c>
      <c r="G100" s="215">
        <v>3.2</v>
      </c>
      <c r="H100" s="55">
        <v>3.2</v>
      </c>
      <c r="I100" s="228">
        <v>0.30720000000000003</v>
      </c>
      <c r="J100" s="225"/>
      <c r="K100" s="209"/>
      <c r="L100" s="227"/>
      <c r="M100" s="209"/>
      <c r="N100" s="228">
        <v>0.30720000000000003</v>
      </c>
      <c r="O100" s="42">
        <v>0.024</v>
      </c>
      <c r="P100" s="52">
        <v>0</v>
      </c>
      <c r="Q100" s="52"/>
      <c r="R100" s="52"/>
      <c r="S100" s="42"/>
      <c r="T100" s="52"/>
      <c r="U100" s="52"/>
      <c r="V100" s="52"/>
      <c r="W100" s="52">
        <v>0</v>
      </c>
      <c r="X100" s="52"/>
      <c r="Y100" s="80">
        <f t="shared" si="3"/>
        <v>0</v>
      </c>
      <c r="Z100" s="80"/>
      <c r="AA100" s="52">
        <v>0</v>
      </c>
      <c r="AB100" s="52"/>
      <c r="AC100" s="80">
        <f t="shared" si="4"/>
        <v>0</v>
      </c>
    </row>
    <row r="101" spans="1:29" s="49" customFormat="1" ht="25.5" hidden="1">
      <c r="A101" s="23">
        <v>64</v>
      </c>
      <c r="B101" s="44" t="s">
        <v>106</v>
      </c>
      <c r="C101" s="56" t="s">
        <v>101</v>
      </c>
      <c r="D101" s="203" t="s">
        <v>31</v>
      </c>
      <c r="E101" s="203"/>
      <c r="F101" s="253">
        <v>2</v>
      </c>
      <c r="G101" s="215">
        <v>0</v>
      </c>
      <c r="H101" s="254"/>
      <c r="I101" s="159"/>
      <c r="J101" s="203"/>
      <c r="K101" s="159"/>
      <c r="L101" s="203"/>
      <c r="M101" s="159"/>
      <c r="N101" s="159"/>
      <c r="O101" s="46"/>
      <c r="P101" s="113">
        <v>0</v>
      </c>
      <c r="Q101" s="54"/>
      <c r="R101" s="54"/>
      <c r="S101" s="46"/>
      <c r="T101" s="113"/>
      <c r="U101" s="54"/>
      <c r="V101" s="54"/>
      <c r="W101" s="113">
        <v>0</v>
      </c>
      <c r="X101" s="54"/>
      <c r="Y101" s="80">
        <f t="shared" si="3"/>
        <v>0</v>
      </c>
      <c r="Z101" s="80"/>
      <c r="AA101" s="113">
        <v>0</v>
      </c>
      <c r="AB101" s="54"/>
      <c r="AC101" s="80">
        <f t="shared" si="4"/>
        <v>0</v>
      </c>
    </row>
    <row r="102" spans="1:29" s="22" customFormat="1" ht="13.5" hidden="1">
      <c r="A102" s="23"/>
      <c r="B102" s="25" t="s">
        <v>13</v>
      </c>
      <c r="C102" s="42"/>
      <c r="D102" s="225" t="s">
        <v>14</v>
      </c>
      <c r="E102" s="225">
        <v>0.389</v>
      </c>
      <c r="F102" s="224">
        <v>0.778</v>
      </c>
      <c r="G102" s="215">
        <v>6</v>
      </c>
      <c r="H102" s="225"/>
      <c r="I102" s="224"/>
      <c r="J102" s="225">
        <v>6</v>
      </c>
      <c r="K102" s="224">
        <v>4.668</v>
      </c>
      <c r="L102" s="225"/>
      <c r="M102" s="224"/>
      <c r="N102" s="224">
        <v>4.668</v>
      </c>
      <c r="O102" s="47">
        <v>0.389</v>
      </c>
      <c r="P102" s="48">
        <v>0</v>
      </c>
      <c r="Q102" s="48"/>
      <c r="R102" s="48"/>
      <c r="S102" s="47"/>
      <c r="T102" s="48"/>
      <c r="U102" s="48"/>
      <c r="V102" s="48"/>
      <c r="W102" s="48">
        <v>0</v>
      </c>
      <c r="X102" s="48"/>
      <c r="Y102" s="80">
        <f t="shared" si="3"/>
        <v>0</v>
      </c>
      <c r="Z102" s="80"/>
      <c r="AA102" s="48">
        <v>0</v>
      </c>
      <c r="AB102" s="48"/>
      <c r="AC102" s="80">
        <f t="shared" si="4"/>
        <v>0</v>
      </c>
    </row>
    <row r="103" spans="1:29" s="22" customFormat="1" ht="13.5" hidden="1">
      <c r="A103" s="23"/>
      <c r="B103" s="25" t="s">
        <v>29</v>
      </c>
      <c r="C103" s="42"/>
      <c r="D103" s="55" t="s">
        <v>0</v>
      </c>
      <c r="E103" s="225">
        <v>0.151</v>
      </c>
      <c r="F103" s="226">
        <v>0.302</v>
      </c>
      <c r="G103" s="215">
        <v>3.2</v>
      </c>
      <c r="H103" s="225"/>
      <c r="I103" s="224"/>
      <c r="J103" s="225"/>
      <c r="K103" s="224"/>
      <c r="L103" s="225">
        <v>3.2</v>
      </c>
      <c r="M103" s="224">
        <v>0.9664</v>
      </c>
      <c r="N103" s="224">
        <v>0.9664</v>
      </c>
      <c r="O103" s="47">
        <v>0.151</v>
      </c>
      <c r="P103" s="51">
        <v>0</v>
      </c>
      <c r="Q103" s="48"/>
      <c r="R103" s="48"/>
      <c r="S103" s="47"/>
      <c r="T103" s="51"/>
      <c r="U103" s="48"/>
      <c r="V103" s="48"/>
      <c r="W103" s="51">
        <v>0</v>
      </c>
      <c r="X103" s="48"/>
      <c r="Y103" s="80">
        <f t="shared" si="3"/>
        <v>0</v>
      </c>
      <c r="Z103" s="80"/>
      <c r="AA103" s="51">
        <v>0</v>
      </c>
      <c r="AB103" s="48"/>
      <c r="AC103" s="80">
        <f t="shared" si="4"/>
        <v>0</v>
      </c>
    </row>
    <row r="104" spans="1:29" s="67" customFormat="1" ht="13.5" hidden="1">
      <c r="A104" s="27"/>
      <c r="B104" s="42" t="s">
        <v>15</v>
      </c>
      <c r="C104" s="58"/>
      <c r="D104" s="55"/>
      <c r="E104" s="55"/>
      <c r="F104" s="209"/>
      <c r="G104" s="215">
        <v>0</v>
      </c>
      <c r="H104" s="55"/>
      <c r="I104" s="209"/>
      <c r="J104" s="225"/>
      <c r="K104" s="209"/>
      <c r="L104" s="227"/>
      <c r="M104" s="209"/>
      <c r="N104" s="209"/>
      <c r="O104" s="42"/>
      <c r="P104" s="24"/>
      <c r="Q104" s="24"/>
      <c r="R104" s="24"/>
      <c r="S104" s="42"/>
      <c r="T104" s="24"/>
      <c r="U104" s="24"/>
      <c r="V104" s="24"/>
      <c r="W104" s="24"/>
      <c r="X104" s="24"/>
      <c r="Y104" s="80">
        <f t="shared" si="3"/>
        <v>0</v>
      </c>
      <c r="Z104" s="80"/>
      <c r="AA104" s="24"/>
      <c r="AB104" s="24"/>
      <c r="AC104" s="80">
        <f t="shared" si="4"/>
        <v>0</v>
      </c>
    </row>
    <row r="105" spans="1:29" s="67" customFormat="1" ht="13.5" hidden="1">
      <c r="A105" s="27"/>
      <c r="B105" s="64" t="s">
        <v>102</v>
      </c>
      <c r="C105" s="58"/>
      <c r="D105" s="55" t="s">
        <v>31</v>
      </c>
      <c r="E105" s="55">
        <v>1</v>
      </c>
      <c r="F105" s="209">
        <v>2</v>
      </c>
      <c r="G105" s="215">
        <v>9.32</v>
      </c>
      <c r="H105" s="209">
        <v>9.32</v>
      </c>
      <c r="I105" s="209">
        <v>18.64</v>
      </c>
      <c r="J105" s="225"/>
      <c r="K105" s="209"/>
      <c r="L105" s="227"/>
      <c r="M105" s="209"/>
      <c r="N105" s="209">
        <v>18.64</v>
      </c>
      <c r="O105" s="42">
        <v>1</v>
      </c>
      <c r="P105" s="24">
        <v>0</v>
      </c>
      <c r="Q105" s="24"/>
      <c r="R105" s="24"/>
      <c r="S105" s="42"/>
      <c r="T105" s="24"/>
      <c r="U105" s="24"/>
      <c r="V105" s="24"/>
      <c r="W105" s="24">
        <v>0</v>
      </c>
      <c r="X105" s="24"/>
      <c r="Y105" s="80">
        <f t="shared" si="3"/>
        <v>0</v>
      </c>
      <c r="Z105" s="80"/>
      <c r="AA105" s="24">
        <v>0</v>
      </c>
      <c r="AB105" s="24"/>
      <c r="AC105" s="80">
        <f t="shared" si="4"/>
        <v>0</v>
      </c>
    </row>
    <row r="106" spans="1:29" s="67" customFormat="1" ht="13.5" hidden="1">
      <c r="A106" s="27"/>
      <c r="B106" s="25" t="s">
        <v>19</v>
      </c>
      <c r="C106" s="58"/>
      <c r="D106" s="55" t="s">
        <v>0</v>
      </c>
      <c r="E106" s="55">
        <v>0.024</v>
      </c>
      <c r="F106" s="228">
        <v>0.048</v>
      </c>
      <c r="G106" s="215">
        <v>3.2</v>
      </c>
      <c r="H106" s="55">
        <v>3.2</v>
      </c>
      <c r="I106" s="228">
        <v>0.15360000000000001</v>
      </c>
      <c r="J106" s="225"/>
      <c r="K106" s="209"/>
      <c r="L106" s="227"/>
      <c r="M106" s="209"/>
      <c r="N106" s="228">
        <v>0.15360000000000001</v>
      </c>
      <c r="O106" s="42">
        <v>0.024</v>
      </c>
      <c r="P106" s="52">
        <v>0</v>
      </c>
      <c r="Q106" s="52"/>
      <c r="R106" s="52"/>
      <c r="S106" s="42"/>
      <c r="T106" s="52"/>
      <c r="U106" s="52"/>
      <c r="V106" s="52"/>
      <c r="W106" s="52">
        <v>0</v>
      </c>
      <c r="X106" s="52"/>
      <c r="Y106" s="80">
        <f t="shared" si="3"/>
        <v>0</v>
      </c>
      <c r="Z106" s="80"/>
      <c r="AA106" s="52">
        <v>0</v>
      </c>
      <c r="AB106" s="52"/>
      <c r="AC106" s="80">
        <f t="shared" si="4"/>
        <v>0</v>
      </c>
    </row>
    <row r="107" spans="1:29" s="49" customFormat="1" ht="25.5" hidden="1">
      <c r="A107" s="23">
        <v>65</v>
      </c>
      <c r="B107" s="44" t="s">
        <v>103</v>
      </c>
      <c r="C107" s="56" t="s">
        <v>101</v>
      </c>
      <c r="D107" s="203" t="s">
        <v>31</v>
      </c>
      <c r="E107" s="203"/>
      <c r="F107" s="253">
        <v>1</v>
      </c>
      <c r="G107" s="215">
        <v>0</v>
      </c>
      <c r="H107" s="254"/>
      <c r="I107" s="159"/>
      <c r="J107" s="203"/>
      <c r="K107" s="159"/>
      <c r="L107" s="203"/>
      <c r="M107" s="159"/>
      <c r="N107" s="159"/>
      <c r="O107" s="46"/>
      <c r="P107" s="113">
        <v>0</v>
      </c>
      <c r="Q107" s="54"/>
      <c r="R107" s="54"/>
      <c r="S107" s="46"/>
      <c r="T107" s="113"/>
      <c r="U107" s="54"/>
      <c r="V107" s="54"/>
      <c r="W107" s="113">
        <v>0</v>
      </c>
      <c r="X107" s="54"/>
      <c r="Y107" s="80">
        <f t="shared" si="3"/>
        <v>0</v>
      </c>
      <c r="Z107" s="80"/>
      <c r="AA107" s="113">
        <v>0</v>
      </c>
      <c r="AB107" s="54"/>
      <c r="AC107" s="80">
        <f t="shared" si="4"/>
        <v>0</v>
      </c>
    </row>
    <row r="108" spans="1:29" s="22" customFormat="1" ht="13.5" hidden="1">
      <c r="A108" s="23"/>
      <c r="B108" s="25" t="s">
        <v>13</v>
      </c>
      <c r="C108" s="42"/>
      <c r="D108" s="225" t="s">
        <v>14</v>
      </c>
      <c r="E108" s="225">
        <v>0.389</v>
      </c>
      <c r="F108" s="224">
        <v>0.389</v>
      </c>
      <c r="G108" s="215">
        <v>6</v>
      </c>
      <c r="H108" s="225"/>
      <c r="I108" s="224"/>
      <c r="J108" s="225">
        <v>6</v>
      </c>
      <c r="K108" s="224">
        <v>2.334</v>
      </c>
      <c r="L108" s="225"/>
      <c r="M108" s="224"/>
      <c r="N108" s="224">
        <v>2.334</v>
      </c>
      <c r="O108" s="47">
        <v>0.389</v>
      </c>
      <c r="P108" s="48">
        <v>0</v>
      </c>
      <c r="Q108" s="48"/>
      <c r="R108" s="48"/>
      <c r="S108" s="47"/>
      <c r="T108" s="48"/>
      <c r="U108" s="48"/>
      <c r="V108" s="48"/>
      <c r="W108" s="48">
        <v>0</v>
      </c>
      <c r="X108" s="48"/>
      <c r="Y108" s="80">
        <f t="shared" si="3"/>
        <v>0</v>
      </c>
      <c r="Z108" s="80"/>
      <c r="AA108" s="48">
        <v>0</v>
      </c>
      <c r="AB108" s="48"/>
      <c r="AC108" s="80">
        <f t="shared" si="4"/>
        <v>0</v>
      </c>
    </row>
    <row r="109" spans="1:29" s="22" customFormat="1" ht="13.5" hidden="1">
      <c r="A109" s="23"/>
      <c r="B109" s="25" t="s">
        <v>29</v>
      </c>
      <c r="C109" s="42"/>
      <c r="D109" s="55" t="s">
        <v>0</v>
      </c>
      <c r="E109" s="225">
        <v>0.151</v>
      </c>
      <c r="F109" s="226">
        <v>0.151</v>
      </c>
      <c r="G109" s="215">
        <v>3.2</v>
      </c>
      <c r="H109" s="225"/>
      <c r="I109" s="224"/>
      <c r="J109" s="225"/>
      <c r="K109" s="224"/>
      <c r="L109" s="225">
        <v>3.2</v>
      </c>
      <c r="M109" s="224">
        <v>0.4832</v>
      </c>
      <c r="N109" s="224">
        <v>0.4832</v>
      </c>
      <c r="O109" s="47">
        <v>0.151</v>
      </c>
      <c r="P109" s="51">
        <v>0</v>
      </c>
      <c r="Q109" s="48"/>
      <c r="R109" s="48"/>
      <c r="S109" s="47"/>
      <c r="T109" s="51"/>
      <c r="U109" s="48"/>
      <c r="V109" s="48"/>
      <c r="W109" s="51">
        <v>0</v>
      </c>
      <c r="X109" s="48"/>
      <c r="Y109" s="80">
        <f t="shared" si="3"/>
        <v>0</v>
      </c>
      <c r="Z109" s="80"/>
      <c r="AA109" s="51">
        <v>0</v>
      </c>
      <c r="AB109" s="48"/>
      <c r="AC109" s="80">
        <f t="shared" si="4"/>
        <v>0</v>
      </c>
    </row>
    <row r="110" spans="1:29" s="67" customFormat="1" ht="13.5" hidden="1">
      <c r="A110" s="27"/>
      <c r="B110" s="42" t="s">
        <v>15</v>
      </c>
      <c r="C110" s="58"/>
      <c r="D110" s="55"/>
      <c r="E110" s="55"/>
      <c r="F110" s="209"/>
      <c r="G110" s="215">
        <v>0</v>
      </c>
      <c r="H110" s="55"/>
      <c r="I110" s="209"/>
      <c r="J110" s="225"/>
      <c r="K110" s="209"/>
      <c r="L110" s="227"/>
      <c r="M110" s="209"/>
      <c r="N110" s="209"/>
      <c r="O110" s="42"/>
      <c r="P110" s="24"/>
      <c r="Q110" s="24"/>
      <c r="R110" s="24"/>
      <c r="S110" s="42"/>
      <c r="T110" s="24"/>
      <c r="U110" s="24"/>
      <c r="V110" s="24"/>
      <c r="W110" s="24"/>
      <c r="X110" s="24"/>
      <c r="Y110" s="80">
        <f t="shared" si="3"/>
        <v>0</v>
      </c>
      <c r="Z110" s="80"/>
      <c r="AA110" s="24"/>
      <c r="AB110" s="24"/>
      <c r="AC110" s="80">
        <f t="shared" si="4"/>
        <v>0</v>
      </c>
    </row>
    <row r="111" spans="1:29" s="67" customFormat="1" ht="13.5" hidden="1">
      <c r="A111" s="27"/>
      <c r="B111" s="64" t="s">
        <v>102</v>
      </c>
      <c r="C111" s="58"/>
      <c r="D111" s="55" t="s">
        <v>31</v>
      </c>
      <c r="E111" s="55">
        <v>1</v>
      </c>
      <c r="F111" s="209">
        <v>1</v>
      </c>
      <c r="G111" s="215">
        <v>7.627118644067797</v>
      </c>
      <c r="H111" s="209">
        <v>7.627118644067797</v>
      </c>
      <c r="I111" s="209">
        <v>7.627118644067797</v>
      </c>
      <c r="J111" s="225"/>
      <c r="K111" s="209"/>
      <c r="L111" s="227"/>
      <c r="M111" s="209"/>
      <c r="N111" s="209">
        <v>7.627118644067797</v>
      </c>
      <c r="O111" s="42">
        <v>1</v>
      </c>
      <c r="P111" s="24">
        <v>0</v>
      </c>
      <c r="Q111" s="24"/>
      <c r="R111" s="24"/>
      <c r="S111" s="42"/>
      <c r="T111" s="24"/>
      <c r="U111" s="24"/>
      <c r="V111" s="24"/>
      <c r="W111" s="24">
        <v>0</v>
      </c>
      <c r="X111" s="24"/>
      <c r="Y111" s="80">
        <f t="shared" si="3"/>
        <v>0</v>
      </c>
      <c r="Z111" s="80"/>
      <c r="AA111" s="24">
        <v>0</v>
      </c>
      <c r="AB111" s="24"/>
      <c r="AC111" s="80">
        <f t="shared" si="4"/>
        <v>0</v>
      </c>
    </row>
    <row r="112" spans="1:29" s="67" customFormat="1" ht="13.5" hidden="1">
      <c r="A112" s="27"/>
      <c r="B112" s="25" t="s">
        <v>19</v>
      </c>
      <c r="C112" s="58"/>
      <c r="D112" s="55" t="s">
        <v>0</v>
      </c>
      <c r="E112" s="55">
        <v>0.024</v>
      </c>
      <c r="F112" s="228">
        <v>0.024</v>
      </c>
      <c r="G112" s="215">
        <v>3.2</v>
      </c>
      <c r="H112" s="55">
        <v>3.2</v>
      </c>
      <c r="I112" s="228">
        <v>0.07680000000000001</v>
      </c>
      <c r="J112" s="225"/>
      <c r="K112" s="209"/>
      <c r="L112" s="227"/>
      <c r="M112" s="209"/>
      <c r="N112" s="228">
        <v>0.07680000000000001</v>
      </c>
      <c r="O112" s="42">
        <v>0.024</v>
      </c>
      <c r="P112" s="52">
        <v>0</v>
      </c>
      <c r="Q112" s="52"/>
      <c r="R112" s="52"/>
      <c r="S112" s="42"/>
      <c r="T112" s="52"/>
      <c r="U112" s="52"/>
      <c r="V112" s="52"/>
      <c r="W112" s="52">
        <v>0</v>
      </c>
      <c r="X112" s="52"/>
      <c r="Y112" s="80">
        <f t="shared" si="3"/>
        <v>0</v>
      </c>
      <c r="Z112" s="80"/>
      <c r="AA112" s="52">
        <v>0</v>
      </c>
      <c r="AB112" s="52"/>
      <c r="AC112" s="80">
        <f t="shared" si="4"/>
        <v>0</v>
      </c>
    </row>
    <row r="113" spans="1:29" s="93" customFormat="1" ht="38.25" hidden="1">
      <c r="A113" s="27">
        <v>66</v>
      </c>
      <c r="B113" s="32" t="s">
        <v>104</v>
      </c>
      <c r="C113" s="60" t="s">
        <v>74</v>
      </c>
      <c r="D113" s="158" t="s">
        <v>75</v>
      </c>
      <c r="E113" s="160"/>
      <c r="F113" s="160">
        <v>0.466</v>
      </c>
      <c r="G113" s="215">
        <v>0</v>
      </c>
      <c r="H113" s="160"/>
      <c r="I113" s="160"/>
      <c r="J113" s="160"/>
      <c r="K113" s="160"/>
      <c r="L113" s="160"/>
      <c r="M113" s="160"/>
      <c r="N113" s="160"/>
      <c r="O113" s="26"/>
      <c r="P113" s="26">
        <v>0</v>
      </c>
      <c r="Q113" s="26"/>
      <c r="R113" s="26"/>
      <c r="S113" s="26"/>
      <c r="T113" s="26"/>
      <c r="U113" s="26"/>
      <c r="V113" s="26"/>
      <c r="W113" s="26">
        <v>0</v>
      </c>
      <c r="X113" s="26"/>
      <c r="Y113" s="80">
        <f t="shared" si="3"/>
        <v>0</v>
      </c>
      <c r="Z113" s="80"/>
      <c r="AA113" s="26">
        <v>0</v>
      </c>
      <c r="AB113" s="26"/>
      <c r="AC113" s="80">
        <f aca="true" t="shared" si="5" ref="AC113:AC120">AB113*AA113</f>
        <v>0</v>
      </c>
    </row>
    <row r="114" spans="1:29" s="67" customFormat="1" ht="13.5" hidden="1">
      <c r="A114" s="29"/>
      <c r="B114" s="57" t="s">
        <v>23</v>
      </c>
      <c r="C114" s="42"/>
      <c r="D114" s="225" t="s">
        <v>14</v>
      </c>
      <c r="E114" s="224">
        <v>106</v>
      </c>
      <c r="F114" s="224">
        <v>49.396</v>
      </c>
      <c r="G114" s="215">
        <v>6</v>
      </c>
      <c r="H114" s="55"/>
      <c r="I114" s="209"/>
      <c r="J114" s="55">
        <v>6</v>
      </c>
      <c r="K114" s="209">
        <v>296.376</v>
      </c>
      <c r="L114" s="55"/>
      <c r="M114" s="55"/>
      <c r="N114" s="209">
        <v>296.376</v>
      </c>
      <c r="O114" s="48">
        <v>106</v>
      </c>
      <c r="P114" s="48">
        <v>0</v>
      </c>
      <c r="Q114" s="24"/>
      <c r="R114" s="24"/>
      <c r="S114" s="48"/>
      <c r="T114" s="48"/>
      <c r="U114" s="24"/>
      <c r="V114" s="24"/>
      <c r="W114" s="48">
        <v>0</v>
      </c>
      <c r="X114" s="24"/>
      <c r="Y114" s="80">
        <f t="shared" si="3"/>
        <v>0</v>
      </c>
      <c r="Z114" s="80"/>
      <c r="AA114" s="48">
        <v>0</v>
      </c>
      <c r="AB114" s="24"/>
      <c r="AC114" s="80">
        <f t="shared" si="5"/>
        <v>0</v>
      </c>
    </row>
    <row r="115" spans="1:29" s="22" customFormat="1" ht="13.5" hidden="1">
      <c r="A115" s="56"/>
      <c r="B115" s="57" t="s">
        <v>24</v>
      </c>
      <c r="C115" s="42"/>
      <c r="D115" s="225" t="s">
        <v>0</v>
      </c>
      <c r="E115" s="55">
        <v>71.4</v>
      </c>
      <c r="F115" s="209">
        <v>33.272400000000005</v>
      </c>
      <c r="G115" s="215">
        <v>3.2</v>
      </c>
      <c r="H115" s="55"/>
      <c r="I115" s="55"/>
      <c r="J115" s="55"/>
      <c r="K115" s="55"/>
      <c r="L115" s="55">
        <v>3.2</v>
      </c>
      <c r="M115" s="209">
        <v>106.47168000000002</v>
      </c>
      <c r="N115" s="209">
        <v>106.47168000000002</v>
      </c>
      <c r="O115" s="42">
        <v>71.4</v>
      </c>
      <c r="P115" s="24">
        <v>0</v>
      </c>
      <c r="Q115" s="24"/>
      <c r="R115" s="24"/>
      <c r="S115" s="42"/>
      <c r="T115" s="24"/>
      <c r="U115" s="24"/>
      <c r="V115" s="24"/>
      <c r="W115" s="24">
        <v>0</v>
      </c>
      <c r="X115" s="24"/>
      <c r="Y115" s="80">
        <f t="shared" si="3"/>
        <v>0</v>
      </c>
      <c r="Z115" s="80"/>
      <c r="AA115" s="24">
        <v>0</v>
      </c>
      <c r="AB115" s="24"/>
      <c r="AC115" s="80">
        <f t="shared" si="5"/>
        <v>0</v>
      </c>
    </row>
    <row r="116" spans="1:29" s="22" customFormat="1" ht="13.5" hidden="1">
      <c r="A116" s="42"/>
      <c r="B116" s="42" t="s">
        <v>25</v>
      </c>
      <c r="C116" s="42"/>
      <c r="D116" s="55"/>
      <c r="E116" s="228"/>
      <c r="F116" s="209"/>
      <c r="G116" s="215">
        <v>0</v>
      </c>
      <c r="H116" s="225"/>
      <c r="I116" s="239"/>
      <c r="J116" s="225"/>
      <c r="K116" s="224"/>
      <c r="L116" s="225"/>
      <c r="M116" s="239"/>
      <c r="N116" s="209"/>
      <c r="O116" s="52"/>
      <c r="P116" s="24"/>
      <c r="Q116" s="24"/>
      <c r="R116" s="24"/>
      <c r="S116" s="52"/>
      <c r="T116" s="24"/>
      <c r="U116" s="24"/>
      <c r="V116" s="24"/>
      <c r="W116" s="24"/>
      <c r="X116" s="24"/>
      <c r="Y116" s="80">
        <f t="shared" si="3"/>
        <v>0</v>
      </c>
      <c r="Z116" s="80"/>
      <c r="AA116" s="24"/>
      <c r="AB116" s="24"/>
      <c r="AC116" s="80">
        <f t="shared" si="5"/>
        <v>0</v>
      </c>
    </row>
    <row r="117" spans="1:29" s="67" customFormat="1" ht="13.5" hidden="1">
      <c r="A117" s="29"/>
      <c r="B117" s="57" t="s">
        <v>84</v>
      </c>
      <c r="C117" s="47"/>
      <c r="D117" s="225" t="s">
        <v>31</v>
      </c>
      <c r="E117" s="224"/>
      <c r="F117" s="224">
        <v>4</v>
      </c>
      <c r="G117" s="215">
        <v>92</v>
      </c>
      <c r="H117" s="240">
        <v>92</v>
      </c>
      <c r="I117" s="241">
        <v>368</v>
      </c>
      <c r="J117" s="242"/>
      <c r="K117" s="243"/>
      <c r="L117" s="240"/>
      <c r="M117" s="240"/>
      <c r="N117" s="209">
        <v>368</v>
      </c>
      <c r="O117" s="48"/>
      <c r="P117" s="48">
        <v>0</v>
      </c>
      <c r="Q117" s="24"/>
      <c r="R117" s="24"/>
      <c r="S117" s="48"/>
      <c r="T117" s="48"/>
      <c r="U117" s="24"/>
      <c r="V117" s="24"/>
      <c r="W117" s="48">
        <v>0</v>
      </c>
      <c r="X117" s="24"/>
      <c r="Y117" s="80">
        <f t="shared" si="3"/>
        <v>0</v>
      </c>
      <c r="Z117" s="80"/>
      <c r="AA117" s="48">
        <v>0</v>
      </c>
      <c r="AB117" s="24"/>
      <c r="AC117" s="80">
        <f t="shared" si="5"/>
        <v>0</v>
      </c>
    </row>
    <row r="118" spans="1:29" s="67" customFormat="1" ht="13.5" hidden="1">
      <c r="A118" s="29"/>
      <c r="B118" s="57" t="s">
        <v>76</v>
      </c>
      <c r="C118" s="47"/>
      <c r="D118" s="225" t="s">
        <v>31</v>
      </c>
      <c r="E118" s="224"/>
      <c r="F118" s="224">
        <v>4</v>
      </c>
      <c r="G118" s="215">
        <v>263</v>
      </c>
      <c r="H118" s="240">
        <v>263</v>
      </c>
      <c r="I118" s="241">
        <v>1052</v>
      </c>
      <c r="J118" s="242"/>
      <c r="K118" s="243"/>
      <c r="L118" s="240"/>
      <c r="M118" s="240"/>
      <c r="N118" s="209">
        <v>1052</v>
      </c>
      <c r="O118" s="48"/>
      <c r="P118" s="48">
        <v>0</v>
      </c>
      <c r="Q118" s="24"/>
      <c r="R118" s="24"/>
      <c r="S118" s="48"/>
      <c r="T118" s="48"/>
      <c r="U118" s="24"/>
      <c r="V118" s="24"/>
      <c r="W118" s="48">
        <v>0</v>
      </c>
      <c r="X118" s="24"/>
      <c r="Y118" s="80">
        <f t="shared" si="3"/>
        <v>0</v>
      </c>
      <c r="Z118" s="80"/>
      <c r="AA118" s="48">
        <v>0</v>
      </c>
      <c r="AB118" s="24"/>
      <c r="AC118" s="80">
        <f t="shared" si="5"/>
        <v>0</v>
      </c>
    </row>
    <row r="119" spans="1:29" s="67" customFormat="1" ht="13.5" hidden="1">
      <c r="A119" s="29"/>
      <c r="B119" s="57" t="s">
        <v>77</v>
      </c>
      <c r="C119" s="47"/>
      <c r="D119" s="225" t="s">
        <v>31</v>
      </c>
      <c r="E119" s="224"/>
      <c r="F119" s="224">
        <v>4</v>
      </c>
      <c r="G119" s="215">
        <v>122</v>
      </c>
      <c r="H119" s="240">
        <v>122</v>
      </c>
      <c r="I119" s="241">
        <v>488</v>
      </c>
      <c r="J119" s="242"/>
      <c r="K119" s="243"/>
      <c r="L119" s="240"/>
      <c r="M119" s="240"/>
      <c r="N119" s="209">
        <v>488</v>
      </c>
      <c r="O119" s="48"/>
      <c r="P119" s="48">
        <v>0</v>
      </c>
      <c r="Q119" s="24"/>
      <c r="R119" s="24"/>
      <c r="S119" s="48"/>
      <c r="T119" s="48"/>
      <c r="U119" s="24"/>
      <c r="V119" s="24"/>
      <c r="W119" s="48">
        <v>0</v>
      </c>
      <c r="X119" s="24"/>
      <c r="Y119" s="80">
        <f t="shared" si="3"/>
        <v>0</v>
      </c>
      <c r="Z119" s="80"/>
      <c r="AA119" s="48">
        <v>0</v>
      </c>
      <c r="AB119" s="24"/>
      <c r="AC119" s="80">
        <f t="shared" si="5"/>
        <v>0</v>
      </c>
    </row>
    <row r="120" spans="1:29" s="67" customFormat="1" ht="13.5" hidden="1">
      <c r="A120" s="29"/>
      <c r="B120" s="57" t="s">
        <v>46</v>
      </c>
      <c r="C120" s="47"/>
      <c r="D120" s="225" t="s">
        <v>0</v>
      </c>
      <c r="E120" s="224">
        <v>70.1</v>
      </c>
      <c r="F120" s="224">
        <v>32.6666</v>
      </c>
      <c r="G120" s="215">
        <v>3.2</v>
      </c>
      <c r="H120" s="240">
        <v>3.2</v>
      </c>
      <c r="I120" s="241">
        <v>104.53312000000001</v>
      </c>
      <c r="J120" s="242"/>
      <c r="K120" s="243"/>
      <c r="L120" s="240"/>
      <c r="M120" s="240"/>
      <c r="N120" s="209">
        <v>104.53312000000001</v>
      </c>
      <c r="O120" s="48">
        <v>70.1</v>
      </c>
      <c r="P120" s="48">
        <v>0</v>
      </c>
      <c r="Q120" s="24"/>
      <c r="R120" s="24"/>
      <c r="S120" s="48"/>
      <c r="T120" s="48"/>
      <c r="U120" s="24"/>
      <c r="V120" s="24"/>
      <c r="W120" s="48">
        <v>0</v>
      </c>
      <c r="X120" s="24"/>
      <c r="Y120" s="80">
        <f t="shared" si="3"/>
        <v>0</v>
      </c>
      <c r="Z120" s="80"/>
      <c r="AA120" s="48">
        <v>0</v>
      </c>
      <c r="AB120" s="24"/>
      <c r="AC120" s="80">
        <f t="shared" si="5"/>
        <v>0</v>
      </c>
    </row>
    <row r="121" spans="1:29" s="22" customFormat="1" ht="31.5" hidden="1">
      <c r="A121" s="84">
        <v>67</v>
      </c>
      <c r="B121" s="85" t="s">
        <v>86</v>
      </c>
      <c r="C121" s="60" t="s">
        <v>85</v>
      </c>
      <c r="D121" s="158" t="s">
        <v>31</v>
      </c>
      <c r="E121" s="158"/>
      <c r="F121" s="230">
        <v>8</v>
      </c>
      <c r="G121" s="215">
        <v>0</v>
      </c>
      <c r="H121" s="231"/>
      <c r="I121" s="232"/>
      <c r="J121" s="233"/>
      <c r="K121" s="232"/>
      <c r="L121" s="233"/>
      <c r="M121" s="232"/>
      <c r="N121" s="232"/>
      <c r="O121" s="23"/>
      <c r="P121" s="30">
        <v>1</v>
      </c>
      <c r="Q121" s="86"/>
      <c r="R121" s="86"/>
      <c r="S121" s="23"/>
      <c r="T121" s="30"/>
      <c r="U121" s="86"/>
      <c r="V121" s="86"/>
      <c r="W121" s="30">
        <v>1</v>
      </c>
      <c r="X121" s="86"/>
      <c r="Y121" s="80"/>
      <c r="Z121" s="80"/>
      <c r="AA121" s="30"/>
      <c r="AB121" s="86"/>
      <c r="AC121" s="80"/>
    </row>
    <row r="122" spans="1:29" s="22" customFormat="1" ht="13.5" hidden="1">
      <c r="A122" s="84"/>
      <c r="B122" s="87" t="s">
        <v>28</v>
      </c>
      <c r="C122" s="88"/>
      <c r="D122" s="234" t="s">
        <v>14</v>
      </c>
      <c r="E122" s="55">
        <v>1.01</v>
      </c>
      <c r="F122" s="235">
        <v>8.08</v>
      </c>
      <c r="G122" s="215">
        <v>6</v>
      </c>
      <c r="H122" s="236"/>
      <c r="I122" s="237"/>
      <c r="J122" s="238">
        <v>6</v>
      </c>
      <c r="K122" s="235">
        <v>48.480000000000004</v>
      </c>
      <c r="L122" s="238"/>
      <c r="M122" s="235"/>
      <c r="N122" s="235">
        <v>48.480000000000004</v>
      </c>
      <c r="O122" s="42">
        <v>1.01</v>
      </c>
      <c r="P122" s="90">
        <v>1.01</v>
      </c>
      <c r="Q122" s="80">
        <v>6</v>
      </c>
      <c r="R122" s="80">
        <v>6.0600000000000005</v>
      </c>
      <c r="S122" s="42"/>
      <c r="T122" s="90"/>
      <c r="U122" s="80"/>
      <c r="V122" s="80"/>
      <c r="W122" s="90">
        <v>1.01</v>
      </c>
      <c r="X122" s="80">
        <v>4.6</v>
      </c>
      <c r="Y122" s="80">
        <f t="shared" si="3"/>
        <v>4.646</v>
      </c>
      <c r="Z122" s="80"/>
      <c r="AA122" s="90"/>
      <c r="AB122" s="80"/>
      <c r="AC122" s="80"/>
    </row>
    <row r="123" spans="1:29" s="49" customFormat="1" ht="13.5" hidden="1">
      <c r="A123" s="84"/>
      <c r="B123" s="87" t="s">
        <v>27</v>
      </c>
      <c r="C123" s="91"/>
      <c r="D123" s="234" t="s">
        <v>0</v>
      </c>
      <c r="E123" s="55">
        <v>0.02</v>
      </c>
      <c r="F123" s="235">
        <v>0.16</v>
      </c>
      <c r="G123" s="215">
        <v>3.2</v>
      </c>
      <c r="H123" s="234"/>
      <c r="I123" s="235"/>
      <c r="J123" s="238"/>
      <c r="K123" s="235"/>
      <c r="L123" s="238">
        <v>3.2</v>
      </c>
      <c r="M123" s="235">
        <v>0.512</v>
      </c>
      <c r="N123" s="235">
        <v>0.512</v>
      </c>
      <c r="O123" s="42">
        <v>0.02</v>
      </c>
      <c r="P123" s="90">
        <v>0.02</v>
      </c>
      <c r="Q123" s="80">
        <v>3.2</v>
      </c>
      <c r="R123" s="80">
        <v>0.064</v>
      </c>
      <c r="S123" s="42"/>
      <c r="T123" s="90"/>
      <c r="U123" s="80"/>
      <c r="V123" s="80"/>
      <c r="W123" s="90">
        <v>0.02</v>
      </c>
      <c r="X123" s="80">
        <v>3.2</v>
      </c>
      <c r="Y123" s="80">
        <f t="shared" si="3"/>
        <v>0.064</v>
      </c>
      <c r="Z123" s="80"/>
      <c r="AA123" s="90"/>
      <c r="AB123" s="80"/>
      <c r="AC123" s="80"/>
    </row>
    <row r="124" spans="1:29" s="22" customFormat="1" ht="13.5" hidden="1">
      <c r="A124" s="84"/>
      <c r="B124" s="42" t="s">
        <v>15</v>
      </c>
      <c r="C124" s="91"/>
      <c r="D124" s="234"/>
      <c r="E124" s="55"/>
      <c r="F124" s="234"/>
      <c r="G124" s="215">
        <v>0</v>
      </c>
      <c r="H124" s="234"/>
      <c r="I124" s="235"/>
      <c r="J124" s="238"/>
      <c r="K124" s="235"/>
      <c r="L124" s="238"/>
      <c r="M124" s="235"/>
      <c r="N124" s="235"/>
      <c r="O124" s="42"/>
      <c r="P124" s="89"/>
      <c r="Q124" s="80"/>
      <c r="R124" s="80"/>
      <c r="S124" s="42"/>
      <c r="T124" s="89"/>
      <c r="U124" s="80"/>
      <c r="V124" s="80"/>
      <c r="W124" s="89"/>
      <c r="X124" s="80"/>
      <c r="Y124" s="80"/>
      <c r="Z124" s="80"/>
      <c r="AA124" s="89"/>
      <c r="AB124" s="80"/>
      <c r="AC124" s="80"/>
    </row>
    <row r="125" spans="1:29" s="22" customFormat="1" ht="13.5" hidden="1">
      <c r="A125" s="84"/>
      <c r="B125" s="87" t="s">
        <v>87</v>
      </c>
      <c r="C125" s="92"/>
      <c r="D125" s="234" t="s">
        <v>31</v>
      </c>
      <c r="E125" s="55">
        <v>1</v>
      </c>
      <c r="F125" s="234">
        <v>8</v>
      </c>
      <c r="G125" s="215">
        <v>81</v>
      </c>
      <c r="H125" s="234">
        <v>81</v>
      </c>
      <c r="I125" s="235">
        <v>648</v>
      </c>
      <c r="J125" s="238"/>
      <c r="K125" s="235"/>
      <c r="L125" s="238"/>
      <c r="M125" s="235"/>
      <c r="N125" s="235">
        <v>648</v>
      </c>
      <c r="O125" s="42">
        <v>1</v>
      </c>
      <c r="P125" s="89">
        <v>1</v>
      </c>
      <c r="Q125" s="80">
        <v>81</v>
      </c>
      <c r="R125" s="80">
        <v>81</v>
      </c>
      <c r="S125" s="42"/>
      <c r="T125" s="89"/>
      <c r="U125" s="80"/>
      <c r="V125" s="80"/>
      <c r="W125" s="89">
        <v>1</v>
      </c>
      <c r="X125" s="80">
        <v>57.05</v>
      </c>
      <c r="Y125" s="80">
        <f t="shared" si="3"/>
        <v>57.05</v>
      </c>
      <c r="Z125" s="80"/>
      <c r="AA125" s="89"/>
      <c r="AB125" s="80"/>
      <c r="AC125" s="80"/>
    </row>
    <row r="126" spans="1:29" s="22" customFormat="1" ht="13.5" hidden="1">
      <c r="A126" s="84"/>
      <c r="B126" s="87" t="s">
        <v>19</v>
      </c>
      <c r="C126" s="91"/>
      <c r="D126" s="234" t="s">
        <v>0</v>
      </c>
      <c r="E126" s="55">
        <v>0.49</v>
      </c>
      <c r="F126" s="234">
        <v>3.92</v>
      </c>
      <c r="G126" s="215">
        <v>3.2</v>
      </c>
      <c r="H126" s="234">
        <v>3.2</v>
      </c>
      <c r="I126" s="235">
        <v>12.544</v>
      </c>
      <c r="J126" s="238"/>
      <c r="K126" s="235"/>
      <c r="L126" s="238"/>
      <c r="M126" s="235"/>
      <c r="N126" s="235">
        <v>12.544</v>
      </c>
      <c r="O126" s="42">
        <v>0.49</v>
      </c>
      <c r="P126" s="89">
        <v>0.49</v>
      </c>
      <c r="Q126" s="80">
        <v>3.2</v>
      </c>
      <c r="R126" s="80">
        <v>1.568</v>
      </c>
      <c r="S126" s="42"/>
      <c r="T126" s="89"/>
      <c r="U126" s="80"/>
      <c r="V126" s="80"/>
      <c r="W126" s="89">
        <v>0.49</v>
      </c>
      <c r="X126" s="80">
        <v>1</v>
      </c>
      <c r="Y126" s="80">
        <f t="shared" si="3"/>
        <v>0.49</v>
      </c>
      <c r="Z126" s="80"/>
      <c r="AA126" s="89"/>
      <c r="AB126" s="80"/>
      <c r="AC126" s="80"/>
    </row>
    <row r="127" spans="1:29" s="49" customFormat="1" ht="25.5" hidden="1">
      <c r="A127" s="23">
        <v>68</v>
      </c>
      <c r="B127" s="44" t="s">
        <v>88</v>
      </c>
      <c r="C127" s="56" t="s">
        <v>89</v>
      </c>
      <c r="D127" s="203" t="s">
        <v>31</v>
      </c>
      <c r="E127" s="203"/>
      <c r="F127" s="160">
        <v>16</v>
      </c>
      <c r="G127" s="215">
        <v>0</v>
      </c>
      <c r="H127" s="254"/>
      <c r="I127" s="159"/>
      <c r="J127" s="203"/>
      <c r="K127" s="159"/>
      <c r="L127" s="203"/>
      <c r="M127" s="159"/>
      <c r="N127" s="159"/>
      <c r="O127" s="46"/>
      <c r="P127" s="26">
        <v>2</v>
      </c>
      <c r="Q127" s="54"/>
      <c r="R127" s="54"/>
      <c r="S127" s="46"/>
      <c r="T127" s="26"/>
      <c r="U127" s="54"/>
      <c r="V127" s="54"/>
      <c r="W127" s="26">
        <v>2</v>
      </c>
      <c r="X127" s="54"/>
      <c r="Y127" s="80"/>
      <c r="Z127" s="80"/>
      <c r="AA127" s="26"/>
      <c r="AB127" s="54"/>
      <c r="AC127" s="80"/>
    </row>
    <row r="128" spans="1:29" s="22" customFormat="1" ht="13.5" hidden="1">
      <c r="A128" s="23"/>
      <c r="B128" s="25" t="s">
        <v>13</v>
      </c>
      <c r="C128" s="42"/>
      <c r="D128" s="225" t="s">
        <v>14</v>
      </c>
      <c r="E128" s="225">
        <v>0.62</v>
      </c>
      <c r="F128" s="224">
        <v>9.92</v>
      </c>
      <c r="G128" s="215">
        <v>6</v>
      </c>
      <c r="H128" s="225"/>
      <c r="I128" s="224"/>
      <c r="J128" s="225">
        <v>6</v>
      </c>
      <c r="K128" s="224">
        <v>59.519999999999996</v>
      </c>
      <c r="L128" s="225"/>
      <c r="M128" s="224"/>
      <c r="N128" s="224">
        <v>59.519999999999996</v>
      </c>
      <c r="O128" s="47">
        <v>0.62</v>
      </c>
      <c r="P128" s="48">
        <v>1.24</v>
      </c>
      <c r="Q128" s="80">
        <v>6</v>
      </c>
      <c r="R128" s="80">
        <v>7.4399999999999995</v>
      </c>
      <c r="S128" s="47"/>
      <c r="T128" s="48"/>
      <c r="U128" s="80"/>
      <c r="V128" s="80"/>
      <c r="W128" s="48">
        <v>1.24</v>
      </c>
      <c r="X128" s="80">
        <v>4.6</v>
      </c>
      <c r="Y128" s="80">
        <f t="shared" si="3"/>
        <v>5.704</v>
      </c>
      <c r="Z128" s="80"/>
      <c r="AA128" s="48"/>
      <c r="AB128" s="80"/>
      <c r="AC128" s="80"/>
    </row>
    <row r="129" spans="1:29" s="22" customFormat="1" ht="13.5" hidden="1">
      <c r="A129" s="23"/>
      <c r="B129" s="25" t="s">
        <v>29</v>
      </c>
      <c r="C129" s="42"/>
      <c r="D129" s="55" t="s">
        <v>0</v>
      </c>
      <c r="E129" s="225">
        <v>0.85</v>
      </c>
      <c r="F129" s="226">
        <v>13.6</v>
      </c>
      <c r="G129" s="215">
        <v>3.2</v>
      </c>
      <c r="H129" s="225"/>
      <c r="I129" s="224"/>
      <c r="J129" s="225"/>
      <c r="K129" s="224"/>
      <c r="L129" s="225">
        <v>3.2</v>
      </c>
      <c r="M129" s="224">
        <v>43.52</v>
      </c>
      <c r="N129" s="224">
        <v>43.52</v>
      </c>
      <c r="O129" s="47">
        <v>0.85</v>
      </c>
      <c r="P129" s="51">
        <v>1.7</v>
      </c>
      <c r="Q129" s="80">
        <v>3.2</v>
      </c>
      <c r="R129" s="80">
        <v>5.44</v>
      </c>
      <c r="S129" s="47"/>
      <c r="T129" s="51"/>
      <c r="U129" s="80"/>
      <c r="V129" s="80"/>
      <c r="W129" s="51">
        <v>1.7</v>
      </c>
      <c r="X129" s="80">
        <v>3.2</v>
      </c>
      <c r="Y129" s="80">
        <f t="shared" si="3"/>
        <v>5.44</v>
      </c>
      <c r="Z129" s="80"/>
      <c r="AA129" s="51"/>
      <c r="AB129" s="80"/>
      <c r="AC129" s="80"/>
    </row>
    <row r="130" spans="1:29" s="67" customFormat="1" ht="13.5" hidden="1">
      <c r="A130" s="27"/>
      <c r="B130" s="42" t="s">
        <v>15</v>
      </c>
      <c r="C130" s="58"/>
      <c r="D130" s="55"/>
      <c r="E130" s="55"/>
      <c r="F130" s="209"/>
      <c r="G130" s="215">
        <v>0</v>
      </c>
      <c r="H130" s="55"/>
      <c r="I130" s="209"/>
      <c r="J130" s="225"/>
      <c r="K130" s="209"/>
      <c r="L130" s="227"/>
      <c r="M130" s="209"/>
      <c r="N130" s="209"/>
      <c r="O130" s="42"/>
      <c r="P130" s="24"/>
      <c r="Q130" s="80">
        <v>0</v>
      </c>
      <c r="R130" s="80">
        <v>0</v>
      </c>
      <c r="S130" s="42"/>
      <c r="T130" s="24"/>
      <c r="U130" s="80"/>
      <c r="V130" s="80"/>
      <c r="W130" s="24"/>
      <c r="X130" s="80"/>
      <c r="Y130" s="80"/>
      <c r="Z130" s="80"/>
      <c r="AA130" s="24"/>
      <c r="AB130" s="80"/>
      <c r="AC130" s="80"/>
    </row>
    <row r="131" spans="1:29" s="67" customFormat="1" ht="13.5" hidden="1">
      <c r="A131" s="27"/>
      <c r="B131" s="64" t="s">
        <v>90</v>
      </c>
      <c r="C131" s="58"/>
      <c r="D131" s="55" t="s">
        <v>31</v>
      </c>
      <c r="E131" s="55">
        <v>1</v>
      </c>
      <c r="F131" s="209">
        <v>16</v>
      </c>
      <c r="G131" s="215">
        <v>11.02</v>
      </c>
      <c r="H131" s="209">
        <v>11.02</v>
      </c>
      <c r="I131" s="209">
        <v>176.32</v>
      </c>
      <c r="J131" s="225"/>
      <c r="K131" s="209"/>
      <c r="L131" s="227"/>
      <c r="M131" s="209"/>
      <c r="N131" s="209">
        <v>176.32</v>
      </c>
      <c r="O131" s="42">
        <v>1</v>
      </c>
      <c r="P131" s="24">
        <v>2</v>
      </c>
      <c r="Q131" s="80">
        <v>11.02</v>
      </c>
      <c r="R131" s="80">
        <v>22.04</v>
      </c>
      <c r="S131" s="42"/>
      <c r="T131" s="24"/>
      <c r="U131" s="80"/>
      <c r="V131" s="80"/>
      <c r="W131" s="24">
        <v>2</v>
      </c>
      <c r="X131" s="80">
        <v>7</v>
      </c>
      <c r="Y131" s="80">
        <f>X131*W131</f>
        <v>14</v>
      </c>
      <c r="Z131" s="80"/>
      <c r="AA131" s="24"/>
      <c r="AB131" s="80"/>
      <c r="AC131" s="80"/>
    </row>
    <row r="132" spans="1:29" s="67" customFormat="1" ht="16.5" customHeight="1" hidden="1">
      <c r="A132" s="27"/>
      <c r="B132" s="25" t="s">
        <v>19</v>
      </c>
      <c r="C132" s="58"/>
      <c r="D132" s="55" t="s">
        <v>0</v>
      </c>
      <c r="E132" s="55">
        <v>0.04</v>
      </c>
      <c r="F132" s="209">
        <v>0.64</v>
      </c>
      <c r="G132" s="215">
        <v>3.2</v>
      </c>
      <c r="H132" s="55">
        <v>3.2</v>
      </c>
      <c r="I132" s="209">
        <v>2.048</v>
      </c>
      <c r="J132" s="225"/>
      <c r="K132" s="209"/>
      <c r="L132" s="227"/>
      <c r="M132" s="209"/>
      <c r="N132" s="209">
        <v>2.048</v>
      </c>
      <c r="O132" s="42">
        <v>0.04</v>
      </c>
      <c r="P132" s="24">
        <v>0.08</v>
      </c>
      <c r="Q132" s="80">
        <v>3.2</v>
      </c>
      <c r="R132" s="80">
        <v>0.256</v>
      </c>
      <c r="S132" s="42"/>
      <c r="T132" s="24"/>
      <c r="U132" s="80"/>
      <c r="V132" s="80"/>
      <c r="W132" s="24">
        <v>0.08</v>
      </c>
      <c r="X132" s="80">
        <v>5</v>
      </c>
      <c r="Y132" s="80">
        <f>X132*W132</f>
        <v>0.4</v>
      </c>
      <c r="Z132" s="80"/>
      <c r="AA132" s="24"/>
      <c r="AB132" s="80"/>
      <c r="AC132" s="80"/>
    </row>
    <row r="133" spans="1:29" s="22" customFormat="1" ht="12.75">
      <c r="A133" s="29"/>
      <c r="B133" s="32" t="s">
        <v>9</v>
      </c>
      <c r="C133" s="31"/>
      <c r="D133" s="256"/>
      <c r="E133" s="256"/>
      <c r="F133" s="256"/>
      <c r="G133" s="256"/>
      <c r="H133" s="256"/>
      <c r="I133" s="257">
        <f>SUM(I9:I132)</f>
        <v>5577.197432271186</v>
      </c>
      <c r="J133" s="258"/>
      <c r="K133" s="257">
        <f>SUM(K9:K132)</f>
        <v>2095.9738800000005</v>
      </c>
      <c r="L133" s="258"/>
      <c r="M133" s="257">
        <f>SUM(M9:M132)</f>
        <v>576.29076</v>
      </c>
      <c r="N133" s="257">
        <f>SUM(N9:N132)</f>
        <v>8249.462072271184</v>
      </c>
      <c r="O133" s="29"/>
      <c r="P133" s="29"/>
      <c r="Q133" s="33"/>
      <c r="R133" s="33">
        <f>SUM(R9:R132)</f>
        <v>5763.959590915255</v>
      </c>
      <c r="S133" s="29"/>
      <c r="T133" s="29"/>
      <c r="U133" s="33"/>
      <c r="V133" s="33">
        <f>SUM(V9:V132)</f>
        <v>1399.9916949152544</v>
      </c>
      <c r="W133" s="29"/>
      <c r="X133" s="33"/>
      <c r="Y133" s="33">
        <f>SUM(Y9:Y132)</f>
        <v>4104.000184</v>
      </c>
      <c r="Z133" s="33"/>
      <c r="AA133" s="29"/>
      <c r="AB133" s="33"/>
      <c r="AC133" s="33">
        <f>SUM(AC9:AC132)</f>
        <v>0</v>
      </c>
    </row>
    <row r="134" spans="1:29" s="22" customFormat="1" ht="18.75" customHeight="1">
      <c r="A134" s="29"/>
      <c r="B134" s="25" t="s">
        <v>17</v>
      </c>
      <c r="C134" s="41">
        <v>0.02</v>
      </c>
      <c r="D134" s="55"/>
      <c r="E134" s="55"/>
      <c r="F134" s="209">
        <v>29875.209194657626</v>
      </c>
      <c r="G134" s="209"/>
      <c r="H134" s="55"/>
      <c r="I134" s="209"/>
      <c r="J134" s="227"/>
      <c r="K134" s="209"/>
      <c r="L134" s="227"/>
      <c r="M134" s="209"/>
      <c r="N134" s="259">
        <f>I133*C134</f>
        <v>111.54394864542371</v>
      </c>
      <c r="O134" s="42"/>
      <c r="P134" s="24" t="e">
        <f>R13+R14+R15+R16+#REF!+#REF!+#REF!+#REF!+#REF!+#REF!+#REF!+#REF!+#REF!+#REF!+#REF!+#REF!+#REF!+#REF!+#REF!+#REF!+#REF!+#REF!+#REF!+#REF!+#REF!+#REF!+#REF!+#REF!+R20+R21+R25+R26+R32+R33+R34+R35+R36+R37+R38+R39+R44+R45+R46+#REF!+#REF!+#REF!+#REF!+R51+R52+R93+R94+#REF!+#REF!+R125+R126+R131+R132</f>
        <v>#REF!</v>
      </c>
      <c r="Q134" s="34"/>
      <c r="R134" s="34" t="e">
        <f>P134*C134</f>
        <v>#REF!</v>
      </c>
      <c r="S134" s="42"/>
      <c r="T134" s="24" t="e">
        <f>V13+V14+V15+V16+#REF!+#REF!+#REF!+#REF!+#REF!+#REF!+#REF!+#REF!+#REF!+#REF!+#REF!+#REF!+#REF!+#REF!+#REF!+#REF!+#REF!+#REF!+#REF!+#REF!+#REF!+#REF!+#REF!+#REF!+V20+V21+V25+V26+V32+V33+V34+V35+V36+V37+V38+V39+V44+V45+V46+#REF!+#REF!+#REF!+#REF!+V51+V52+V93+V94+#REF!+#REF!+V125+V126+V131+V132</f>
        <v>#REF!</v>
      </c>
      <c r="U134" s="34"/>
      <c r="V134" s="34" t="e">
        <f>T134*C134</f>
        <v>#REF!</v>
      </c>
      <c r="W134" s="24" t="e">
        <f>Y13+Y14+Y15+Y16+#REF!+#REF!+#REF!+#REF!+#REF!+#REF!+#REF!+#REF!+#REF!+#REF!+#REF!+#REF!+#REF!+#REF!+#REF!+#REF!+#REF!+#REF!+#REF!+#REF!+#REF!+#REF!+#REF!+#REF!+Y20+Y21+Y25+Y26+Y32+Y33+Y34+Y35+Y36+Y37+Y38+Y39+Y44+Y45+Y46+#REF!+#REF!+#REF!+#REF!+Y51+Y52+Y93+Y94+#REF!+#REF!+Y125+Y126+Y131+Y132</f>
        <v>#REF!</v>
      </c>
      <c r="X134" s="34">
        <v>0</v>
      </c>
      <c r="Y134" s="34" t="e">
        <f>W134*C134</f>
        <v>#REF!</v>
      </c>
      <c r="Z134" s="34"/>
      <c r="AA134" s="24">
        <v>522.72</v>
      </c>
      <c r="AB134" s="34">
        <v>0</v>
      </c>
      <c r="AC134" s="34"/>
    </row>
    <row r="135" spans="1:29" s="22" customFormat="1" ht="20.25" customHeight="1">
      <c r="A135" s="27"/>
      <c r="B135" s="32" t="s">
        <v>9</v>
      </c>
      <c r="C135" s="23"/>
      <c r="D135" s="158"/>
      <c r="E135" s="158"/>
      <c r="F135" s="260"/>
      <c r="G135" s="260"/>
      <c r="H135" s="158"/>
      <c r="I135" s="160"/>
      <c r="J135" s="230"/>
      <c r="K135" s="160"/>
      <c r="L135" s="230"/>
      <c r="M135" s="160"/>
      <c r="N135" s="261">
        <f>SUM(N133:N134)</f>
        <v>8361.006020916608</v>
      </c>
      <c r="O135" s="23"/>
      <c r="P135" s="35"/>
      <c r="Q135" s="36"/>
      <c r="R135" s="36" t="e">
        <f>SUM(R133:R134)</f>
        <v>#REF!</v>
      </c>
      <c r="S135" s="23"/>
      <c r="T135" s="35"/>
      <c r="U135" s="36"/>
      <c r="V135" s="36" t="e">
        <f>SUM(V133:V134)</f>
        <v>#REF!</v>
      </c>
      <c r="W135" s="35"/>
      <c r="X135" s="36"/>
      <c r="Y135" s="36" t="e">
        <f>SUM(Y133:Y134)</f>
        <v>#REF!</v>
      </c>
      <c r="Z135" s="36"/>
      <c r="AA135" s="35"/>
      <c r="AB135" s="36"/>
      <c r="AC135" s="36"/>
    </row>
    <row r="136" spans="1:29" s="22" customFormat="1" ht="24" customHeight="1">
      <c r="A136" s="29"/>
      <c r="B136" s="25" t="s">
        <v>21</v>
      </c>
      <c r="C136" s="41" t="s">
        <v>198</v>
      </c>
      <c r="D136" s="55"/>
      <c r="E136" s="55"/>
      <c r="F136" s="55"/>
      <c r="G136" s="55"/>
      <c r="H136" s="55"/>
      <c r="I136" s="209"/>
      <c r="J136" s="227"/>
      <c r="K136" s="209"/>
      <c r="L136" s="227"/>
      <c r="M136" s="209"/>
      <c r="N136" s="259" t="e">
        <f>N135*C136</f>
        <v>#VALUE!</v>
      </c>
      <c r="O136" s="42"/>
      <c r="P136" s="42"/>
      <c r="Q136" s="34"/>
      <c r="R136" s="34" t="e">
        <f>R135*C136</f>
        <v>#REF!</v>
      </c>
      <c r="S136" s="42"/>
      <c r="T136" s="42"/>
      <c r="U136" s="34"/>
      <c r="V136" s="34" t="e">
        <f>V135*C136</f>
        <v>#REF!</v>
      </c>
      <c r="W136" s="42"/>
      <c r="X136" s="34"/>
      <c r="Y136" s="34" t="e">
        <f>Y135*C136</f>
        <v>#REF!</v>
      </c>
      <c r="Z136" s="34"/>
      <c r="AA136" s="42"/>
      <c r="AB136" s="34"/>
      <c r="AC136" s="34"/>
    </row>
    <row r="137" spans="1:29" s="22" customFormat="1" ht="17.25" customHeight="1">
      <c r="A137" s="27"/>
      <c r="B137" s="32" t="s">
        <v>9</v>
      </c>
      <c r="C137" s="37"/>
      <c r="D137" s="158"/>
      <c r="E137" s="158"/>
      <c r="F137" s="260"/>
      <c r="G137" s="260"/>
      <c r="H137" s="158"/>
      <c r="I137" s="230"/>
      <c r="J137" s="230"/>
      <c r="K137" s="230"/>
      <c r="L137" s="230"/>
      <c r="M137" s="160"/>
      <c r="N137" s="261" t="e">
        <f>SUM(N135:N136)</f>
        <v>#VALUE!</v>
      </c>
      <c r="O137" s="23"/>
      <c r="P137" s="35"/>
      <c r="Q137" s="36"/>
      <c r="R137" s="36" t="e">
        <f>SUM(R135:R136)</f>
        <v>#REF!</v>
      </c>
      <c r="S137" s="23"/>
      <c r="T137" s="35"/>
      <c r="U137" s="36"/>
      <c r="V137" s="36" t="e">
        <f>SUM(V135:V136)</f>
        <v>#REF!</v>
      </c>
      <c r="W137" s="35"/>
      <c r="X137" s="36"/>
      <c r="Y137" s="36" t="e">
        <f>SUM(Y135:Y136)</f>
        <v>#REF!</v>
      </c>
      <c r="Z137" s="36"/>
      <c r="AA137" s="35"/>
      <c r="AB137" s="36"/>
      <c r="AC137" s="36"/>
    </row>
    <row r="138" spans="1:29" s="22" customFormat="1" ht="24" customHeight="1">
      <c r="A138" s="29"/>
      <c r="B138" s="25" t="s">
        <v>20</v>
      </c>
      <c r="C138" s="41" t="s">
        <v>198</v>
      </c>
      <c r="D138" s="55"/>
      <c r="E138" s="55"/>
      <c r="F138" s="55"/>
      <c r="G138" s="55"/>
      <c r="H138" s="55"/>
      <c r="I138" s="209"/>
      <c r="J138" s="227"/>
      <c r="K138" s="209"/>
      <c r="L138" s="227"/>
      <c r="M138" s="209"/>
      <c r="N138" s="259" t="e">
        <f>N137*C138</f>
        <v>#VALUE!</v>
      </c>
      <c r="O138" s="42"/>
      <c r="P138" s="42"/>
      <c r="Q138" s="34"/>
      <c r="R138" s="34" t="e">
        <f>R137*C138</f>
        <v>#REF!</v>
      </c>
      <c r="S138" s="42"/>
      <c r="T138" s="42"/>
      <c r="U138" s="34"/>
      <c r="V138" s="34" t="e">
        <f>V137*C138</f>
        <v>#REF!</v>
      </c>
      <c r="W138" s="42"/>
      <c r="X138" s="34"/>
      <c r="Y138" s="34" t="e">
        <f>Y137*C138</f>
        <v>#REF!</v>
      </c>
      <c r="Z138" s="34"/>
      <c r="AA138" s="42"/>
      <c r="AB138" s="34"/>
      <c r="AC138" s="34"/>
    </row>
    <row r="139" spans="1:29" s="22" customFormat="1" ht="23.25" customHeight="1">
      <c r="A139" s="27"/>
      <c r="B139" s="32" t="s">
        <v>36</v>
      </c>
      <c r="C139" s="37"/>
      <c r="D139" s="158"/>
      <c r="E139" s="158"/>
      <c r="F139" s="260"/>
      <c r="G139" s="260"/>
      <c r="H139" s="158"/>
      <c r="I139" s="160"/>
      <c r="J139" s="230"/>
      <c r="K139" s="160"/>
      <c r="L139" s="230"/>
      <c r="M139" s="160"/>
      <c r="N139" s="261" t="e">
        <f>SUM(N137:N138)</f>
        <v>#VALUE!</v>
      </c>
      <c r="O139" s="23"/>
      <c r="P139" s="35"/>
      <c r="Q139" s="36"/>
      <c r="R139" s="36" t="e">
        <f>SUM(R137:R138)</f>
        <v>#REF!</v>
      </c>
      <c r="S139" s="23"/>
      <c r="T139" s="35"/>
      <c r="U139" s="36"/>
      <c r="V139" s="36" t="e">
        <f>SUM(V137:V138)</f>
        <v>#REF!</v>
      </c>
      <c r="W139" s="35"/>
      <c r="X139" s="36"/>
      <c r="Y139" s="36" t="e">
        <f>SUM(Y137:Y138)</f>
        <v>#REF!</v>
      </c>
      <c r="Z139" s="36"/>
      <c r="AA139" s="35"/>
      <c r="AB139" s="36"/>
      <c r="AC139" s="36"/>
    </row>
    <row r="140" spans="1:29" ht="23.25" customHeight="1">
      <c r="A140" s="112"/>
      <c r="B140" s="169" t="s">
        <v>176</v>
      </c>
      <c r="C140" s="306">
        <v>0.03</v>
      </c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305" t="e">
        <f>Y139*C140</f>
        <v>#REF!</v>
      </c>
      <c r="Z140" s="305"/>
      <c r="AA140" s="112"/>
      <c r="AB140" s="112"/>
      <c r="AC140" s="305"/>
    </row>
    <row r="141" spans="1:29" ht="22.5" customHeight="1">
      <c r="A141" s="112"/>
      <c r="B141" s="112" t="s">
        <v>9</v>
      </c>
      <c r="C141" s="279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302" t="e">
        <f>Y140+Y139</f>
        <v>#REF!</v>
      </c>
      <c r="Z141" s="302"/>
      <c r="AA141" s="112"/>
      <c r="AB141" s="112"/>
      <c r="AC141" s="302"/>
    </row>
  </sheetData>
  <sheetProtection/>
  <mergeCells count="10">
    <mergeCell ref="A1:Y4"/>
    <mergeCell ref="A5:A6"/>
    <mergeCell ref="B5:B6"/>
    <mergeCell ref="C5:C6"/>
    <mergeCell ref="D5:D6"/>
    <mergeCell ref="AA5:AC5"/>
    <mergeCell ref="O5:R5"/>
    <mergeCell ref="E5:N5"/>
    <mergeCell ref="S5:V5"/>
    <mergeCell ref="W5:Y5"/>
  </mergeCells>
  <printOptions/>
  <pageMargins left="0.7" right="0.7" top="0.75" bottom="0.75" header="0.3" footer="0.3"/>
  <pageSetup horizontalDpi="600" verticalDpi="600" orientation="landscape" scale="89" r:id="rId1"/>
  <ignoredErrors>
    <ignoredError sqref="Y136:Y138" formula="1"/>
    <ignoredError sqref="C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F137"/>
  <sheetViews>
    <sheetView view="pageBreakPreview" zoomScale="115" zoomScaleNormal="145" zoomScaleSheetLayoutView="115" zoomScalePageLayoutView="0" workbookViewId="0" topLeftCell="A106">
      <selection activeCell="Y121" sqref="Y121"/>
    </sheetView>
  </sheetViews>
  <sheetFormatPr defaultColWidth="9.140625" defaultRowHeight="12.75"/>
  <cols>
    <col min="1" max="1" width="3.140625" style="18" bestFit="1" customWidth="1"/>
    <col min="2" max="2" width="31.28125" style="18" customWidth="1"/>
    <col min="3" max="3" width="7.57421875" style="38" customWidth="1"/>
    <col min="4" max="4" width="8.28125" style="18" customWidth="1"/>
    <col min="5" max="5" width="8.140625" style="18" hidden="1" customWidth="1"/>
    <col min="6" max="6" width="7.00390625" style="18" hidden="1" customWidth="1"/>
    <col min="7" max="7" width="8.421875" style="18" hidden="1" customWidth="1"/>
    <col min="8" max="8" width="6.140625" style="18" hidden="1" customWidth="1"/>
    <col min="9" max="9" width="8.140625" style="18" hidden="1" customWidth="1"/>
    <col min="10" max="10" width="6.57421875" style="18" hidden="1" customWidth="1"/>
    <col min="11" max="11" width="7.28125" style="18" hidden="1" customWidth="1"/>
    <col min="12" max="12" width="10.421875" style="18" hidden="1" customWidth="1"/>
    <col min="13" max="13" width="4.421875" style="156" hidden="1" customWidth="1"/>
    <col min="14" max="21" width="9.140625" style="111" customWidth="1"/>
    <col min="22" max="240" width="9.140625" style="156" customWidth="1"/>
  </cols>
  <sheetData>
    <row r="1" spans="1:13" ht="59.25" customHeight="1">
      <c r="A1" s="363" t="s">
        <v>110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2" ht="1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2" ht="1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240" ht="16.5" customHeight="1">
      <c r="A4" s="310"/>
      <c r="B4" s="310"/>
      <c r="C4" s="310"/>
      <c r="D4" s="310"/>
      <c r="E4" s="376" t="s">
        <v>188</v>
      </c>
      <c r="F4" s="376"/>
      <c r="G4" s="376"/>
      <c r="H4" s="376"/>
      <c r="I4" s="376"/>
      <c r="J4" s="376"/>
      <c r="K4" s="376"/>
      <c r="L4" s="376"/>
      <c r="M4" s="157"/>
      <c r="N4" s="376"/>
      <c r="O4" s="376"/>
      <c r="P4" s="376"/>
      <c r="Q4" s="376"/>
      <c r="R4" s="376"/>
      <c r="S4" s="376"/>
      <c r="T4" s="376"/>
      <c r="U4" s="376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</row>
    <row r="5" spans="1:21" ht="42" customHeight="1">
      <c r="A5" s="381" t="s">
        <v>1</v>
      </c>
      <c r="B5" s="377" t="s">
        <v>3</v>
      </c>
      <c r="C5" s="377" t="s">
        <v>2</v>
      </c>
      <c r="D5" s="377" t="s">
        <v>4</v>
      </c>
      <c r="E5" s="377" t="s">
        <v>37</v>
      </c>
      <c r="F5" s="378" t="s">
        <v>18</v>
      </c>
      <c r="G5" s="378"/>
      <c r="H5" s="377" t="s">
        <v>5</v>
      </c>
      <c r="I5" s="377"/>
      <c r="J5" s="377" t="s">
        <v>6</v>
      </c>
      <c r="K5" s="377"/>
      <c r="L5" s="203" t="s">
        <v>7</v>
      </c>
      <c r="N5" s="377" t="s">
        <v>37</v>
      </c>
      <c r="O5" s="378" t="s">
        <v>18</v>
      </c>
      <c r="P5" s="378"/>
      <c r="Q5" s="377" t="s">
        <v>5</v>
      </c>
      <c r="R5" s="377"/>
      <c r="S5" s="377" t="s">
        <v>6</v>
      </c>
      <c r="T5" s="377"/>
      <c r="U5" s="334" t="s">
        <v>7</v>
      </c>
    </row>
    <row r="6" spans="1:21" ht="21">
      <c r="A6" s="381"/>
      <c r="B6" s="377"/>
      <c r="C6" s="377"/>
      <c r="D6" s="377"/>
      <c r="E6" s="377"/>
      <c r="F6" s="43" t="s">
        <v>8</v>
      </c>
      <c r="G6" s="159" t="s">
        <v>9</v>
      </c>
      <c r="H6" s="43" t="s">
        <v>8</v>
      </c>
      <c r="I6" s="160" t="s">
        <v>9</v>
      </c>
      <c r="J6" s="43" t="s">
        <v>8</v>
      </c>
      <c r="K6" s="159" t="s">
        <v>10</v>
      </c>
      <c r="L6" s="203" t="s">
        <v>11</v>
      </c>
      <c r="N6" s="377"/>
      <c r="O6" s="333" t="s">
        <v>8</v>
      </c>
      <c r="P6" s="159" t="s">
        <v>9</v>
      </c>
      <c r="Q6" s="333" t="s">
        <v>8</v>
      </c>
      <c r="R6" s="160" t="s">
        <v>9</v>
      </c>
      <c r="S6" s="333" t="s">
        <v>8</v>
      </c>
      <c r="T6" s="159" t="s">
        <v>10</v>
      </c>
      <c r="U6" s="334" t="s">
        <v>11</v>
      </c>
    </row>
    <row r="7" spans="1:21" ht="15">
      <c r="A7" s="119">
        <v>1</v>
      </c>
      <c r="B7" s="119">
        <v>2</v>
      </c>
      <c r="C7" s="121">
        <v>3</v>
      </c>
      <c r="D7" s="119">
        <v>4</v>
      </c>
      <c r="E7" s="119">
        <v>6</v>
      </c>
      <c r="F7" s="120">
        <v>7</v>
      </c>
      <c r="G7" s="204">
        <v>8</v>
      </c>
      <c r="H7" s="120">
        <v>9</v>
      </c>
      <c r="I7" s="204">
        <v>10</v>
      </c>
      <c r="J7" s="120">
        <v>11</v>
      </c>
      <c r="K7" s="204">
        <v>12</v>
      </c>
      <c r="L7" s="120">
        <v>13</v>
      </c>
      <c r="N7" s="332">
        <v>6</v>
      </c>
      <c r="O7" s="120">
        <v>7</v>
      </c>
      <c r="P7" s="204">
        <v>8</v>
      </c>
      <c r="Q7" s="120">
        <v>9</v>
      </c>
      <c r="R7" s="204">
        <v>10</v>
      </c>
      <c r="S7" s="120">
        <v>11</v>
      </c>
      <c r="T7" s="204">
        <v>12</v>
      </c>
      <c r="U7" s="120">
        <v>13</v>
      </c>
    </row>
    <row r="8" spans="1:240" ht="15">
      <c r="A8" s="205"/>
      <c r="B8" s="380" t="s">
        <v>112</v>
      </c>
      <c r="C8" s="380"/>
      <c r="D8" s="380"/>
      <c r="E8" s="206"/>
      <c r="F8" s="207"/>
      <c r="G8" s="207"/>
      <c r="H8" s="207"/>
      <c r="I8" s="207"/>
      <c r="J8" s="207"/>
      <c r="K8" s="207"/>
      <c r="L8" s="207"/>
      <c r="M8" s="16"/>
      <c r="N8" s="28"/>
      <c r="O8" s="28"/>
      <c r="P8" s="28"/>
      <c r="Q8" s="28"/>
      <c r="R8" s="28"/>
      <c r="S8" s="28"/>
      <c r="T8" s="28"/>
      <c r="U8" s="28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</row>
    <row r="9" spans="1:240" ht="51" hidden="1">
      <c r="A9" s="132">
        <v>35</v>
      </c>
      <c r="B9" s="167" t="s">
        <v>113</v>
      </c>
      <c r="C9" s="116" t="s">
        <v>114</v>
      </c>
      <c r="D9" s="142" t="s">
        <v>22</v>
      </c>
      <c r="E9" s="153">
        <v>28.8</v>
      </c>
      <c r="F9" s="285"/>
      <c r="G9" s="145"/>
      <c r="H9" s="145"/>
      <c r="I9" s="145"/>
      <c r="J9" s="145"/>
      <c r="K9" s="145"/>
      <c r="L9" s="145"/>
      <c r="M9" s="16"/>
      <c r="N9" s="276"/>
      <c r="O9" s="54"/>
      <c r="P9" s="274"/>
      <c r="Q9" s="274"/>
      <c r="R9" s="274"/>
      <c r="S9" s="274"/>
      <c r="T9" s="274"/>
      <c r="U9" s="274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</row>
    <row r="10" spans="1:240" ht="14.25" hidden="1">
      <c r="A10" s="132"/>
      <c r="B10" s="135" t="s">
        <v>13</v>
      </c>
      <c r="C10" s="143"/>
      <c r="D10" s="137" t="s">
        <v>14</v>
      </c>
      <c r="E10" s="139">
        <v>0.6192</v>
      </c>
      <c r="F10" s="281"/>
      <c r="G10" s="281">
        <f>F10*E10</f>
        <v>0</v>
      </c>
      <c r="H10" s="281">
        <v>4.6</v>
      </c>
      <c r="I10" s="281">
        <f>H10*E10</f>
        <v>2.8483199999999997</v>
      </c>
      <c r="J10" s="281"/>
      <c r="K10" s="281">
        <f>J10*E10</f>
        <v>0</v>
      </c>
      <c r="L10" s="281">
        <f>K10+I10+G10</f>
        <v>2.8483199999999997</v>
      </c>
      <c r="M10" s="16"/>
      <c r="N10" s="272"/>
      <c r="O10" s="48"/>
      <c r="P10" s="48"/>
      <c r="Q10" s="48"/>
      <c r="R10" s="48"/>
      <c r="S10" s="48"/>
      <c r="T10" s="48"/>
      <c r="U10" s="48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</row>
    <row r="11" spans="1:240" ht="25.5" hidden="1">
      <c r="A11" s="132"/>
      <c r="B11" s="135" t="s">
        <v>115</v>
      </c>
      <c r="C11" s="130" t="s">
        <v>108</v>
      </c>
      <c r="D11" s="131" t="s">
        <v>32</v>
      </c>
      <c r="E11" s="139">
        <v>1.38816</v>
      </c>
      <c r="F11" s="281"/>
      <c r="G11" s="281">
        <f aca="true" t="shared" si="0" ref="G11:G74">F11*E11</f>
        <v>0</v>
      </c>
      <c r="H11" s="281"/>
      <c r="I11" s="281">
        <f aca="true" t="shared" si="1" ref="I11:I74">H11*E11</f>
        <v>0</v>
      </c>
      <c r="J11" s="281">
        <v>70</v>
      </c>
      <c r="K11" s="281">
        <f aca="true" t="shared" si="2" ref="K11:K74">J11*E11</f>
        <v>97.1712</v>
      </c>
      <c r="L11" s="281">
        <f aca="true" t="shared" si="3" ref="L11:L74">K11+I11+G11</f>
        <v>97.1712</v>
      </c>
      <c r="M11" s="16"/>
      <c r="N11" s="272"/>
      <c r="O11" s="48"/>
      <c r="P11" s="48"/>
      <c r="Q11" s="48"/>
      <c r="R11" s="48"/>
      <c r="S11" s="48"/>
      <c r="T11" s="48"/>
      <c r="U11" s="48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</row>
    <row r="12" spans="1:240" ht="25.5">
      <c r="A12" s="114">
        <v>36</v>
      </c>
      <c r="B12" s="115" t="s">
        <v>116</v>
      </c>
      <c r="C12" s="116" t="s">
        <v>33</v>
      </c>
      <c r="D12" s="117" t="s">
        <v>22</v>
      </c>
      <c r="E12" s="126">
        <v>2.0160000000000005</v>
      </c>
      <c r="F12" s="282"/>
      <c r="G12" s="281"/>
      <c r="H12" s="282"/>
      <c r="I12" s="281"/>
      <c r="J12" s="282"/>
      <c r="K12" s="281"/>
      <c r="L12" s="281"/>
      <c r="M12" s="16"/>
      <c r="N12" s="275">
        <v>2.0160000000000005</v>
      </c>
      <c r="O12" s="337"/>
      <c r="P12" s="48"/>
      <c r="Q12" s="337"/>
      <c r="R12" s="48"/>
      <c r="S12" s="337"/>
      <c r="T12" s="48"/>
      <c r="U12" s="48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</row>
    <row r="13" spans="1:240" ht="23.25" customHeight="1">
      <c r="A13" s="143"/>
      <c r="B13" s="135" t="s">
        <v>13</v>
      </c>
      <c r="C13" s="131"/>
      <c r="D13" s="137" t="s">
        <v>14</v>
      </c>
      <c r="E13" s="139">
        <v>6.027840000000002</v>
      </c>
      <c r="F13" s="281"/>
      <c r="G13" s="281">
        <f t="shared" si="0"/>
        <v>0</v>
      </c>
      <c r="H13" s="281">
        <v>4.6</v>
      </c>
      <c r="I13" s="281">
        <f t="shared" si="1"/>
        <v>27.728064000000007</v>
      </c>
      <c r="J13" s="281"/>
      <c r="K13" s="281">
        <f t="shared" si="2"/>
        <v>0</v>
      </c>
      <c r="L13" s="281">
        <f t="shared" si="3"/>
        <v>27.728064000000007</v>
      </c>
      <c r="M13" s="16"/>
      <c r="N13" s="272">
        <v>6.027840000000002</v>
      </c>
      <c r="O13" s="48"/>
      <c r="P13" s="48"/>
      <c r="Q13" s="48"/>
      <c r="R13" s="48"/>
      <c r="S13" s="48"/>
      <c r="T13" s="48"/>
      <c r="U13" s="48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</row>
    <row r="14" spans="1:240" ht="28.5" customHeight="1" hidden="1">
      <c r="A14" s="114">
        <v>37</v>
      </c>
      <c r="B14" s="115" t="s">
        <v>117</v>
      </c>
      <c r="C14" s="144" t="s">
        <v>118</v>
      </c>
      <c r="D14" s="117" t="s">
        <v>22</v>
      </c>
      <c r="E14" s="126">
        <v>15</v>
      </c>
      <c r="F14" s="282"/>
      <c r="G14" s="281"/>
      <c r="H14" s="282"/>
      <c r="I14" s="281"/>
      <c r="J14" s="282"/>
      <c r="K14" s="281"/>
      <c r="L14" s="281"/>
      <c r="M14" s="16"/>
      <c r="N14" s="275"/>
      <c r="O14" s="337"/>
      <c r="P14" s="48"/>
      <c r="Q14" s="337"/>
      <c r="R14" s="48"/>
      <c r="S14" s="337"/>
      <c r="T14" s="48"/>
      <c r="U14" s="48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</row>
    <row r="15" spans="1:240" ht="14.25" hidden="1">
      <c r="A15" s="127"/>
      <c r="B15" s="128" t="s">
        <v>13</v>
      </c>
      <c r="C15" s="127"/>
      <c r="D15" s="129" t="s">
        <v>14</v>
      </c>
      <c r="E15" s="138">
        <v>0.23249999999999998</v>
      </c>
      <c r="F15" s="283"/>
      <c r="G15" s="281">
        <f t="shared" si="0"/>
        <v>0</v>
      </c>
      <c r="H15" s="281">
        <v>4.6</v>
      </c>
      <c r="I15" s="281">
        <f t="shared" si="1"/>
        <v>1.0695</v>
      </c>
      <c r="J15" s="283"/>
      <c r="K15" s="281">
        <f t="shared" si="2"/>
        <v>0</v>
      </c>
      <c r="L15" s="281">
        <f t="shared" si="3"/>
        <v>1.0695</v>
      </c>
      <c r="M15" s="16"/>
      <c r="N15" s="271"/>
      <c r="O15" s="69"/>
      <c r="P15" s="48"/>
      <c r="Q15" s="48"/>
      <c r="R15" s="48"/>
      <c r="S15" s="69"/>
      <c r="T15" s="48"/>
      <c r="U15" s="48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</row>
    <row r="16" spans="1:240" ht="25.5" hidden="1">
      <c r="A16" s="127"/>
      <c r="B16" s="128" t="s">
        <v>39</v>
      </c>
      <c r="C16" s="130" t="s">
        <v>108</v>
      </c>
      <c r="D16" s="131" t="s">
        <v>32</v>
      </c>
      <c r="E16" s="139">
        <v>0.5205000000000001</v>
      </c>
      <c r="F16" s="281"/>
      <c r="G16" s="281">
        <f t="shared" si="0"/>
        <v>0</v>
      </c>
      <c r="H16" s="281"/>
      <c r="I16" s="281">
        <f t="shared" si="1"/>
        <v>0</v>
      </c>
      <c r="J16" s="281">
        <v>70</v>
      </c>
      <c r="K16" s="281">
        <f t="shared" si="2"/>
        <v>36.435</v>
      </c>
      <c r="L16" s="281">
        <f t="shared" si="3"/>
        <v>36.435</v>
      </c>
      <c r="M16" s="16"/>
      <c r="N16" s="272"/>
      <c r="O16" s="48"/>
      <c r="P16" s="48"/>
      <c r="Q16" s="48"/>
      <c r="R16" s="48"/>
      <c r="S16" s="48"/>
      <c r="T16" s="48"/>
      <c r="U16" s="48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</row>
    <row r="17" spans="1:240" ht="25.5" hidden="1">
      <c r="A17" s="114">
        <v>38</v>
      </c>
      <c r="B17" s="115" t="s">
        <v>119</v>
      </c>
      <c r="C17" s="116" t="s">
        <v>120</v>
      </c>
      <c r="D17" s="117" t="s">
        <v>22</v>
      </c>
      <c r="E17" s="126">
        <v>2.45</v>
      </c>
      <c r="F17" s="282"/>
      <c r="G17" s="281"/>
      <c r="H17" s="282"/>
      <c r="I17" s="281"/>
      <c r="J17" s="282"/>
      <c r="K17" s="281"/>
      <c r="L17" s="281"/>
      <c r="M17" s="16"/>
      <c r="N17" s="275"/>
      <c r="O17" s="337"/>
      <c r="P17" s="48"/>
      <c r="Q17" s="337"/>
      <c r="R17" s="48"/>
      <c r="S17" s="337"/>
      <c r="T17" s="48"/>
      <c r="U17" s="48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</row>
    <row r="18" spans="1:240" ht="14.25" hidden="1">
      <c r="A18" s="132"/>
      <c r="B18" s="135" t="s">
        <v>13</v>
      </c>
      <c r="C18" s="143"/>
      <c r="D18" s="181" t="s">
        <v>14</v>
      </c>
      <c r="E18" s="170">
        <v>2.1805000000000003</v>
      </c>
      <c r="F18" s="289"/>
      <c r="G18" s="281">
        <f t="shared" si="0"/>
        <v>0</v>
      </c>
      <c r="H18" s="281">
        <v>4.6</v>
      </c>
      <c r="I18" s="281">
        <f t="shared" si="1"/>
        <v>10.0303</v>
      </c>
      <c r="J18" s="281"/>
      <c r="K18" s="281">
        <f t="shared" si="2"/>
        <v>0</v>
      </c>
      <c r="L18" s="281">
        <f t="shared" si="3"/>
        <v>10.0303</v>
      </c>
      <c r="M18" s="16"/>
      <c r="N18" s="338"/>
      <c r="O18" s="339"/>
      <c r="P18" s="48"/>
      <c r="Q18" s="48"/>
      <c r="R18" s="48"/>
      <c r="S18" s="48"/>
      <c r="T18" s="48"/>
      <c r="U18" s="48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</row>
    <row r="19" spans="1:240" ht="14.25" hidden="1">
      <c r="A19" s="132"/>
      <c r="B19" s="135" t="s">
        <v>29</v>
      </c>
      <c r="C19" s="143"/>
      <c r="D19" s="181" t="s">
        <v>0</v>
      </c>
      <c r="E19" s="170">
        <v>0.9065000000000001</v>
      </c>
      <c r="F19" s="289"/>
      <c r="G19" s="281">
        <f t="shared" si="0"/>
        <v>0</v>
      </c>
      <c r="H19" s="281"/>
      <c r="I19" s="281">
        <f t="shared" si="1"/>
        <v>0</v>
      </c>
      <c r="J19" s="281">
        <v>3.2</v>
      </c>
      <c r="K19" s="281">
        <f t="shared" si="2"/>
        <v>2.9008000000000003</v>
      </c>
      <c r="L19" s="281">
        <f t="shared" si="3"/>
        <v>2.9008000000000003</v>
      </c>
      <c r="M19" s="16"/>
      <c r="N19" s="338"/>
      <c r="O19" s="339"/>
      <c r="P19" s="48"/>
      <c r="Q19" s="48"/>
      <c r="R19" s="48"/>
      <c r="S19" s="48"/>
      <c r="T19" s="48"/>
      <c r="U19" s="48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</row>
    <row r="20" spans="1:240" ht="14.25" hidden="1">
      <c r="A20" s="163"/>
      <c r="B20" s="143" t="s">
        <v>15</v>
      </c>
      <c r="C20" s="152"/>
      <c r="D20" s="181"/>
      <c r="E20" s="170"/>
      <c r="F20" s="289"/>
      <c r="G20" s="281">
        <f t="shared" si="0"/>
        <v>0</v>
      </c>
      <c r="H20" s="281"/>
      <c r="I20" s="281">
        <f t="shared" si="1"/>
        <v>0</v>
      </c>
      <c r="J20" s="284"/>
      <c r="K20" s="281">
        <f t="shared" si="2"/>
        <v>0</v>
      </c>
      <c r="L20" s="281">
        <f t="shared" si="3"/>
        <v>0</v>
      </c>
      <c r="M20" s="16"/>
      <c r="N20" s="338"/>
      <c r="O20" s="339"/>
      <c r="P20" s="48"/>
      <c r="Q20" s="48"/>
      <c r="R20" s="48"/>
      <c r="S20" s="24"/>
      <c r="T20" s="48"/>
      <c r="U20" s="48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</row>
    <row r="21" spans="1:240" ht="51" hidden="1">
      <c r="A21" s="163"/>
      <c r="B21" s="164" t="s">
        <v>121</v>
      </c>
      <c r="C21" s="152" t="s">
        <v>122</v>
      </c>
      <c r="D21" s="181" t="s">
        <v>22</v>
      </c>
      <c r="E21" s="170">
        <v>2.8175</v>
      </c>
      <c r="F21" s="289">
        <v>17</v>
      </c>
      <c r="G21" s="281">
        <f t="shared" si="0"/>
        <v>47.8975</v>
      </c>
      <c r="H21" s="281"/>
      <c r="I21" s="281">
        <f t="shared" si="1"/>
        <v>0</v>
      </c>
      <c r="J21" s="284"/>
      <c r="K21" s="281">
        <f t="shared" si="2"/>
        <v>0</v>
      </c>
      <c r="L21" s="281">
        <f t="shared" si="3"/>
        <v>47.8975</v>
      </c>
      <c r="M21" s="16"/>
      <c r="N21" s="338"/>
      <c r="O21" s="339"/>
      <c r="P21" s="48"/>
      <c r="Q21" s="48"/>
      <c r="R21" s="48"/>
      <c r="S21" s="24"/>
      <c r="T21" s="48"/>
      <c r="U21" s="48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</row>
    <row r="22" spans="1:240" ht="14.25" hidden="1">
      <c r="A22" s="163"/>
      <c r="B22" s="135" t="s">
        <v>19</v>
      </c>
      <c r="C22" s="152"/>
      <c r="D22" s="181" t="s">
        <v>0</v>
      </c>
      <c r="E22" s="170">
        <v>0.049</v>
      </c>
      <c r="F22" s="289">
        <v>5</v>
      </c>
      <c r="G22" s="281">
        <f t="shared" si="0"/>
        <v>0.245</v>
      </c>
      <c r="H22" s="281"/>
      <c r="I22" s="281">
        <f t="shared" si="1"/>
        <v>0</v>
      </c>
      <c r="J22" s="284"/>
      <c r="K22" s="281">
        <f t="shared" si="2"/>
        <v>0</v>
      </c>
      <c r="L22" s="281">
        <f t="shared" si="3"/>
        <v>0.245</v>
      </c>
      <c r="M22" s="16"/>
      <c r="N22" s="338"/>
      <c r="O22" s="339"/>
      <c r="P22" s="48"/>
      <c r="Q22" s="48"/>
      <c r="R22" s="48"/>
      <c r="S22" s="24"/>
      <c r="T22" s="48"/>
      <c r="U22" s="48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</row>
    <row r="23" spans="1:240" ht="25.5" hidden="1">
      <c r="A23" s="132">
        <v>39</v>
      </c>
      <c r="B23" s="141" t="s">
        <v>123</v>
      </c>
      <c r="C23" s="130" t="s">
        <v>54</v>
      </c>
      <c r="D23" s="142" t="s">
        <v>48</v>
      </c>
      <c r="E23" s="153">
        <v>0.010240000000000003</v>
      </c>
      <c r="F23" s="285"/>
      <c r="G23" s="281"/>
      <c r="H23" s="285"/>
      <c r="I23" s="281"/>
      <c r="J23" s="285"/>
      <c r="K23" s="281"/>
      <c r="L23" s="281"/>
      <c r="M23" s="16"/>
      <c r="N23" s="276"/>
      <c r="O23" s="54"/>
      <c r="P23" s="48"/>
      <c r="Q23" s="54"/>
      <c r="R23" s="48"/>
      <c r="S23" s="54"/>
      <c r="T23" s="48"/>
      <c r="U23" s="48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</row>
    <row r="24" spans="1:240" ht="14.25" hidden="1">
      <c r="A24" s="182"/>
      <c r="B24" s="183" t="s">
        <v>13</v>
      </c>
      <c r="C24" s="184"/>
      <c r="D24" s="185" t="s">
        <v>14</v>
      </c>
      <c r="E24" s="171">
        <v>1.4028800000000003</v>
      </c>
      <c r="F24" s="286"/>
      <c r="G24" s="281">
        <f t="shared" si="0"/>
        <v>0</v>
      </c>
      <c r="H24" s="281">
        <v>4.6</v>
      </c>
      <c r="I24" s="281">
        <f t="shared" si="1"/>
        <v>6.453248000000001</v>
      </c>
      <c r="J24" s="286"/>
      <c r="K24" s="281">
        <f t="shared" si="2"/>
        <v>0</v>
      </c>
      <c r="L24" s="281">
        <f t="shared" si="3"/>
        <v>6.453248000000001</v>
      </c>
      <c r="M24" s="16"/>
      <c r="N24" s="340"/>
      <c r="O24" s="341"/>
      <c r="P24" s="48"/>
      <c r="Q24" s="48"/>
      <c r="R24" s="48"/>
      <c r="S24" s="341"/>
      <c r="T24" s="48"/>
      <c r="U24" s="48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</row>
    <row r="25" spans="1:240" ht="14.25" hidden="1">
      <c r="A25" s="182"/>
      <c r="B25" s="183" t="s">
        <v>29</v>
      </c>
      <c r="C25" s="184"/>
      <c r="D25" s="186" t="s">
        <v>0</v>
      </c>
      <c r="E25" s="171">
        <v>0.2897920000000001</v>
      </c>
      <c r="F25" s="286"/>
      <c r="G25" s="281">
        <f t="shared" si="0"/>
        <v>0</v>
      </c>
      <c r="H25" s="286"/>
      <c r="I25" s="281">
        <f t="shared" si="1"/>
        <v>0</v>
      </c>
      <c r="J25" s="286">
        <v>3.2</v>
      </c>
      <c r="K25" s="281">
        <f t="shared" si="2"/>
        <v>0.9273344000000003</v>
      </c>
      <c r="L25" s="281">
        <f t="shared" si="3"/>
        <v>0.9273344000000003</v>
      </c>
      <c r="M25" s="16"/>
      <c r="N25" s="340"/>
      <c r="O25" s="341"/>
      <c r="P25" s="48"/>
      <c r="Q25" s="341"/>
      <c r="R25" s="48"/>
      <c r="S25" s="341"/>
      <c r="T25" s="48"/>
      <c r="U25" s="48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</row>
    <row r="26" spans="1:240" ht="14.25" hidden="1">
      <c r="A26" s="182"/>
      <c r="B26" s="187" t="s">
        <v>25</v>
      </c>
      <c r="C26" s="184"/>
      <c r="D26" s="185"/>
      <c r="E26" s="171"/>
      <c r="F26" s="286"/>
      <c r="G26" s="281">
        <f t="shared" si="0"/>
        <v>0</v>
      </c>
      <c r="H26" s="286"/>
      <c r="I26" s="281">
        <f t="shared" si="1"/>
        <v>0</v>
      </c>
      <c r="J26" s="286"/>
      <c r="K26" s="281">
        <f t="shared" si="2"/>
        <v>0</v>
      </c>
      <c r="L26" s="281">
        <f t="shared" si="3"/>
        <v>0</v>
      </c>
      <c r="M26" s="16"/>
      <c r="N26" s="340"/>
      <c r="O26" s="341"/>
      <c r="P26" s="48"/>
      <c r="Q26" s="341"/>
      <c r="R26" s="48"/>
      <c r="S26" s="341"/>
      <c r="T26" s="48"/>
      <c r="U26" s="48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</row>
    <row r="27" spans="1:240" ht="21" hidden="1">
      <c r="A27" s="182"/>
      <c r="B27" s="183" t="s">
        <v>124</v>
      </c>
      <c r="C27" s="184" t="s">
        <v>125</v>
      </c>
      <c r="D27" s="185" t="s">
        <v>22</v>
      </c>
      <c r="E27" s="171">
        <v>1.0444800000000003</v>
      </c>
      <c r="F27" s="287">
        <v>110</v>
      </c>
      <c r="G27" s="281">
        <f t="shared" si="0"/>
        <v>114.89280000000004</v>
      </c>
      <c r="H27" s="286"/>
      <c r="I27" s="281">
        <f t="shared" si="1"/>
        <v>0</v>
      </c>
      <c r="J27" s="287"/>
      <c r="K27" s="281">
        <f t="shared" si="2"/>
        <v>0</v>
      </c>
      <c r="L27" s="281">
        <f t="shared" si="3"/>
        <v>114.89280000000004</v>
      </c>
      <c r="M27" s="16"/>
      <c r="N27" s="340"/>
      <c r="O27" s="342"/>
      <c r="P27" s="48"/>
      <c r="Q27" s="341"/>
      <c r="R27" s="48"/>
      <c r="S27" s="342"/>
      <c r="T27" s="48"/>
      <c r="U27" s="48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</row>
    <row r="28" spans="1:240" ht="14.25" hidden="1">
      <c r="A28" s="163"/>
      <c r="B28" s="183" t="s">
        <v>19</v>
      </c>
      <c r="C28" s="184"/>
      <c r="D28" s="186" t="s">
        <v>0</v>
      </c>
      <c r="E28" s="188">
        <v>0.6348800000000001</v>
      </c>
      <c r="F28" s="287">
        <v>5</v>
      </c>
      <c r="G28" s="281">
        <f t="shared" si="0"/>
        <v>3.1744000000000003</v>
      </c>
      <c r="H28" s="286"/>
      <c r="I28" s="281">
        <f t="shared" si="1"/>
        <v>0</v>
      </c>
      <c r="J28" s="287"/>
      <c r="K28" s="281">
        <f t="shared" si="2"/>
        <v>0</v>
      </c>
      <c r="L28" s="281">
        <f t="shared" si="3"/>
        <v>3.1744000000000003</v>
      </c>
      <c r="M28" s="16"/>
      <c r="N28" s="343"/>
      <c r="O28" s="342"/>
      <c r="P28" s="48"/>
      <c r="Q28" s="341"/>
      <c r="R28" s="48"/>
      <c r="S28" s="342"/>
      <c r="T28" s="48"/>
      <c r="U28" s="48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</row>
    <row r="29" spans="1:240" ht="66" hidden="1">
      <c r="A29" s="163">
        <v>40</v>
      </c>
      <c r="B29" s="167" t="s">
        <v>126</v>
      </c>
      <c r="C29" s="168" t="s">
        <v>41</v>
      </c>
      <c r="D29" s="147" t="s">
        <v>48</v>
      </c>
      <c r="E29" s="153">
        <v>0.105</v>
      </c>
      <c r="F29" s="288"/>
      <c r="G29" s="281"/>
      <c r="H29" s="288"/>
      <c r="I29" s="281"/>
      <c r="J29" s="288"/>
      <c r="K29" s="281"/>
      <c r="L29" s="281"/>
      <c r="M29" s="16"/>
      <c r="N29" s="276"/>
      <c r="O29" s="26"/>
      <c r="P29" s="48"/>
      <c r="Q29" s="26"/>
      <c r="R29" s="48"/>
      <c r="S29" s="26"/>
      <c r="T29" s="48"/>
      <c r="U29" s="48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</row>
    <row r="30" spans="1:240" ht="14.25" hidden="1">
      <c r="A30" s="134"/>
      <c r="B30" s="169" t="s">
        <v>23</v>
      </c>
      <c r="C30" s="131"/>
      <c r="D30" s="137" t="s">
        <v>14</v>
      </c>
      <c r="E30" s="139">
        <v>84.105</v>
      </c>
      <c r="F30" s="284"/>
      <c r="G30" s="281">
        <f t="shared" si="0"/>
        <v>0</v>
      </c>
      <c r="H30" s="281">
        <v>4.6</v>
      </c>
      <c r="I30" s="281">
        <f t="shared" si="1"/>
        <v>386.883</v>
      </c>
      <c r="J30" s="284"/>
      <c r="K30" s="281">
        <f t="shared" si="2"/>
        <v>0</v>
      </c>
      <c r="L30" s="281">
        <f t="shared" si="3"/>
        <v>386.883</v>
      </c>
      <c r="M30" s="16"/>
      <c r="N30" s="272"/>
      <c r="O30" s="24"/>
      <c r="P30" s="48"/>
      <c r="Q30" s="48"/>
      <c r="R30" s="48"/>
      <c r="S30" s="24"/>
      <c r="T30" s="48"/>
      <c r="U30" s="48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</row>
    <row r="31" spans="1:240" ht="14.25" hidden="1">
      <c r="A31" s="130"/>
      <c r="B31" s="169" t="s">
        <v>24</v>
      </c>
      <c r="C31" s="131"/>
      <c r="D31" s="137" t="s">
        <v>0</v>
      </c>
      <c r="E31" s="154">
        <v>12.915</v>
      </c>
      <c r="F31" s="284"/>
      <c r="G31" s="281">
        <f t="shared" si="0"/>
        <v>0</v>
      </c>
      <c r="H31" s="284"/>
      <c r="I31" s="281">
        <f t="shared" si="1"/>
        <v>0</v>
      </c>
      <c r="J31" s="284">
        <v>3.2</v>
      </c>
      <c r="K31" s="281">
        <f t="shared" si="2"/>
        <v>41.328</v>
      </c>
      <c r="L31" s="281">
        <f t="shared" si="3"/>
        <v>41.328</v>
      </c>
      <c r="M31" s="16"/>
      <c r="N31" s="277"/>
      <c r="O31" s="24"/>
      <c r="P31" s="48"/>
      <c r="Q31" s="24"/>
      <c r="R31" s="48"/>
      <c r="S31" s="24"/>
      <c r="T31" s="48"/>
      <c r="U31" s="48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</row>
    <row r="32" spans="1:240" ht="14.25" hidden="1">
      <c r="A32" s="143"/>
      <c r="B32" s="143" t="s">
        <v>25</v>
      </c>
      <c r="C32" s="131"/>
      <c r="D32" s="131"/>
      <c r="E32" s="154"/>
      <c r="F32" s="281"/>
      <c r="G32" s="281"/>
      <c r="H32" s="281"/>
      <c r="I32" s="281"/>
      <c r="J32" s="281"/>
      <c r="K32" s="281"/>
      <c r="L32" s="281"/>
      <c r="M32" s="16"/>
      <c r="N32" s="277"/>
      <c r="O32" s="48"/>
      <c r="P32" s="48"/>
      <c r="Q32" s="48"/>
      <c r="R32" s="48"/>
      <c r="S32" s="48"/>
      <c r="T32" s="48"/>
      <c r="U32" s="48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</row>
    <row r="33" spans="1:240" ht="14.25" hidden="1">
      <c r="A33" s="130"/>
      <c r="B33" s="169" t="s">
        <v>127</v>
      </c>
      <c r="C33" s="137" t="s">
        <v>128</v>
      </c>
      <c r="D33" s="131" t="s">
        <v>47</v>
      </c>
      <c r="E33" s="154">
        <v>0.03</v>
      </c>
      <c r="F33" s="289">
        <v>1900</v>
      </c>
      <c r="G33" s="281">
        <f t="shared" si="0"/>
        <v>57</v>
      </c>
      <c r="H33" s="286"/>
      <c r="I33" s="281">
        <f t="shared" si="1"/>
        <v>0</v>
      </c>
      <c r="J33" s="289"/>
      <c r="K33" s="281">
        <f t="shared" si="2"/>
        <v>0</v>
      </c>
      <c r="L33" s="281">
        <f t="shared" si="3"/>
        <v>57</v>
      </c>
      <c r="M33" s="16"/>
      <c r="N33" s="277"/>
      <c r="O33" s="339"/>
      <c r="P33" s="48"/>
      <c r="Q33" s="341"/>
      <c r="R33" s="48"/>
      <c r="S33" s="339"/>
      <c r="T33" s="48"/>
      <c r="U33" s="48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</row>
    <row r="34" spans="1:240" ht="14.25" hidden="1">
      <c r="A34" s="134"/>
      <c r="B34" s="169" t="s">
        <v>129</v>
      </c>
      <c r="C34" s="137" t="s">
        <v>130</v>
      </c>
      <c r="D34" s="137" t="s">
        <v>47</v>
      </c>
      <c r="E34" s="139">
        <v>0.7543200000000001</v>
      </c>
      <c r="F34" s="289">
        <v>1900</v>
      </c>
      <c r="G34" s="281">
        <f t="shared" si="0"/>
        <v>1433.208</v>
      </c>
      <c r="H34" s="286"/>
      <c r="I34" s="281">
        <f t="shared" si="1"/>
        <v>0</v>
      </c>
      <c r="J34" s="289"/>
      <c r="K34" s="281">
        <f t="shared" si="2"/>
        <v>0</v>
      </c>
      <c r="L34" s="281">
        <f t="shared" si="3"/>
        <v>1433.208</v>
      </c>
      <c r="M34" s="16"/>
      <c r="N34" s="272"/>
      <c r="O34" s="339"/>
      <c r="P34" s="48"/>
      <c r="Q34" s="341"/>
      <c r="R34" s="48"/>
      <c r="S34" s="339"/>
      <c r="T34" s="48"/>
      <c r="U34" s="48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</row>
    <row r="35" spans="1:240" ht="14.25" hidden="1">
      <c r="A35" s="130"/>
      <c r="B35" s="169" t="s">
        <v>131</v>
      </c>
      <c r="C35" s="137" t="s">
        <v>132</v>
      </c>
      <c r="D35" s="131" t="s">
        <v>22</v>
      </c>
      <c r="E35" s="154">
        <v>10.657499999999999</v>
      </c>
      <c r="F35" s="289">
        <v>110</v>
      </c>
      <c r="G35" s="281">
        <f t="shared" si="0"/>
        <v>1172.3249999999998</v>
      </c>
      <c r="H35" s="286"/>
      <c r="I35" s="281">
        <f t="shared" si="1"/>
        <v>0</v>
      </c>
      <c r="J35" s="284"/>
      <c r="K35" s="281">
        <f t="shared" si="2"/>
        <v>0</v>
      </c>
      <c r="L35" s="281">
        <f t="shared" si="3"/>
        <v>1172.3249999999998</v>
      </c>
      <c r="M35" s="16"/>
      <c r="N35" s="277"/>
      <c r="O35" s="339"/>
      <c r="P35" s="48"/>
      <c r="Q35" s="341"/>
      <c r="R35" s="48"/>
      <c r="S35" s="24"/>
      <c r="T35" s="48"/>
      <c r="U35" s="48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</row>
    <row r="36" spans="1:240" ht="21" hidden="1">
      <c r="A36" s="134"/>
      <c r="B36" s="169" t="s">
        <v>44</v>
      </c>
      <c r="C36" s="184" t="s">
        <v>133</v>
      </c>
      <c r="D36" s="137" t="s">
        <v>26</v>
      </c>
      <c r="E36" s="139">
        <v>12.18</v>
      </c>
      <c r="F36" s="287">
        <v>17</v>
      </c>
      <c r="G36" s="281">
        <f t="shared" si="0"/>
        <v>207.06</v>
      </c>
      <c r="H36" s="286"/>
      <c r="I36" s="281">
        <f t="shared" si="1"/>
        <v>0</v>
      </c>
      <c r="J36" s="289"/>
      <c r="K36" s="281">
        <f t="shared" si="2"/>
        <v>0</v>
      </c>
      <c r="L36" s="281">
        <f t="shared" si="3"/>
        <v>207.06</v>
      </c>
      <c r="M36" s="16"/>
      <c r="N36" s="272"/>
      <c r="O36" s="342"/>
      <c r="P36" s="48"/>
      <c r="Q36" s="341"/>
      <c r="R36" s="48"/>
      <c r="S36" s="339"/>
      <c r="T36" s="48"/>
      <c r="U36" s="48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</row>
    <row r="37" spans="1:240" ht="21" hidden="1">
      <c r="A37" s="134"/>
      <c r="B37" s="169" t="s">
        <v>45</v>
      </c>
      <c r="C37" s="184" t="s">
        <v>134</v>
      </c>
      <c r="D37" s="137" t="s">
        <v>22</v>
      </c>
      <c r="E37" s="139">
        <v>0.609</v>
      </c>
      <c r="F37" s="287">
        <v>500</v>
      </c>
      <c r="G37" s="281">
        <f t="shared" si="0"/>
        <v>304.5</v>
      </c>
      <c r="H37" s="286"/>
      <c r="I37" s="281">
        <f t="shared" si="1"/>
        <v>0</v>
      </c>
      <c r="J37" s="289"/>
      <c r="K37" s="281">
        <f t="shared" si="2"/>
        <v>0</v>
      </c>
      <c r="L37" s="281">
        <f t="shared" si="3"/>
        <v>304.5</v>
      </c>
      <c r="M37" s="16"/>
      <c r="N37" s="272"/>
      <c r="O37" s="342"/>
      <c r="P37" s="48"/>
      <c r="Q37" s="341"/>
      <c r="R37" s="48"/>
      <c r="S37" s="339"/>
      <c r="T37" s="48"/>
      <c r="U37" s="48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</row>
    <row r="38" spans="1:240" ht="14.25" hidden="1">
      <c r="A38" s="134"/>
      <c r="B38" s="169" t="s">
        <v>46</v>
      </c>
      <c r="C38" s="137"/>
      <c r="D38" s="137" t="s">
        <v>0</v>
      </c>
      <c r="E38" s="139">
        <v>21.945</v>
      </c>
      <c r="F38" s="289">
        <v>1</v>
      </c>
      <c r="G38" s="281">
        <f t="shared" si="0"/>
        <v>21.945</v>
      </c>
      <c r="H38" s="286"/>
      <c r="I38" s="281">
        <f t="shared" si="1"/>
        <v>0</v>
      </c>
      <c r="J38" s="289"/>
      <c r="K38" s="281">
        <f t="shared" si="2"/>
        <v>0</v>
      </c>
      <c r="L38" s="281">
        <f t="shared" si="3"/>
        <v>21.945</v>
      </c>
      <c r="M38" s="16"/>
      <c r="N38" s="272"/>
      <c r="O38" s="339"/>
      <c r="P38" s="48"/>
      <c r="Q38" s="341"/>
      <c r="R38" s="48"/>
      <c r="S38" s="339"/>
      <c r="T38" s="48"/>
      <c r="U38" s="48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</row>
    <row r="39" spans="1:240" ht="56.25" customHeight="1" hidden="1">
      <c r="A39" s="189" t="s">
        <v>135</v>
      </c>
      <c r="B39" s="167" t="s">
        <v>136</v>
      </c>
      <c r="C39" s="190" t="s">
        <v>137</v>
      </c>
      <c r="D39" s="142" t="s">
        <v>22</v>
      </c>
      <c r="E39" s="145">
        <v>0.36</v>
      </c>
      <c r="F39" s="288"/>
      <c r="G39" s="281"/>
      <c r="H39" s="285"/>
      <c r="I39" s="281"/>
      <c r="J39" s="290"/>
      <c r="K39" s="281"/>
      <c r="L39" s="281"/>
      <c r="M39" s="16"/>
      <c r="N39" s="274"/>
      <c r="O39" s="26"/>
      <c r="P39" s="48"/>
      <c r="Q39" s="54"/>
      <c r="R39" s="48"/>
      <c r="S39" s="344"/>
      <c r="T39" s="48"/>
      <c r="U39" s="48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</row>
    <row r="40" spans="1:240" ht="14.25" hidden="1">
      <c r="A40" s="189"/>
      <c r="B40" s="169" t="s">
        <v>13</v>
      </c>
      <c r="C40" s="191"/>
      <c r="D40" s="137" t="s">
        <v>138</v>
      </c>
      <c r="E40" s="139">
        <v>1.044</v>
      </c>
      <c r="F40" s="284"/>
      <c r="G40" s="281">
        <f t="shared" si="0"/>
        <v>0</v>
      </c>
      <c r="H40" s="281">
        <v>4.6</v>
      </c>
      <c r="I40" s="281">
        <f t="shared" si="1"/>
        <v>4.8024</v>
      </c>
      <c r="J40" s="291"/>
      <c r="K40" s="281">
        <f t="shared" si="2"/>
        <v>0</v>
      </c>
      <c r="L40" s="281">
        <f t="shared" si="3"/>
        <v>4.8024</v>
      </c>
      <c r="M40" s="16"/>
      <c r="N40" s="272"/>
      <c r="O40" s="24"/>
      <c r="P40" s="48"/>
      <c r="Q40" s="48"/>
      <c r="R40" s="48"/>
      <c r="S40" s="345"/>
      <c r="T40" s="48"/>
      <c r="U40" s="48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</row>
    <row r="41" spans="1:240" ht="25.5" hidden="1">
      <c r="A41" s="189"/>
      <c r="B41" s="169" t="s">
        <v>139</v>
      </c>
      <c r="C41" s="143" t="s">
        <v>140</v>
      </c>
      <c r="D41" s="137" t="s">
        <v>111</v>
      </c>
      <c r="E41" s="139">
        <v>0.36719999999999997</v>
      </c>
      <c r="F41" s="284">
        <v>110</v>
      </c>
      <c r="G41" s="281">
        <f t="shared" si="0"/>
        <v>40.391999999999996</v>
      </c>
      <c r="H41" s="292"/>
      <c r="I41" s="281">
        <f t="shared" si="1"/>
        <v>0</v>
      </c>
      <c r="J41" s="292"/>
      <c r="K41" s="281">
        <f t="shared" si="2"/>
        <v>0</v>
      </c>
      <c r="L41" s="281">
        <f t="shared" si="3"/>
        <v>40.391999999999996</v>
      </c>
      <c r="M41" s="16"/>
      <c r="N41" s="272"/>
      <c r="O41" s="24"/>
      <c r="P41" s="48"/>
      <c r="Q41" s="311"/>
      <c r="R41" s="48"/>
      <c r="S41" s="311"/>
      <c r="T41" s="48"/>
      <c r="U41" s="48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</row>
    <row r="42" spans="1:240" ht="14.25" hidden="1">
      <c r="A42" s="189"/>
      <c r="B42" s="169" t="s">
        <v>141</v>
      </c>
      <c r="C42" s="143"/>
      <c r="D42" s="137" t="s">
        <v>142</v>
      </c>
      <c r="E42" s="139">
        <v>0.31679999999999997</v>
      </c>
      <c r="F42" s="284">
        <v>5</v>
      </c>
      <c r="G42" s="281">
        <f t="shared" si="0"/>
        <v>1.5839999999999999</v>
      </c>
      <c r="H42" s="292"/>
      <c r="I42" s="281">
        <f t="shared" si="1"/>
        <v>0</v>
      </c>
      <c r="J42" s="292"/>
      <c r="K42" s="281">
        <f t="shared" si="2"/>
        <v>0</v>
      </c>
      <c r="L42" s="281">
        <f t="shared" si="3"/>
        <v>1.5839999999999999</v>
      </c>
      <c r="M42" s="16"/>
      <c r="N42" s="272"/>
      <c r="O42" s="24"/>
      <c r="P42" s="48"/>
      <c r="Q42" s="311"/>
      <c r="R42" s="48"/>
      <c r="S42" s="311"/>
      <c r="T42" s="48"/>
      <c r="U42" s="48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</row>
    <row r="43" spans="1:240" ht="38.25" hidden="1">
      <c r="A43" s="114">
        <v>42</v>
      </c>
      <c r="B43" s="115" t="s">
        <v>143</v>
      </c>
      <c r="C43" s="116" t="s">
        <v>144</v>
      </c>
      <c r="D43" s="117" t="s">
        <v>26</v>
      </c>
      <c r="E43" s="126">
        <v>9</v>
      </c>
      <c r="F43" s="282"/>
      <c r="G43" s="281"/>
      <c r="H43" s="282"/>
      <c r="I43" s="281"/>
      <c r="J43" s="282"/>
      <c r="K43" s="281"/>
      <c r="L43" s="281"/>
      <c r="M43" s="16"/>
      <c r="N43" s="275"/>
      <c r="O43" s="337"/>
      <c r="P43" s="48"/>
      <c r="Q43" s="337"/>
      <c r="R43" s="48"/>
      <c r="S43" s="337"/>
      <c r="T43" s="48"/>
      <c r="U43" s="48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</row>
    <row r="44" spans="1:240" ht="14.25" hidden="1">
      <c r="A44" s="132"/>
      <c r="B44" s="135" t="s">
        <v>13</v>
      </c>
      <c r="C44" s="143"/>
      <c r="D44" s="181" t="s">
        <v>14</v>
      </c>
      <c r="E44" s="170">
        <v>0.4302</v>
      </c>
      <c r="F44" s="289"/>
      <c r="G44" s="281">
        <f t="shared" si="0"/>
        <v>0</v>
      </c>
      <c r="H44" s="281">
        <v>4.6</v>
      </c>
      <c r="I44" s="281">
        <f t="shared" si="1"/>
        <v>1.97892</v>
      </c>
      <c r="J44" s="281"/>
      <c r="K44" s="281">
        <f t="shared" si="2"/>
        <v>0</v>
      </c>
      <c r="L44" s="281">
        <f t="shared" si="3"/>
        <v>1.97892</v>
      </c>
      <c r="M44" s="16"/>
      <c r="N44" s="338"/>
      <c r="O44" s="339"/>
      <c r="P44" s="48"/>
      <c r="Q44" s="48"/>
      <c r="R44" s="48"/>
      <c r="S44" s="48"/>
      <c r="T44" s="48"/>
      <c r="U44" s="48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</row>
    <row r="45" spans="1:240" ht="14.25" hidden="1">
      <c r="A45" s="132"/>
      <c r="B45" s="135" t="s">
        <v>29</v>
      </c>
      <c r="C45" s="143"/>
      <c r="D45" s="181" t="s">
        <v>0</v>
      </c>
      <c r="E45" s="170">
        <v>0.2997</v>
      </c>
      <c r="F45" s="289"/>
      <c r="G45" s="281">
        <f t="shared" si="0"/>
        <v>0</v>
      </c>
      <c r="H45" s="281"/>
      <c r="I45" s="281">
        <f t="shared" si="1"/>
        <v>0</v>
      </c>
      <c r="J45" s="281">
        <v>3.2</v>
      </c>
      <c r="K45" s="281">
        <f t="shared" si="2"/>
        <v>0.9590400000000001</v>
      </c>
      <c r="L45" s="281">
        <f t="shared" si="3"/>
        <v>0.9590400000000001</v>
      </c>
      <c r="M45" s="16"/>
      <c r="N45" s="338"/>
      <c r="O45" s="339"/>
      <c r="P45" s="48"/>
      <c r="Q45" s="48"/>
      <c r="R45" s="48"/>
      <c r="S45" s="48"/>
      <c r="T45" s="48"/>
      <c r="U45" s="48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</row>
    <row r="46" spans="1:240" ht="14.25" hidden="1">
      <c r="A46" s="163"/>
      <c r="B46" s="143" t="s">
        <v>15</v>
      </c>
      <c r="C46" s="152"/>
      <c r="D46" s="181"/>
      <c r="E46" s="170"/>
      <c r="F46" s="289"/>
      <c r="G46" s="281"/>
      <c r="H46" s="281"/>
      <c r="I46" s="281"/>
      <c r="J46" s="284"/>
      <c r="K46" s="281"/>
      <c r="L46" s="281"/>
      <c r="M46" s="16"/>
      <c r="N46" s="338"/>
      <c r="O46" s="339"/>
      <c r="P46" s="48"/>
      <c r="Q46" s="48"/>
      <c r="R46" s="48"/>
      <c r="S46" s="24"/>
      <c r="T46" s="48"/>
      <c r="U46" s="48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</row>
    <row r="47" spans="1:240" ht="25.5" hidden="1">
      <c r="A47" s="163"/>
      <c r="B47" s="164" t="s">
        <v>145</v>
      </c>
      <c r="C47" s="152" t="s">
        <v>146</v>
      </c>
      <c r="D47" s="181" t="s">
        <v>26</v>
      </c>
      <c r="E47" s="170">
        <v>20.7</v>
      </c>
      <c r="F47" s="289">
        <v>4</v>
      </c>
      <c r="G47" s="281">
        <f t="shared" si="0"/>
        <v>82.8</v>
      </c>
      <c r="H47" s="281"/>
      <c r="I47" s="281">
        <f t="shared" si="1"/>
        <v>0</v>
      </c>
      <c r="J47" s="284"/>
      <c r="K47" s="281">
        <f t="shared" si="2"/>
        <v>0</v>
      </c>
      <c r="L47" s="281">
        <f t="shared" si="3"/>
        <v>82.8</v>
      </c>
      <c r="M47" s="16"/>
      <c r="N47" s="338"/>
      <c r="O47" s="339"/>
      <c r="P47" s="48"/>
      <c r="Q47" s="48"/>
      <c r="R47" s="48"/>
      <c r="S47" s="24"/>
      <c r="T47" s="48"/>
      <c r="U47" s="48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</row>
    <row r="48" spans="1:240" ht="25.5" hidden="1">
      <c r="A48" s="163"/>
      <c r="B48" s="164" t="s">
        <v>147</v>
      </c>
      <c r="C48" s="152" t="s">
        <v>148</v>
      </c>
      <c r="D48" s="181" t="s">
        <v>47</v>
      </c>
      <c r="E48" s="170">
        <v>0.0396</v>
      </c>
      <c r="F48" s="295">
        <v>120</v>
      </c>
      <c r="G48" s="281">
        <f t="shared" si="0"/>
        <v>4.752000000000001</v>
      </c>
      <c r="H48" s="281"/>
      <c r="I48" s="281">
        <f t="shared" si="1"/>
        <v>0</v>
      </c>
      <c r="J48" s="284"/>
      <c r="K48" s="281">
        <f t="shared" si="2"/>
        <v>0</v>
      </c>
      <c r="L48" s="281">
        <f t="shared" si="3"/>
        <v>4.752000000000001</v>
      </c>
      <c r="M48" s="16"/>
      <c r="N48" s="338"/>
      <c r="O48" s="346"/>
      <c r="P48" s="48"/>
      <c r="Q48" s="48"/>
      <c r="R48" s="48"/>
      <c r="S48" s="24"/>
      <c r="T48" s="48"/>
      <c r="U48" s="48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</row>
    <row r="49" spans="1:240" ht="14.25" hidden="1">
      <c r="A49" s="163"/>
      <c r="B49" s="135" t="s">
        <v>19</v>
      </c>
      <c r="C49" s="152"/>
      <c r="D49" s="181" t="s">
        <v>0</v>
      </c>
      <c r="E49" s="170">
        <v>0.6911999999999999</v>
      </c>
      <c r="F49" s="289">
        <v>5</v>
      </c>
      <c r="G49" s="281">
        <f t="shared" si="0"/>
        <v>3.4559999999999995</v>
      </c>
      <c r="H49" s="281"/>
      <c r="I49" s="281">
        <f t="shared" si="1"/>
        <v>0</v>
      </c>
      <c r="J49" s="284"/>
      <c r="K49" s="281">
        <f t="shared" si="2"/>
        <v>0</v>
      </c>
      <c r="L49" s="281">
        <f t="shared" si="3"/>
        <v>3.4559999999999995</v>
      </c>
      <c r="M49" s="16"/>
      <c r="N49" s="338"/>
      <c r="O49" s="339"/>
      <c r="P49" s="48"/>
      <c r="Q49" s="48"/>
      <c r="R49" s="48"/>
      <c r="S49" s="24"/>
      <c r="T49" s="48"/>
      <c r="U49" s="48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</row>
    <row r="50" spans="1:240" ht="63.75" hidden="1">
      <c r="A50" s="114">
        <v>43</v>
      </c>
      <c r="B50" s="115" t="s">
        <v>149</v>
      </c>
      <c r="C50" s="116" t="s">
        <v>150</v>
      </c>
      <c r="D50" s="117" t="s">
        <v>109</v>
      </c>
      <c r="E50" s="126">
        <v>1</v>
      </c>
      <c r="F50" s="282"/>
      <c r="G50" s="281"/>
      <c r="H50" s="282"/>
      <c r="I50" s="281"/>
      <c r="J50" s="282"/>
      <c r="K50" s="281"/>
      <c r="L50" s="281"/>
      <c r="M50" s="16"/>
      <c r="N50" s="275"/>
      <c r="O50" s="337"/>
      <c r="P50" s="48"/>
      <c r="Q50" s="337"/>
      <c r="R50" s="48"/>
      <c r="S50" s="337"/>
      <c r="T50" s="48"/>
      <c r="U50" s="48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</row>
    <row r="51" spans="1:240" ht="14.25" hidden="1">
      <c r="A51" s="134"/>
      <c r="B51" s="169" t="s">
        <v>23</v>
      </c>
      <c r="C51" s="131"/>
      <c r="D51" s="137" t="s">
        <v>14</v>
      </c>
      <c r="E51" s="139">
        <v>1.54</v>
      </c>
      <c r="F51" s="284"/>
      <c r="G51" s="281">
        <f t="shared" si="0"/>
        <v>0</v>
      </c>
      <c r="H51" s="284">
        <v>4.6</v>
      </c>
      <c r="I51" s="281">
        <f t="shared" si="1"/>
        <v>7.084</v>
      </c>
      <c r="J51" s="284"/>
      <c r="K51" s="281">
        <f t="shared" si="2"/>
        <v>0</v>
      </c>
      <c r="L51" s="281">
        <f t="shared" si="3"/>
        <v>7.084</v>
      </c>
      <c r="M51" s="16"/>
      <c r="N51" s="272"/>
      <c r="O51" s="24"/>
      <c r="P51" s="48"/>
      <c r="Q51" s="24"/>
      <c r="R51" s="48"/>
      <c r="S51" s="24"/>
      <c r="T51" s="48"/>
      <c r="U51" s="48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</row>
    <row r="52" spans="1:240" ht="14.25" hidden="1">
      <c r="A52" s="130"/>
      <c r="B52" s="169" t="s">
        <v>24</v>
      </c>
      <c r="C52" s="131"/>
      <c r="D52" s="137" t="s">
        <v>0</v>
      </c>
      <c r="E52" s="154">
        <v>0.09</v>
      </c>
      <c r="F52" s="284"/>
      <c r="G52" s="281">
        <f t="shared" si="0"/>
        <v>0</v>
      </c>
      <c r="H52" s="284"/>
      <c r="I52" s="281">
        <f t="shared" si="1"/>
        <v>0</v>
      </c>
      <c r="J52" s="284">
        <v>3.2</v>
      </c>
      <c r="K52" s="281">
        <f t="shared" si="2"/>
        <v>0.288</v>
      </c>
      <c r="L52" s="281">
        <f t="shared" si="3"/>
        <v>0.288</v>
      </c>
      <c r="M52" s="16"/>
      <c r="N52" s="277"/>
      <c r="O52" s="24"/>
      <c r="P52" s="48"/>
      <c r="Q52" s="24"/>
      <c r="R52" s="48"/>
      <c r="S52" s="24"/>
      <c r="T52" s="48"/>
      <c r="U52" s="48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</row>
    <row r="53" spans="1:240" ht="14.25" hidden="1">
      <c r="A53" s="143"/>
      <c r="B53" s="143" t="s">
        <v>25</v>
      </c>
      <c r="C53" s="131"/>
      <c r="D53" s="131"/>
      <c r="E53" s="154"/>
      <c r="F53" s="281"/>
      <c r="G53" s="281"/>
      <c r="H53" s="281"/>
      <c r="I53" s="281"/>
      <c r="J53" s="281"/>
      <c r="K53" s="281"/>
      <c r="L53" s="281"/>
      <c r="M53" s="16"/>
      <c r="N53" s="277"/>
      <c r="O53" s="48"/>
      <c r="P53" s="48"/>
      <c r="Q53" s="48"/>
      <c r="R53" s="48"/>
      <c r="S53" s="48"/>
      <c r="T53" s="48"/>
      <c r="U53" s="48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</row>
    <row r="54" spans="1:240" ht="14.25" hidden="1">
      <c r="A54" s="134"/>
      <c r="B54" s="169" t="s">
        <v>151</v>
      </c>
      <c r="C54" s="137" t="s">
        <v>152</v>
      </c>
      <c r="D54" s="137" t="s">
        <v>109</v>
      </c>
      <c r="E54" s="139">
        <v>1</v>
      </c>
      <c r="F54" s="289">
        <v>120</v>
      </c>
      <c r="G54" s="281">
        <f t="shared" si="0"/>
        <v>120</v>
      </c>
      <c r="H54" s="286"/>
      <c r="I54" s="281">
        <f t="shared" si="1"/>
        <v>0</v>
      </c>
      <c r="J54" s="289"/>
      <c r="K54" s="281">
        <f t="shared" si="2"/>
        <v>0</v>
      </c>
      <c r="L54" s="281">
        <f t="shared" si="3"/>
        <v>120</v>
      </c>
      <c r="M54" s="16"/>
      <c r="N54" s="272"/>
      <c r="O54" s="339"/>
      <c r="P54" s="48"/>
      <c r="Q54" s="341"/>
      <c r="R54" s="48"/>
      <c r="S54" s="339"/>
      <c r="T54" s="48"/>
      <c r="U54" s="48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</row>
    <row r="55" spans="1:240" ht="14.25" hidden="1">
      <c r="A55" s="134"/>
      <c r="B55" s="169" t="s">
        <v>153</v>
      </c>
      <c r="C55" s="137" t="s">
        <v>154</v>
      </c>
      <c r="D55" s="137" t="s">
        <v>22</v>
      </c>
      <c r="E55" s="139">
        <v>0.014</v>
      </c>
      <c r="F55" s="289">
        <v>100</v>
      </c>
      <c r="G55" s="281">
        <f t="shared" si="0"/>
        <v>1.4000000000000001</v>
      </c>
      <c r="H55" s="286"/>
      <c r="I55" s="281">
        <f t="shared" si="1"/>
        <v>0</v>
      </c>
      <c r="J55" s="289"/>
      <c r="K55" s="281">
        <f t="shared" si="2"/>
        <v>0</v>
      </c>
      <c r="L55" s="281">
        <f t="shared" si="3"/>
        <v>1.4000000000000001</v>
      </c>
      <c r="M55" s="16"/>
      <c r="N55" s="272"/>
      <c r="O55" s="339"/>
      <c r="P55" s="48"/>
      <c r="Q55" s="341"/>
      <c r="R55" s="48"/>
      <c r="S55" s="339"/>
      <c r="T55" s="48"/>
      <c r="U55" s="48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</row>
    <row r="56" spans="1:240" ht="38.25" hidden="1">
      <c r="A56" s="132">
        <v>44</v>
      </c>
      <c r="B56" s="115" t="s">
        <v>155</v>
      </c>
      <c r="C56" s="168" t="s">
        <v>156</v>
      </c>
      <c r="D56" s="142" t="s">
        <v>26</v>
      </c>
      <c r="E56" s="192">
        <v>24</v>
      </c>
      <c r="F56" s="293"/>
      <c r="G56" s="281"/>
      <c r="H56" s="293"/>
      <c r="I56" s="281"/>
      <c r="J56" s="293"/>
      <c r="K56" s="281"/>
      <c r="L56" s="281"/>
      <c r="M56" s="16"/>
      <c r="N56" s="347"/>
      <c r="O56" s="348"/>
      <c r="P56" s="48"/>
      <c r="Q56" s="348"/>
      <c r="R56" s="48"/>
      <c r="S56" s="348"/>
      <c r="T56" s="48"/>
      <c r="U56" s="48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</row>
    <row r="57" spans="1:240" ht="14.25" hidden="1">
      <c r="A57" s="132"/>
      <c r="B57" s="133" t="s">
        <v>13</v>
      </c>
      <c r="C57" s="131"/>
      <c r="D57" s="137" t="s">
        <v>14</v>
      </c>
      <c r="E57" s="140">
        <v>8.064</v>
      </c>
      <c r="F57" s="294"/>
      <c r="G57" s="281">
        <f t="shared" si="0"/>
        <v>0</v>
      </c>
      <c r="H57" s="294">
        <v>4.6</v>
      </c>
      <c r="I57" s="281">
        <f t="shared" si="1"/>
        <v>37.0944</v>
      </c>
      <c r="J57" s="294"/>
      <c r="K57" s="281">
        <f t="shared" si="2"/>
        <v>0</v>
      </c>
      <c r="L57" s="281">
        <f t="shared" si="3"/>
        <v>37.0944</v>
      </c>
      <c r="M57" s="16"/>
      <c r="N57" s="273"/>
      <c r="O57" s="62"/>
      <c r="P57" s="48"/>
      <c r="Q57" s="62"/>
      <c r="R57" s="48"/>
      <c r="S57" s="62"/>
      <c r="T57" s="48"/>
      <c r="U57" s="48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</row>
    <row r="58" spans="1:240" ht="14.25" hidden="1">
      <c r="A58" s="132"/>
      <c r="B58" s="133" t="s">
        <v>29</v>
      </c>
      <c r="C58" s="131"/>
      <c r="D58" s="131" t="s">
        <v>0</v>
      </c>
      <c r="E58" s="140">
        <v>0.36</v>
      </c>
      <c r="F58" s="294"/>
      <c r="G58" s="281">
        <f t="shared" si="0"/>
        <v>0</v>
      </c>
      <c r="H58" s="294"/>
      <c r="I58" s="281">
        <f t="shared" si="1"/>
        <v>0</v>
      </c>
      <c r="J58" s="294">
        <v>3.2</v>
      </c>
      <c r="K58" s="281">
        <f t="shared" si="2"/>
        <v>1.152</v>
      </c>
      <c r="L58" s="281">
        <f t="shared" si="3"/>
        <v>1.152</v>
      </c>
      <c r="M58" s="16"/>
      <c r="N58" s="273"/>
      <c r="O58" s="62"/>
      <c r="P58" s="48"/>
      <c r="Q58" s="62"/>
      <c r="R58" s="48"/>
      <c r="S58" s="62"/>
      <c r="T58" s="48"/>
      <c r="U58" s="48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</row>
    <row r="59" spans="1:240" ht="14.25" hidden="1">
      <c r="A59" s="163"/>
      <c r="B59" s="162" t="s">
        <v>15</v>
      </c>
      <c r="C59" s="175"/>
      <c r="D59" s="131"/>
      <c r="E59" s="161"/>
      <c r="F59" s="295"/>
      <c r="G59" s="281"/>
      <c r="H59" s="294"/>
      <c r="I59" s="281"/>
      <c r="J59" s="295"/>
      <c r="K59" s="281"/>
      <c r="L59" s="281"/>
      <c r="M59" s="16"/>
      <c r="N59" s="349"/>
      <c r="O59" s="346"/>
      <c r="P59" s="48"/>
      <c r="Q59" s="62"/>
      <c r="R59" s="48"/>
      <c r="S59" s="346"/>
      <c r="T59" s="48"/>
      <c r="U59" s="48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</row>
    <row r="60" spans="1:240" ht="21" hidden="1">
      <c r="A60" s="163"/>
      <c r="B60" s="193" t="s">
        <v>157</v>
      </c>
      <c r="C60" s="175" t="s">
        <v>158</v>
      </c>
      <c r="D60" s="131" t="s">
        <v>47</v>
      </c>
      <c r="E60" s="161">
        <v>0.0576</v>
      </c>
      <c r="F60" s="295">
        <v>800</v>
      </c>
      <c r="G60" s="281">
        <f t="shared" si="0"/>
        <v>46.08</v>
      </c>
      <c r="H60" s="294"/>
      <c r="I60" s="281">
        <f t="shared" si="1"/>
        <v>0</v>
      </c>
      <c r="J60" s="295"/>
      <c r="K60" s="281">
        <f t="shared" si="2"/>
        <v>0</v>
      </c>
      <c r="L60" s="281">
        <f t="shared" si="3"/>
        <v>46.08</v>
      </c>
      <c r="M60" s="16"/>
      <c r="N60" s="349"/>
      <c r="O60" s="346"/>
      <c r="P60" s="48"/>
      <c r="Q60" s="62"/>
      <c r="R60" s="48"/>
      <c r="S60" s="346"/>
      <c r="T60" s="48"/>
      <c r="U60" s="48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</row>
    <row r="61" spans="1:240" ht="14.25" hidden="1">
      <c r="A61" s="163"/>
      <c r="B61" s="133" t="s">
        <v>19</v>
      </c>
      <c r="C61" s="175"/>
      <c r="D61" s="131" t="s">
        <v>0</v>
      </c>
      <c r="E61" s="161">
        <v>0.5471999999999999</v>
      </c>
      <c r="F61" s="295">
        <v>5</v>
      </c>
      <c r="G61" s="281">
        <f t="shared" si="0"/>
        <v>2.7359999999999998</v>
      </c>
      <c r="H61" s="294"/>
      <c r="I61" s="281">
        <f t="shared" si="1"/>
        <v>0</v>
      </c>
      <c r="J61" s="295"/>
      <c r="K61" s="281">
        <f t="shared" si="2"/>
        <v>0</v>
      </c>
      <c r="L61" s="281">
        <f t="shared" si="3"/>
        <v>2.7359999999999998</v>
      </c>
      <c r="M61" s="16"/>
      <c r="N61" s="349"/>
      <c r="O61" s="346"/>
      <c r="P61" s="48"/>
      <c r="Q61" s="62"/>
      <c r="R61" s="48"/>
      <c r="S61" s="346"/>
      <c r="T61" s="48"/>
      <c r="U61" s="48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</row>
    <row r="62" spans="1:240" ht="32.25" customHeight="1" hidden="1">
      <c r="A62" s="163">
        <v>45</v>
      </c>
      <c r="B62" s="141" t="s">
        <v>159</v>
      </c>
      <c r="C62" s="191" t="s">
        <v>160</v>
      </c>
      <c r="D62" s="147" t="s">
        <v>47</v>
      </c>
      <c r="E62" s="153">
        <v>0.08</v>
      </c>
      <c r="F62" s="288"/>
      <c r="G62" s="281"/>
      <c r="H62" s="288"/>
      <c r="I62" s="281"/>
      <c r="J62" s="288"/>
      <c r="K62" s="281"/>
      <c r="L62" s="281"/>
      <c r="M62" s="16"/>
      <c r="N62" s="276"/>
      <c r="O62" s="26"/>
      <c r="P62" s="48"/>
      <c r="Q62" s="26"/>
      <c r="R62" s="48"/>
      <c r="S62" s="26"/>
      <c r="T62" s="48"/>
      <c r="U62" s="48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</row>
    <row r="63" spans="1:240" ht="14.25" hidden="1">
      <c r="A63" s="130"/>
      <c r="B63" s="169" t="s">
        <v>23</v>
      </c>
      <c r="C63" s="143"/>
      <c r="D63" s="137" t="s">
        <v>14</v>
      </c>
      <c r="E63" s="154">
        <v>1.808</v>
      </c>
      <c r="F63" s="284"/>
      <c r="G63" s="281">
        <f t="shared" si="0"/>
        <v>0</v>
      </c>
      <c r="H63" s="284">
        <v>4.6</v>
      </c>
      <c r="I63" s="281">
        <f t="shared" si="1"/>
        <v>8.316799999999999</v>
      </c>
      <c r="J63" s="284"/>
      <c r="K63" s="281">
        <f t="shared" si="2"/>
        <v>0</v>
      </c>
      <c r="L63" s="281">
        <f t="shared" si="3"/>
        <v>8.316799999999999</v>
      </c>
      <c r="M63" s="16"/>
      <c r="N63" s="277"/>
      <c r="O63" s="24"/>
      <c r="P63" s="48"/>
      <c r="Q63" s="24"/>
      <c r="R63" s="48"/>
      <c r="S63" s="24"/>
      <c r="T63" s="48"/>
      <c r="U63" s="48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</row>
    <row r="64" spans="1:240" ht="25.5" hidden="1">
      <c r="A64" s="130"/>
      <c r="B64" s="169" t="s">
        <v>161</v>
      </c>
      <c r="C64" s="143" t="s">
        <v>162</v>
      </c>
      <c r="D64" s="137" t="s">
        <v>0</v>
      </c>
      <c r="E64" s="154">
        <v>0.436</v>
      </c>
      <c r="F64" s="284"/>
      <c r="G64" s="281">
        <f t="shared" si="0"/>
        <v>0</v>
      </c>
      <c r="H64" s="284"/>
      <c r="I64" s="281">
        <f t="shared" si="1"/>
        <v>0</v>
      </c>
      <c r="J64" s="284">
        <v>1</v>
      </c>
      <c r="K64" s="281">
        <f t="shared" si="2"/>
        <v>0.436</v>
      </c>
      <c r="L64" s="281">
        <f t="shared" si="3"/>
        <v>0.436</v>
      </c>
      <c r="M64" s="16"/>
      <c r="N64" s="277"/>
      <c r="O64" s="24"/>
      <c r="P64" s="48"/>
      <c r="Q64" s="24"/>
      <c r="R64" s="48"/>
      <c r="S64" s="24"/>
      <c r="T64" s="48"/>
      <c r="U64" s="48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</row>
    <row r="65" spans="1:240" ht="14.25" hidden="1">
      <c r="A65" s="130"/>
      <c r="B65" s="169" t="s">
        <v>24</v>
      </c>
      <c r="C65" s="143"/>
      <c r="D65" s="137" t="s">
        <v>0</v>
      </c>
      <c r="E65" s="154">
        <v>0.10640000000000001</v>
      </c>
      <c r="F65" s="284"/>
      <c r="G65" s="281">
        <f t="shared" si="0"/>
        <v>0</v>
      </c>
      <c r="H65" s="284"/>
      <c r="I65" s="281">
        <f t="shared" si="1"/>
        <v>0</v>
      </c>
      <c r="J65" s="284">
        <v>3.2</v>
      </c>
      <c r="K65" s="281">
        <f t="shared" si="2"/>
        <v>0.34048000000000006</v>
      </c>
      <c r="L65" s="281">
        <f t="shared" si="3"/>
        <v>0.34048000000000006</v>
      </c>
      <c r="M65" s="16"/>
      <c r="N65" s="277"/>
      <c r="O65" s="24"/>
      <c r="P65" s="48"/>
      <c r="Q65" s="24"/>
      <c r="R65" s="48"/>
      <c r="S65" s="24"/>
      <c r="T65" s="48"/>
      <c r="U65" s="48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</row>
    <row r="66" spans="1:240" ht="14.25" hidden="1">
      <c r="A66" s="130"/>
      <c r="B66" s="143" t="s">
        <v>25</v>
      </c>
      <c r="C66" s="136"/>
      <c r="D66" s="131"/>
      <c r="E66" s="154"/>
      <c r="F66" s="284"/>
      <c r="G66" s="281"/>
      <c r="H66" s="284"/>
      <c r="I66" s="281"/>
      <c r="J66" s="284"/>
      <c r="K66" s="281"/>
      <c r="L66" s="281"/>
      <c r="M66" s="16"/>
      <c r="N66" s="277"/>
      <c r="O66" s="24"/>
      <c r="P66" s="48"/>
      <c r="Q66" s="24"/>
      <c r="R66" s="48"/>
      <c r="S66" s="24"/>
      <c r="T66" s="48"/>
      <c r="U66" s="48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</row>
    <row r="67" spans="1:240" ht="14.25" hidden="1">
      <c r="A67" s="130"/>
      <c r="B67" s="169" t="s">
        <v>163</v>
      </c>
      <c r="C67" s="136" t="s">
        <v>152</v>
      </c>
      <c r="D67" s="131" t="s">
        <v>16</v>
      </c>
      <c r="E67" s="154">
        <v>2</v>
      </c>
      <c r="F67" s="289">
        <v>280</v>
      </c>
      <c r="G67" s="281">
        <f t="shared" si="0"/>
        <v>560</v>
      </c>
      <c r="H67" s="286"/>
      <c r="I67" s="281">
        <f t="shared" si="1"/>
        <v>0</v>
      </c>
      <c r="J67" s="289"/>
      <c r="K67" s="281">
        <f t="shared" si="2"/>
        <v>0</v>
      </c>
      <c r="L67" s="281">
        <f t="shared" si="3"/>
        <v>560</v>
      </c>
      <c r="M67" s="16"/>
      <c r="N67" s="277"/>
      <c r="O67" s="339"/>
      <c r="P67" s="48"/>
      <c r="Q67" s="341"/>
      <c r="R67" s="48"/>
      <c r="S67" s="339"/>
      <c r="T67" s="48"/>
      <c r="U67" s="48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</row>
    <row r="68" spans="1:240" ht="25.5" hidden="1">
      <c r="A68" s="130"/>
      <c r="B68" s="169" t="s">
        <v>164</v>
      </c>
      <c r="C68" s="136" t="s">
        <v>165</v>
      </c>
      <c r="D68" s="131" t="s">
        <v>30</v>
      </c>
      <c r="E68" s="154">
        <v>0.08</v>
      </c>
      <c r="F68" s="289">
        <v>200</v>
      </c>
      <c r="G68" s="281">
        <f t="shared" si="0"/>
        <v>16</v>
      </c>
      <c r="H68" s="286"/>
      <c r="I68" s="281">
        <f t="shared" si="1"/>
        <v>0</v>
      </c>
      <c r="J68" s="289"/>
      <c r="K68" s="281">
        <f t="shared" si="2"/>
        <v>0</v>
      </c>
      <c r="L68" s="281">
        <f t="shared" si="3"/>
        <v>16</v>
      </c>
      <c r="M68" s="16"/>
      <c r="N68" s="277"/>
      <c r="O68" s="339"/>
      <c r="P68" s="48"/>
      <c r="Q68" s="341"/>
      <c r="R68" s="48"/>
      <c r="S68" s="339"/>
      <c r="T68" s="48"/>
      <c r="U68" s="48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</row>
    <row r="69" spans="1:240" ht="14.25" hidden="1">
      <c r="A69" s="130"/>
      <c r="B69" s="169" t="s">
        <v>166</v>
      </c>
      <c r="C69" s="136" t="s">
        <v>167</v>
      </c>
      <c r="D69" s="131" t="s">
        <v>30</v>
      </c>
      <c r="E69" s="154">
        <v>1.072</v>
      </c>
      <c r="F69" s="289">
        <v>8</v>
      </c>
      <c r="G69" s="281">
        <f t="shared" si="0"/>
        <v>8.576</v>
      </c>
      <c r="H69" s="286"/>
      <c r="I69" s="281">
        <f t="shared" si="1"/>
        <v>0</v>
      </c>
      <c r="J69" s="289"/>
      <c r="K69" s="281">
        <f t="shared" si="2"/>
        <v>0</v>
      </c>
      <c r="L69" s="281">
        <f t="shared" si="3"/>
        <v>8.576</v>
      </c>
      <c r="M69" s="16"/>
      <c r="N69" s="277"/>
      <c r="O69" s="339"/>
      <c r="P69" s="48"/>
      <c r="Q69" s="341"/>
      <c r="R69" s="48"/>
      <c r="S69" s="339"/>
      <c r="T69" s="48"/>
      <c r="U69" s="48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</row>
    <row r="70" spans="1:240" ht="14.25" hidden="1">
      <c r="A70" s="130"/>
      <c r="B70" s="169" t="s">
        <v>168</v>
      </c>
      <c r="C70" s="136" t="s">
        <v>169</v>
      </c>
      <c r="D70" s="131" t="s">
        <v>30</v>
      </c>
      <c r="E70" s="154">
        <v>0.192</v>
      </c>
      <c r="F70" s="289">
        <v>3</v>
      </c>
      <c r="G70" s="281">
        <f t="shared" si="0"/>
        <v>0.5760000000000001</v>
      </c>
      <c r="H70" s="286"/>
      <c r="I70" s="281">
        <f t="shared" si="1"/>
        <v>0</v>
      </c>
      <c r="J70" s="289"/>
      <c r="K70" s="281">
        <f t="shared" si="2"/>
        <v>0</v>
      </c>
      <c r="L70" s="281">
        <f t="shared" si="3"/>
        <v>0.5760000000000001</v>
      </c>
      <c r="M70" s="16"/>
      <c r="N70" s="277"/>
      <c r="O70" s="339"/>
      <c r="P70" s="48"/>
      <c r="Q70" s="341"/>
      <c r="R70" s="48"/>
      <c r="S70" s="339"/>
      <c r="T70" s="48"/>
      <c r="U70" s="48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</row>
    <row r="71" spans="1:240" ht="14.25" hidden="1">
      <c r="A71" s="134"/>
      <c r="B71" s="169" t="s">
        <v>141</v>
      </c>
      <c r="C71" s="180"/>
      <c r="D71" s="137" t="s">
        <v>0</v>
      </c>
      <c r="E71" s="154">
        <v>0.2224</v>
      </c>
      <c r="F71" s="289">
        <v>5</v>
      </c>
      <c r="G71" s="281">
        <f t="shared" si="0"/>
        <v>1.1119999999999999</v>
      </c>
      <c r="H71" s="286"/>
      <c r="I71" s="281">
        <f t="shared" si="1"/>
        <v>0</v>
      </c>
      <c r="J71" s="289"/>
      <c r="K71" s="281">
        <f t="shared" si="2"/>
        <v>0</v>
      </c>
      <c r="L71" s="281">
        <f t="shared" si="3"/>
        <v>1.1119999999999999</v>
      </c>
      <c r="M71" s="16"/>
      <c r="N71" s="277"/>
      <c r="O71" s="339"/>
      <c r="P71" s="48"/>
      <c r="Q71" s="341"/>
      <c r="R71" s="48"/>
      <c r="S71" s="339"/>
      <c r="T71" s="48"/>
      <c r="U71" s="48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</row>
    <row r="72" spans="1:240" ht="63.75" hidden="1">
      <c r="A72" s="189" t="s">
        <v>170</v>
      </c>
      <c r="B72" s="167" t="s">
        <v>171</v>
      </c>
      <c r="C72" s="190" t="s">
        <v>137</v>
      </c>
      <c r="D72" s="142" t="s">
        <v>22</v>
      </c>
      <c r="E72" s="145">
        <v>0.45</v>
      </c>
      <c r="F72" s="288"/>
      <c r="G72" s="281"/>
      <c r="H72" s="285"/>
      <c r="I72" s="281"/>
      <c r="J72" s="290"/>
      <c r="K72" s="281"/>
      <c r="L72" s="281"/>
      <c r="M72" s="16"/>
      <c r="N72" s="274"/>
      <c r="O72" s="26"/>
      <c r="P72" s="48"/>
      <c r="Q72" s="54"/>
      <c r="R72" s="48"/>
      <c r="S72" s="344"/>
      <c r="T72" s="48"/>
      <c r="U72" s="48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</row>
    <row r="73" spans="1:240" ht="14.25" hidden="1">
      <c r="A73" s="189"/>
      <c r="B73" s="169" t="s">
        <v>13</v>
      </c>
      <c r="C73" s="191"/>
      <c r="D73" s="137" t="s">
        <v>138</v>
      </c>
      <c r="E73" s="139">
        <v>1.305</v>
      </c>
      <c r="F73" s="284"/>
      <c r="G73" s="281">
        <f t="shared" si="0"/>
        <v>0</v>
      </c>
      <c r="H73" s="281">
        <v>4.6</v>
      </c>
      <c r="I73" s="281">
        <f t="shared" si="1"/>
        <v>6.002999999999999</v>
      </c>
      <c r="J73" s="291"/>
      <c r="K73" s="281">
        <f t="shared" si="2"/>
        <v>0</v>
      </c>
      <c r="L73" s="281">
        <f t="shared" si="3"/>
        <v>6.002999999999999</v>
      </c>
      <c r="M73" s="16"/>
      <c r="N73" s="272"/>
      <c r="O73" s="24"/>
      <c r="P73" s="48"/>
      <c r="Q73" s="48"/>
      <c r="R73" s="48"/>
      <c r="S73" s="345"/>
      <c r="T73" s="48"/>
      <c r="U73" s="48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</row>
    <row r="74" spans="1:240" ht="25.5" hidden="1">
      <c r="A74" s="189"/>
      <c r="B74" s="169" t="s">
        <v>139</v>
      </c>
      <c r="C74" s="143" t="s">
        <v>140</v>
      </c>
      <c r="D74" s="137" t="s">
        <v>111</v>
      </c>
      <c r="E74" s="139">
        <v>0.459</v>
      </c>
      <c r="F74" s="284">
        <v>110</v>
      </c>
      <c r="G74" s="281">
        <f t="shared" si="0"/>
        <v>50.49</v>
      </c>
      <c r="H74" s="292"/>
      <c r="I74" s="281">
        <f t="shared" si="1"/>
        <v>0</v>
      </c>
      <c r="J74" s="292"/>
      <c r="K74" s="281">
        <f t="shared" si="2"/>
        <v>0</v>
      </c>
      <c r="L74" s="281">
        <f t="shared" si="3"/>
        <v>50.49</v>
      </c>
      <c r="M74" s="16"/>
      <c r="N74" s="272"/>
      <c r="O74" s="24"/>
      <c r="P74" s="48"/>
      <c r="Q74" s="311"/>
      <c r="R74" s="48"/>
      <c r="S74" s="311"/>
      <c r="T74" s="48"/>
      <c r="U74" s="48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</row>
    <row r="75" spans="1:240" ht="14.25" hidden="1">
      <c r="A75" s="189"/>
      <c r="B75" s="169" t="s">
        <v>141</v>
      </c>
      <c r="C75" s="143"/>
      <c r="D75" s="137" t="s">
        <v>142</v>
      </c>
      <c r="E75" s="139">
        <v>0.396</v>
      </c>
      <c r="F75" s="284">
        <v>5</v>
      </c>
      <c r="G75" s="281">
        <f aca="true" t="shared" si="4" ref="G75:G126">F75*E75</f>
        <v>1.98</v>
      </c>
      <c r="H75" s="292"/>
      <c r="I75" s="281">
        <f aca="true" t="shared" si="5" ref="I75:I126">H75*E75</f>
        <v>0</v>
      </c>
      <c r="J75" s="292"/>
      <c r="K75" s="281">
        <f aca="true" t="shared" si="6" ref="K75:K126">J75*E75</f>
        <v>0</v>
      </c>
      <c r="L75" s="281">
        <f aca="true" t="shared" si="7" ref="L75:L127">K75+I75+G75</f>
        <v>1.98</v>
      </c>
      <c r="M75" s="16"/>
      <c r="N75" s="272"/>
      <c r="O75" s="24"/>
      <c r="P75" s="48"/>
      <c r="Q75" s="311"/>
      <c r="R75" s="48"/>
      <c r="S75" s="311"/>
      <c r="T75" s="48"/>
      <c r="U75" s="48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</row>
    <row r="76" spans="1:240" ht="38.25">
      <c r="A76" s="189" t="s">
        <v>189</v>
      </c>
      <c r="B76" s="167" t="s">
        <v>195</v>
      </c>
      <c r="C76" s="143" t="s">
        <v>190</v>
      </c>
      <c r="D76" s="137" t="s">
        <v>31</v>
      </c>
      <c r="E76" s="139"/>
      <c r="F76" s="284"/>
      <c r="G76" s="281"/>
      <c r="H76" s="292"/>
      <c r="I76" s="281"/>
      <c r="J76" s="292"/>
      <c r="K76" s="281"/>
      <c r="L76" s="281"/>
      <c r="M76" s="16"/>
      <c r="N76" s="272">
        <v>1</v>
      </c>
      <c r="O76" s="24"/>
      <c r="P76" s="48"/>
      <c r="Q76" s="311"/>
      <c r="R76" s="48"/>
      <c r="S76" s="311"/>
      <c r="T76" s="48"/>
      <c r="U76" s="48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</row>
    <row r="77" spans="1:240" ht="14.25">
      <c r="A77" s="189"/>
      <c r="B77" s="169" t="s">
        <v>13</v>
      </c>
      <c r="C77" s="143"/>
      <c r="D77" s="137" t="s">
        <v>42</v>
      </c>
      <c r="E77" s="139"/>
      <c r="F77" s="284"/>
      <c r="G77" s="281"/>
      <c r="H77" s="292"/>
      <c r="I77" s="281"/>
      <c r="J77" s="292"/>
      <c r="K77" s="281"/>
      <c r="L77" s="281"/>
      <c r="M77" s="16"/>
      <c r="N77" s="272">
        <v>35.52</v>
      </c>
      <c r="O77" s="24"/>
      <c r="P77" s="48"/>
      <c r="Q77" s="311"/>
      <c r="R77" s="48"/>
      <c r="S77" s="311"/>
      <c r="T77" s="48"/>
      <c r="U77" s="48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</row>
    <row r="78" spans="1:240" ht="14.25">
      <c r="A78" s="189"/>
      <c r="B78" s="169" t="s">
        <v>191</v>
      </c>
      <c r="C78" s="143"/>
      <c r="D78" s="137" t="s">
        <v>0</v>
      </c>
      <c r="E78" s="139"/>
      <c r="F78" s="284"/>
      <c r="G78" s="281"/>
      <c r="H78" s="292"/>
      <c r="I78" s="281"/>
      <c r="J78" s="292"/>
      <c r="K78" s="281"/>
      <c r="L78" s="281"/>
      <c r="M78" s="16"/>
      <c r="N78" s="272">
        <v>3.52</v>
      </c>
      <c r="O78" s="24"/>
      <c r="P78" s="48"/>
      <c r="Q78" s="311"/>
      <c r="R78" s="48"/>
      <c r="S78" s="311"/>
      <c r="T78" s="48"/>
      <c r="U78" s="48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</row>
    <row r="79" spans="1:240" ht="14.25">
      <c r="A79" s="189"/>
      <c r="B79" s="169" t="s">
        <v>192</v>
      </c>
      <c r="C79" s="143"/>
      <c r="D79" s="137" t="s">
        <v>31</v>
      </c>
      <c r="E79" s="139"/>
      <c r="F79" s="284"/>
      <c r="G79" s="281"/>
      <c r="H79" s="292"/>
      <c r="I79" s="281"/>
      <c r="J79" s="292"/>
      <c r="K79" s="281"/>
      <c r="L79" s="281"/>
      <c r="M79" s="16"/>
      <c r="N79" s="272">
        <v>1</v>
      </c>
      <c r="O79" s="24"/>
      <c r="P79" s="48"/>
      <c r="Q79" s="311"/>
      <c r="R79" s="48"/>
      <c r="S79" s="311"/>
      <c r="T79" s="48"/>
      <c r="U79" s="48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</row>
    <row r="80" spans="1:240" ht="14.25">
      <c r="A80" s="189"/>
      <c r="B80" s="169" t="s">
        <v>19</v>
      </c>
      <c r="C80" s="143"/>
      <c r="D80" s="137" t="s">
        <v>0</v>
      </c>
      <c r="E80" s="139"/>
      <c r="F80" s="284"/>
      <c r="G80" s="281"/>
      <c r="H80" s="292"/>
      <c r="I80" s="281"/>
      <c r="J80" s="292"/>
      <c r="K80" s="281"/>
      <c r="L80" s="281"/>
      <c r="M80" s="16"/>
      <c r="N80" s="272">
        <v>1.93</v>
      </c>
      <c r="O80" s="24"/>
      <c r="P80" s="48"/>
      <c r="Q80" s="311"/>
      <c r="R80" s="48"/>
      <c r="S80" s="311"/>
      <c r="T80" s="48"/>
      <c r="U80" s="48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</row>
    <row r="81" spans="1:240" ht="25.5">
      <c r="A81" s="189"/>
      <c r="B81" s="169" t="s">
        <v>193</v>
      </c>
      <c r="C81" s="143"/>
      <c r="D81" s="137" t="s">
        <v>194</v>
      </c>
      <c r="E81" s="139"/>
      <c r="F81" s="284"/>
      <c r="G81" s="281"/>
      <c r="H81" s="292"/>
      <c r="I81" s="281"/>
      <c r="J81" s="292"/>
      <c r="K81" s="281"/>
      <c r="L81" s="281"/>
      <c r="M81" s="16"/>
      <c r="N81" s="272"/>
      <c r="O81" s="24"/>
      <c r="P81" s="48"/>
      <c r="Q81" s="311"/>
      <c r="R81" s="48"/>
      <c r="S81" s="311"/>
      <c r="T81" s="48"/>
      <c r="U81" s="48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</row>
    <row r="82" spans="1:21" ht="31.5">
      <c r="A82" s="146">
        <v>47</v>
      </c>
      <c r="B82" s="165" t="s">
        <v>86</v>
      </c>
      <c r="C82" s="116" t="s">
        <v>85</v>
      </c>
      <c r="D82" s="147" t="s">
        <v>31</v>
      </c>
      <c r="E82" s="153">
        <v>2</v>
      </c>
      <c r="F82" s="285"/>
      <c r="G82" s="281"/>
      <c r="H82" s="296"/>
      <c r="I82" s="281"/>
      <c r="J82" s="285"/>
      <c r="K82" s="281"/>
      <c r="L82" s="281"/>
      <c r="N82" s="276">
        <v>2</v>
      </c>
      <c r="O82" s="54"/>
      <c r="P82" s="48"/>
      <c r="Q82" s="86"/>
      <c r="R82" s="48"/>
      <c r="S82" s="54"/>
      <c r="T82" s="48"/>
      <c r="U82" s="48"/>
    </row>
    <row r="83" spans="1:21" ht="15">
      <c r="A83" s="146"/>
      <c r="B83" s="148" t="s">
        <v>28</v>
      </c>
      <c r="C83" s="149"/>
      <c r="D83" s="150" t="s">
        <v>14</v>
      </c>
      <c r="E83" s="155">
        <v>2.02</v>
      </c>
      <c r="F83" s="297"/>
      <c r="G83" s="281">
        <f t="shared" si="4"/>
        <v>0</v>
      </c>
      <c r="H83" s="297">
        <v>4.6</v>
      </c>
      <c r="I83" s="281">
        <f t="shared" si="5"/>
        <v>9.292</v>
      </c>
      <c r="J83" s="297"/>
      <c r="K83" s="281">
        <f t="shared" si="6"/>
        <v>0</v>
      </c>
      <c r="L83" s="281">
        <f t="shared" si="7"/>
        <v>9.292</v>
      </c>
      <c r="N83" s="278">
        <v>2.02</v>
      </c>
      <c r="O83" s="90"/>
      <c r="P83" s="48"/>
      <c r="Q83" s="90"/>
      <c r="R83" s="48"/>
      <c r="S83" s="90"/>
      <c r="T83" s="48"/>
      <c r="U83" s="48"/>
    </row>
    <row r="84" spans="1:21" ht="15">
      <c r="A84" s="146"/>
      <c r="B84" s="148" t="s">
        <v>27</v>
      </c>
      <c r="C84" s="151"/>
      <c r="D84" s="150" t="s">
        <v>0</v>
      </c>
      <c r="E84" s="155">
        <v>0.04</v>
      </c>
      <c r="F84" s="297"/>
      <c r="G84" s="281">
        <f t="shared" si="4"/>
        <v>0</v>
      </c>
      <c r="H84" s="297"/>
      <c r="I84" s="281">
        <f t="shared" si="5"/>
        <v>0</v>
      </c>
      <c r="J84" s="297">
        <v>3.2</v>
      </c>
      <c r="K84" s="281">
        <f t="shared" si="6"/>
        <v>0.128</v>
      </c>
      <c r="L84" s="281">
        <f t="shared" si="7"/>
        <v>0.128</v>
      </c>
      <c r="N84" s="278">
        <v>0.04</v>
      </c>
      <c r="O84" s="90"/>
      <c r="P84" s="48"/>
      <c r="Q84" s="90"/>
      <c r="R84" s="48"/>
      <c r="S84" s="90"/>
      <c r="T84" s="48"/>
      <c r="U84" s="48"/>
    </row>
    <row r="85" spans="1:21" ht="15">
      <c r="A85" s="146"/>
      <c r="B85" s="143" t="s">
        <v>15</v>
      </c>
      <c r="C85" s="151"/>
      <c r="D85" s="150"/>
      <c r="E85" s="155"/>
      <c r="F85" s="297"/>
      <c r="G85" s="281"/>
      <c r="H85" s="297"/>
      <c r="I85" s="281"/>
      <c r="J85" s="297"/>
      <c r="K85" s="281"/>
      <c r="L85" s="281"/>
      <c r="N85" s="278"/>
      <c r="O85" s="90"/>
      <c r="P85" s="48"/>
      <c r="Q85" s="90"/>
      <c r="R85" s="48"/>
      <c r="S85" s="90"/>
      <c r="T85" s="48"/>
      <c r="U85" s="48"/>
    </row>
    <row r="86" spans="1:21" ht="15">
      <c r="A86" s="146"/>
      <c r="B86" s="148" t="s">
        <v>87</v>
      </c>
      <c r="C86" s="151"/>
      <c r="D86" s="150" t="s">
        <v>31</v>
      </c>
      <c r="E86" s="155">
        <v>2</v>
      </c>
      <c r="F86" s="297">
        <v>45</v>
      </c>
      <c r="G86" s="281">
        <f t="shared" si="4"/>
        <v>90</v>
      </c>
      <c r="H86" s="297"/>
      <c r="I86" s="281">
        <f t="shared" si="5"/>
        <v>0</v>
      </c>
      <c r="J86" s="297"/>
      <c r="K86" s="281">
        <f t="shared" si="6"/>
        <v>0</v>
      </c>
      <c r="L86" s="281">
        <f t="shared" si="7"/>
        <v>90</v>
      </c>
      <c r="N86" s="278">
        <v>2</v>
      </c>
      <c r="O86" s="90"/>
      <c r="P86" s="48"/>
      <c r="Q86" s="90"/>
      <c r="R86" s="48"/>
      <c r="S86" s="90"/>
      <c r="T86" s="48"/>
      <c r="U86" s="48"/>
    </row>
    <row r="87" spans="1:21" ht="15">
      <c r="A87" s="146"/>
      <c r="B87" s="148" t="s">
        <v>19</v>
      </c>
      <c r="C87" s="151"/>
      <c r="D87" s="150" t="s">
        <v>0</v>
      </c>
      <c r="E87" s="155">
        <v>0.98</v>
      </c>
      <c r="F87" s="297">
        <v>5</v>
      </c>
      <c r="G87" s="281">
        <f t="shared" si="4"/>
        <v>4.9</v>
      </c>
      <c r="H87" s="297"/>
      <c r="I87" s="281">
        <f t="shared" si="5"/>
        <v>0</v>
      </c>
      <c r="J87" s="297"/>
      <c r="K87" s="281">
        <f t="shared" si="6"/>
        <v>0</v>
      </c>
      <c r="L87" s="281">
        <f t="shared" si="7"/>
        <v>4.9</v>
      </c>
      <c r="N87" s="278">
        <v>0.98</v>
      </c>
      <c r="O87" s="90"/>
      <c r="P87" s="48"/>
      <c r="Q87" s="90"/>
      <c r="R87" s="48"/>
      <c r="S87" s="90"/>
      <c r="T87" s="48"/>
      <c r="U87" s="48"/>
    </row>
    <row r="88" spans="1:21" ht="25.5">
      <c r="A88" s="132">
        <v>48</v>
      </c>
      <c r="B88" s="141" t="s">
        <v>88</v>
      </c>
      <c r="C88" s="130" t="s">
        <v>89</v>
      </c>
      <c r="D88" s="142" t="s">
        <v>31</v>
      </c>
      <c r="E88" s="153">
        <v>4</v>
      </c>
      <c r="F88" s="285"/>
      <c r="G88" s="281"/>
      <c r="H88" s="285"/>
      <c r="I88" s="281"/>
      <c r="J88" s="285"/>
      <c r="K88" s="281"/>
      <c r="L88" s="281"/>
      <c r="N88" s="276">
        <v>4</v>
      </c>
      <c r="O88" s="54"/>
      <c r="P88" s="48"/>
      <c r="Q88" s="54"/>
      <c r="R88" s="48"/>
      <c r="S88" s="54"/>
      <c r="T88" s="48"/>
      <c r="U88" s="48"/>
    </row>
    <row r="89" spans="1:21" ht="15">
      <c r="A89" s="132"/>
      <c r="B89" s="135" t="s">
        <v>13</v>
      </c>
      <c r="C89" s="143"/>
      <c r="D89" s="137" t="s">
        <v>14</v>
      </c>
      <c r="E89" s="139">
        <v>2.48</v>
      </c>
      <c r="F89" s="281"/>
      <c r="G89" s="281">
        <f t="shared" si="4"/>
        <v>0</v>
      </c>
      <c r="H89" s="281">
        <v>4.6</v>
      </c>
      <c r="I89" s="281">
        <f t="shared" si="5"/>
        <v>11.408</v>
      </c>
      <c r="J89" s="281"/>
      <c r="K89" s="281">
        <f t="shared" si="6"/>
        <v>0</v>
      </c>
      <c r="L89" s="281">
        <f t="shared" si="7"/>
        <v>11.408</v>
      </c>
      <c r="N89" s="272">
        <v>2.48</v>
      </c>
      <c r="O89" s="48"/>
      <c r="P89" s="48"/>
      <c r="Q89" s="48"/>
      <c r="R89" s="48"/>
      <c r="S89" s="48"/>
      <c r="T89" s="48"/>
      <c r="U89" s="48"/>
    </row>
    <row r="90" spans="1:21" ht="15">
      <c r="A90" s="132"/>
      <c r="B90" s="135" t="s">
        <v>29</v>
      </c>
      <c r="C90" s="143"/>
      <c r="D90" s="131" t="s">
        <v>0</v>
      </c>
      <c r="E90" s="139">
        <v>3.4</v>
      </c>
      <c r="F90" s="281"/>
      <c r="G90" s="281">
        <f t="shared" si="4"/>
        <v>0</v>
      </c>
      <c r="H90" s="281"/>
      <c r="I90" s="281">
        <f t="shared" si="5"/>
        <v>0</v>
      </c>
      <c r="J90" s="281"/>
      <c r="K90" s="281">
        <f t="shared" si="6"/>
        <v>0</v>
      </c>
      <c r="L90" s="281">
        <f t="shared" si="7"/>
        <v>0</v>
      </c>
      <c r="N90" s="272">
        <v>3.4</v>
      </c>
      <c r="O90" s="48"/>
      <c r="P90" s="48"/>
      <c r="Q90" s="48"/>
      <c r="R90" s="48"/>
      <c r="S90" s="48"/>
      <c r="T90" s="48"/>
      <c r="U90" s="48"/>
    </row>
    <row r="91" spans="1:21" ht="15">
      <c r="A91" s="163"/>
      <c r="B91" s="143" t="s">
        <v>15</v>
      </c>
      <c r="C91" s="152"/>
      <c r="D91" s="131"/>
      <c r="E91" s="154"/>
      <c r="F91" s="284"/>
      <c r="G91" s="281"/>
      <c r="H91" s="281"/>
      <c r="I91" s="281"/>
      <c r="J91" s="284"/>
      <c r="K91" s="281"/>
      <c r="L91" s="281"/>
      <c r="N91" s="277"/>
      <c r="O91" s="24"/>
      <c r="P91" s="48"/>
      <c r="Q91" s="48"/>
      <c r="R91" s="48"/>
      <c r="S91" s="24"/>
      <c r="T91" s="48"/>
      <c r="U91" s="48"/>
    </row>
    <row r="92" spans="1:21" ht="15">
      <c r="A92" s="163"/>
      <c r="B92" s="164" t="s">
        <v>90</v>
      </c>
      <c r="C92" s="152"/>
      <c r="D92" s="131" t="s">
        <v>31</v>
      </c>
      <c r="E92" s="154">
        <v>4</v>
      </c>
      <c r="F92" s="284">
        <v>12</v>
      </c>
      <c r="G92" s="281">
        <f t="shared" si="4"/>
        <v>48</v>
      </c>
      <c r="H92" s="281"/>
      <c r="I92" s="281">
        <f t="shared" si="5"/>
        <v>0</v>
      </c>
      <c r="J92" s="284"/>
      <c r="K92" s="281">
        <f t="shared" si="6"/>
        <v>0</v>
      </c>
      <c r="L92" s="281">
        <f t="shared" si="7"/>
        <v>48</v>
      </c>
      <c r="N92" s="277">
        <v>4</v>
      </c>
      <c r="O92" s="24"/>
      <c r="P92" s="48"/>
      <c r="Q92" s="48"/>
      <c r="R92" s="48"/>
      <c r="S92" s="24"/>
      <c r="T92" s="48"/>
      <c r="U92" s="48"/>
    </row>
    <row r="93" spans="1:21" ht="15">
      <c r="A93" s="163"/>
      <c r="B93" s="135" t="s">
        <v>19</v>
      </c>
      <c r="C93" s="152"/>
      <c r="D93" s="131" t="s">
        <v>0</v>
      </c>
      <c r="E93" s="154">
        <v>0.16</v>
      </c>
      <c r="F93" s="284">
        <v>5</v>
      </c>
      <c r="G93" s="281">
        <f t="shared" si="4"/>
        <v>0.8</v>
      </c>
      <c r="H93" s="281"/>
      <c r="I93" s="281">
        <f t="shared" si="5"/>
        <v>0</v>
      </c>
      <c r="J93" s="284"/>
      <c r="K93" s="281">
        <f t="shared" si="6"/>
        <v>0</v>
      </c>
      <c r="L93" s="281">
        <f t="shared" si="7"/>
        <v>0.8</v>
      </c>
      <c r="N93" s="277">
        <v>0.16</v>
      </c>
      <c r="O93" s="24"/>
      <c r="P93" s="48"/>
      <c r="Q93" s="48"/>
      <c r="R93" s="48"/>
      <c r="S93" s="24"/>
      <c r="T93" s="48"/>
      <c r="U93" s="48"/>
    </row>
    <row r="94" spans="1:21" ht="15">
      <c r="A94" s="146"/>
      <c r="B94" s="172" t="s">
        <v>172</v>
      </c>
      <c r="C94" s="168"/>
      <c r="D94" s="147"/>
      <c r="E94" s="153"/>
      <c r="F94" s="285"/>
      <c r="G94" s="281">
        <f t="shared" si="4"/>
        <v>0</v>
      </c>
      <c r="H94" s="296"/>
      <c r="I94" s="281">
        <f t="shared" si="5"/>
        <v>0</v>
      </c>
      <c r="J94" s="296"/>
      <c r="K94" s="281">
        <f t="shared" si="6"/>
        <v>0</v>
      </c>
      <c r="L94" s="281">
        <f t="shared" si="7"/>
        <v>0</v>
      </c>
      <c r="N94" s="276"/>
      <c r="O94" s="54"/>
      <c r="P94" s="48"/>
      <c r="Q94" s="86"/>
      <c r="R94" s="48"/>
      <c r="S94" s="86"/>
      <c r="T94" s="48"/>
      <c r="U94" s="48"/>
    </row>
    <row r="95" spans="1:21" ht="38.25">
      <c r="A95" s="132">
        <v>6</v>
      </c>
      <c r="B95" s="141" t="s">
        <v>51</v>
      </c>
      <c r="C95" s="173" t="s">
        <v>52</v>
      </c>
      <c r="D95" s="142" t="s">
        <v>22</v>
      </c>
      <c r="E95" s="194">
        <v>2.6799999999999997</v>
      </c>
      <c r="F95" s="285"/>
      <c r="G95" s="281"/>
      <c r="H95" s="285"/>
      <c r="I95" s="281"/>
      <c r="J95" s="285"/>
      <c r="K95" s="281"/>
      <c r="L95" s="281"/>
      <c r="N95" s="350">
        <v>2.6799999999999997</v>
      </c>
      <c r="O95" s="54"/>
      <c r="P95" s="48"/>
      <c r="Q95" s="54"/>
      <c r="R95" s="48"/>
      <c r="S95" s="54"/>
      <c r="T95" s="48"/>
      <c r="U95" s="48"/>
    </row>
    <row r="96" spans="1:21" ht="15">
      <c r="A96" s="143"/>
      <c r="B96" s="135" t="s">
        <v>13</v>
      </c>
      <c r="C96" s="131"/>
      <c r="D96" s="137" t="s">
        <v>14</v>
      </c>
      <c r="E96" s="139">
        <v>5.5207999999999995</v>
      </c>
      <c r="F96" s="281"/>
      <c r="G96" s="281">
        <f t="shared" si="4"/>
        <v>0</v>
      </c>
      <c r="H96" s="281">
        <v>4.6</v>
      </c>
      <c r="I96" s="281">
        <f t="shared" si="5"/>
        <v>25.395679999999995</v>
      </c>
      <c r="J96" s="281"/>
      <c r="K96" s="281">
        <f t="shared" si="6"/>
        <v>0</v>
      </c>
      <c r="L96" s="281">
        <f t="shared" si="7"/>
        <v>25.395679999999995</v>
      </c>
      <c r="N96" s="272">
        <v>5.5207999999999995</v>
      </c>
      <c r="O96" s="48"/>
      <c r="P96" s="48"/>
      <c r="Q96" s="48"/>
      <c r="R96" s="48"/>
      <c r="S96" s="48"/>
      <c r="T96" s="48"/>
      <c r="U96" s="48"/>
    </row>
    <row r="97" spans="1:21" ht="25.5">
      <c r="A97" s="132">
        <v>7</v>
      </c>
      <c r="B97" s="174" t="s">
        <v>53</v>
      </c>
      <c r="C97" s="173" t="s">
        <v>54</v>
      </c>
      <c r="D97" s="147" t="s">
        <v>22</v>
      </c>
      <c r="E97" s="153">
        <v>1.6</v>
      </c>
      <c r="F97" s="285"/>
      <c r="G97" s="281"/>
      <c r="H97" s="285"/>
      <c r="I97" s="281"/>
      <c r="J97" s="285"/>
      <c r="K97" s="281"/>
      <c r="L97" s="281"/>
      <c r="N97" s="276">
        <v>1.6</v>
      </c>
      <c r="O97" s="54"/>
      <c r="P97" s="48"/>
      <c r="Q97" s="54"/>
      <c r="R97" s="48"/>
      <c r="S97" s="54"/>
      <c r="T97" s="48"/>
      <c r="U97" s="48"/>
    </row>
    <row r="98" spans="1:21" ht="15">
      <c r="A98" s="134"/>
      <c r="B98" s="169" t="s">
        <v>49</v>
      </c>
      <c r="C98" s="131"/>
      <c r="D98" s="131" t="s">
        <v>14</v>
      </c>
      <c r="E98" s="154">
        <v>2.192</v>
      </c>
      <c r="F98" s="284"/>
      <c r="G98" s="281">
        <f t="shared" si="4"/>
        <v>0</v>
      </c>
      <c r="H98" s="284">
        <v>4.6</v>
      </c>
      <c r="I98" s="281">
        <f t="shared" si="5"/>
        <v>10.0832</v>
      </c>
      <c r="J98" s="284"/>
      <c r="K98" s="281">
        <f t="shared" si="6"/>
        <v>0</v>
      </c>
      <c r="L98" s="281">
        <f t="shared" si="7"/>
        <v>10.0832</v>
      </c>
      <c r="N98" s="277">
        <v>2.192</v>
      </c>
      <c r="O98" s="24"/>
      <c r="P98" s="48"/>
      <c r="Q98" s="24"/>
      <c r="R98" s="48"/>
      <c r="S98" s="24"/>
      <c r="T98" s="48"/>
      <c r="U98" s="48"/>
    </row>
    <row r="99" spans="1:21" ht="15">
      <c r="A99" s="134"/>
      <c r="B99" s="143" t="s">
        <v>25</v>
      </c>
      <c r="C99" s="175"/>
      <c r="D99" s="131"/>
      <c r="E99" s="154"/>
      <c r="F99" s="284"/>
      <c r="G99" s="281"/>
      <c r="H99" s="284"/>
      <c r="I99" s="281"/>
      <c r="J99" s="284"/>
      <c r="K99" s="281"/>
      <c r="L99" s="281"/>
      <c r="N99" s="277"/>
      <c r="O99" s="24"/>
      <c r="P99" s="48"/>
      <c r="Q99" s="24"/>
      <c r="R99" s="48"/>
      <c r="S99" s="24"/>
      <c r="T99" s="48"/>
      <c r="U99" s="48"/>
    </row>
    <row r="100" spans="1:21" ht="15">
      <c r="A100" s="134"/>
      <c r="B100" s="169" t="s">
        <v>55</v>
      </c>
      <c r="C100" s="168"/>
      <c r="D100" s="137" t="s">
        <v>50</v>
      </c>
      <c r="E100" s="154">
        <v>1.6320000000000001</v>
      </c>
      <c r="F100" s="284">
        <v>110</v>
      </c>
      <c r="G100" s="281">
        <f t="shared" si="4"/>
        <v>179.52</v>
      </c>
      <c r="H100" s="284"/>
      <c r="I100" s="281">
        <f t="shared" si="5"/>
        <v>0</v>
      </c>
      <c r="J100" s="284"/>
      <c r="K100" s="281">
        <f t="shared" si="6"/>
        <v>0</v>
      </c>
      <c r="L100" s="281">
        <f t="shared" si="7"/>
        <v>179.52</v>
      </c>
      <c r="N100" s="277">
        <v>1.6320000000000001</v>
      </c>
      <c r="O100" s="24"/>
      <c r="P100" s="48"/>
      <c r="Q100" s="24"/>
      <c r="R100" s="48"/>
      <c r="S100" s="24"/>
      <c r="T100" s="48"/>
      <c r="U100" s="48"/>
    </row>
    <row r="101" spans="1:21" ht="15">
      <c r="A101" s="134"/>
      <c r="B101" s="135" t="s">
        <v>19</v>
      </c>
      <c r="C101" s="175"/>
      <c r="D101" s="131" t="s">
        <v>0</v>
      </c>
      <c r="E101" s="154">
        <v>0.992</v>
      </c>
      <c r="F101" s="284">
        <v>5</v>
      </c>
      <c r="G101" s="281">
        <f t="shared" si="4"/>
        <v>4.96</v>
      </c>
      <c r="H101" s="284"/>
      <c r="I101" s="281">
        <f t="shared" si="5"/>
        <v>0</v>
      </c>
      <c r="J101" s="284"/>
      <c r="K101" s="281">
        <f t="shared" si="6"/>
        <v>0</v>
      </c>
      <c r="L101" s="281">
        <f t="shared" si="7"/>
        <v>4.96</v>
      </c>
      <c r="N101" s="277">
        <v>0.992</v>
      </c>
      <c r="O101" s="24"/>
      <c r="P101" s="48"/>
      <c r="Q101" s="24"/>
      <c r="R101" s="48"/>
      <c r="S101" s="24"/>
      <c r="T101" s="48"/>
      <c r="U101" s="48"/>
    </row>
    <row r="102" spans="1:21" ht="38.25">
      <c r="A102" s="132">
        <v>8</v>
      </c>
      <c r="B102" s="174" t="s">
        <v>56</v>
      </c>
      <c r="C102" s="173" t="s">
        <v>54</v>
      </c>
      <c r="D102" s="147" t="s">
        <v>22</v>
      </c>
      <c r="E102" s="153">
        <v>1.08</v>
      </c>
      <c r="F102" s="285"/>
      <c r="G102" s="281"/>
      <c r="H102" s="285"/>
      <c r="I102" s="281"/>
      <c r="J102" s="285"/>
      <c r="K102" s="281"/>
      <c r="L102" s="281"/>
      <c r="N102" s="276">
        <v>1.08</v>
      </c>
      <c r="O102" s="54"/>
      <c r="P102" s="48"/>
      <c r="Q102" s="54"/>
      <c r="R102" s="48"/>
      <c r="S102" s="54"/>
      <c r="T102" s="48"/>
      <c r="U102" s="48"/>
    </row>
    <row r="103" spans="1:21" ht="15">
      <c r="A103" s="134"/>
      <c r="B103" s="169" t="s">
        <v>49</v>
      </c>
      <c r="C103" s="131"/>
      <c r="D103" s="131" t="s">
        <v>14</v>
      </c>
      <c r="E103" s="154">
        <v>1.4796000000000002</v>
      </c>
      <c r="F103" s="284"/>
      <c r="G103" s="281">
        <f t="shared" si="4"/>
        <v>0</v>
      </c>
      <c r="H103" s="284">
        <v>4.6</v>
      </c>
      <c r="I103" s="281">
        <f t="shared" si="5"/>
        <v>6.80616</v>
      </c>
      <c r="J103" s="284"/>
      <c r="K103" s="281">
        <f t="shared" si="6"/>
        <v>0</v>
      </c>
      <c r="L103" s="281">
        <f t="shared" si="7"/>
        <v>6.80616</v>
      </c>
      <c r="N103" s="277">
        <v>1.4796000000000002</v>
      </c>
      <c r="O103" s="24"/>
      <c r="P103" s="48"/>
      <c r="Q103" s="24"/>
      <c r="R103" s="48"/>
      <c r="S103" s="24"/>
      <c r="T103" s="48"/>
      <c r="U103" s="48"/>
    </row>
    <row r="104" spans="1:21" ht="15">
      <c r="A104" s="134"/>
      <c r="B104" s="143" t="s">
        <v>25</v>
      </c>
      <c r="C104" s="175"/>
      <c r="D104" s="131"/>
      <c r="E104" s="154"/>
      <c r="F104" s="284"/>
      <c r="G104" s="281"/>
      <c r="H104" s="284"/>
      <c r="I104" s="281"/>
      <c r="J104" s="284"/>
      <c r="K104" s="281"/>
      <c r="L104" s="281"/>
      <c r="N104" s="277"/>
      <c r="O104" s="24"/>
      <c r="P104" s="48"/>
      <c r="Q104" s="24"/>
      <c r="R104" s="48"/>
      <c r="S104" s="24"/>
      <c r="T104" s="48"/>
      <c r="U104" s="48"/>
    </row>
    <row r="105" spans="1:21" ht="15">
      <c r="A105" s="134"/>
      <c r="B105" s="169" t="s">
        <v>57</v>
      </c>
      <c r="C105" s="168"/>
      <c r="D105" s="137" t="s">
        <v>50</v>
      </c>
      <c r="E105" s="154">
        <v>1.1016000000000001</v>
      </c>
      <c r="F105" s="284">
        <v>110</v>
      </c>
      <c r="G105" s="281">
        <f t="shared" si="4"/>
        <v>121.17600000000002</v>
      </c>
      <c r="H105" s="284"/>
      <c r="I105" s="281">
        <f t="shared" si="5"/>
        <v>0</v>
      </c>
      <c r="J105" s="284"/>
      <c r="K105" s="281">
        <f t="shared" si="6"/>
        <v>0</v>
      </c>
      <c r="L105" s="281">
        <f t="shared" si="7"/>
        <v>121.17600000000002</v>
      </c>
      <c r="N105" s="277">
        <v>1.1016000000000001</v>
      </c>
      <c r="O105" s="24"/>
      <c r="P105" s="48"/>
      <c r="Q105" s="24"/>
      <c r="R105" s="48"/>
      <c r="S105" s="24"/>
      <c r="T105" s="48"/>
      <c r="U105" s="48"/>
    </row>
    <row r="106" spans="1:21" ht="15">
      <c r="A106" s="134"/>
      <c r="B106" s="135" t="s">
        <v>19</v>
      </c>
      <c r="C106" s="175"/>
      <c r="D106" s="131" t="s">
        <v>0</v>
      </c>
      <c r="E106" s="154">
        <v>0.6696000000000001</v>
      </c>
      <c r="F106" s="284">
        <v>5</v>
      </c>
      <c r="G106" s="281">
        <f t="shared" si="4"/>
        <v>3.3480000000000003</v>
      </c>
      <c r="H106" s="284"/>
      <c r="I106" s="281">
        <f t="shared" si="5"/>
        <v>0</v>
      </c>
      <c r="J106" s="284"/>
      <c r="K106" s="281">
        <f t="shared" si="6"/>
        <v>0</v>
      </c>
      <c r="L106" s="281">
        <f t="shared" si="7"/>
        <v>3.3480000000000003</v>
      </c>
      <c r="N106" s="277">
        <v>0.6696000000000001</v>
      </c>
      <c r="O106" s="24"/>
      <c r="P106" s="48"/>
      <c r="Q106" s="24"/>
      <c r="R106" s="48"/>
      <c r="S106" s="24"/>
      <c r="T106" s="48"/>
      <c r="U106" s="48"/>
    </row>
    <row r="107" spans="1:21" ht="69" customHeight="1">
      <c r="A107" s="176" t="s">
        <v>173</v>
      </c>
      <c r="B107" s="167" t="s">
        <v>174</v>
      </c>
      <c r="C107" s="147" t="s">
        <v>59</v>
      </c>
      <c r="D107" s="147" t="s">
        <v>60</v>
      </c>
      <c r="E107" s="153">
        <v>0.4</v>
      </c>
      <c r="F107" s="288"/>
      <c r="G107" s="281"/>
      <c r="H107" s="288"/>
      <c r="I107" s="281"/>
      <c r="J107" s="288"/>
      <c r="K107" s="281"/>
      <c r="L107" s="281"/>
      <c r="N107" s="276">
        <v>0.4</v>
      </c>
      <c r="O107" s="26"/>
      <c r="P107" s="48"/>
      <c r="Q107" s="26"/>
      <c r="R107" s="48"/>
      <c r="S107" s="26"/>
      <c r="T107" s="48"/>
      <c r="U107" s="48"/>
    </row>
    <row r="108" spans="1:21" ht="19.5" customHeight="1">
      <c r="A108" s="130"/>
      <c r="B108" s="169" t="s">
        <v>23</v>
      </c>
      <c r="C108" s="131"/>
      <c r="D108" s="137" t="s">
        <v>14</v>
      </c>
      <c r="E108" s="154">
        <v>89.2</v>
      </c>
      <c r="F108" s="284"/>
      <c r="G108" s="281">
        <f t="shared" si="4"/>
        <v>0</v>
      </c>
      <c r="H108" s="284">
        <v>4.6</v>
      </c>
      <c r="I108" s="281">
        <f t="shared" si="5"/>
        <v>410.32</v>
      </c>
      <c r="J108" s="284"/>
      <c r="K108" s="281">
        <f t="shared" si="6"/>
        <v>0</v>
      </c>
      <c r="L108" s="281">
        <f t="shared" si="7"/>
        <v>410.32</v>
      </c>
      <c r="N108" s="277">
        <v>89.2</v>
      </c>
      <c r="O108" s="24"/>
      <c r="P108" s="48"/>
      <c r="Q108" s="24"/>
      <c r="R108" s="48"/>
      <c r="S108" s="24"/>
      <c r="T108" s="48"/>
      <c r="U108" s="48"/>
    </row>
    <row r="109" spans="1:21" ht="19.5" customHeight="1">
      <c r="A109" s="130"/>
      <c r="B109" s="169" t="s">
        <v>61</v>
      </c>
      <c r="C109" s="131"/>
      <c r="D109" s="137" t="s">
        <v>62</v>
      </c>
      <c r="E109" s="154">
        <v>7.240000000000001</v>
      </c>
      <c r="F109" s="284"/>
      <c r="G109" s="281">
        <f t="shared" si="4"/>
        <v>0</v>
      </c>
      <c r="H109" s="284"/>
      <c r="I109" s="281">
        <f t="shared" si="5"/>
        <v>0</v>
      </c>
      <c r="J109" s="284">
        <v>70</v>
      </c>
      <c r="K109" s="281">
        <f t="shared" si="6"/>
        <v>506.80000000000007</v>
      </c>
      <c r="L109" s="281">
        <f t="shared" si="7"/>
        <v>506.80000000000007</v>
      </c>
      <c r="N109" s="277">
        <v>0</v>
      </c>
      <c r="O109" s="24"/>
      <c r="P109" s="48"/>
      <c r="Q109" s="24"/>
      <c r="R109" s="48"/>
      <c r="S109" s="24"/>
      <c r="T109" s="48"/>
      <c r="U109" s="48"/>
    </row>
    <row r="110" spans="1:21" ht="15">
      <c r="A110" s="130"/>
      <c r="B110" s="169" t="s">
        <v>24</v>
      </c>
      <c r="C110" s="131"/>
      <c r="D110" s="137" t="s">
        <v>0</v>
      </c>
      <c r="E110" s="154">
        <v>2</v>
      </c>
      <c r="F110" s="284"/>
      <c r="G110" s="281">
        <f t="shared" si="4"/>
        <v>0</v>
      </c>
      <c r="H110" s="284"/>
      <c r="I110" s="281">
        <f t="shared" si="5"/>
        <v>0</v>
      </c>
      <c r="J110" s="284">
        <v>3.2</v>
      </c>
      <c r="K110" s="281">
        <f t="shared" si="6"/>
        <v>6.4</v>
      </c>
      <c r="L110" s="281">
        <f t="shared" si="7"/>
        <v>6.4</v>
      </c>
      <c r="N110" s="277">
        <v>2</v>
      </c>
      <c r="O110" s="24"/>
      <c r="P110" s="48"/>
      <c r="Q110" s="24"/>
      <c r="R110" s="48"/>
      <c r="S110" s="24"/>
      <c r="T110" s="48"/>
      <c r="U110" s="48"/>
    </row>
    <row r="111" spans="1:21" ht="15">
      <c r="A111" s="134"/>
      <c r="B111" s="143" t="s">
        <v>25</v>
      </c>
      <c r="C111" s="175"/>
      <c r="D111" s="131"/>
      <c r="E111" s="154"/>
      <c r="F111" s="284"/>
      <c r="G111" s="281"/>
      <c r="H111" s="284"/>
      <c r="I111" s="281"/>
      <c r="J111" s="284"/>
      <c r="K111" s="281"/>
      <c r="L111" s="281"/>
      <c r="N111" s="277"/>
      <c r="O111" s="24"/>
      <c r="P111" s="48"/>
      <c r="Q111" s="24"/>
      <c r="R111" s="48"/>
      <c r="S111" s="24"/>
      <c r="T111" s="48"/>
      <c r="U111" s="48"/>
    </row>
    <row r="112" spans="1:21" ht="15">
      <c r="A112" s="134"/>
      <c r="B112" s="169" t="s">
        <v>175</v>
      </c>
      <c r="C112" s="177"/>
      <c r="D112" s="137" t="s">
        <v>31</v>
      </c>
      <c r="E112" s="154">
        <v>20</v>
      </c>
      <c r="F112" s="289">
        <v>7</v>
      </c>
      <c r="G112" s="281">
        <f t="shared" si="4"/>
        <v>140</v>
      </c>
      <c r="H112" s="286"/>
      <c r="I112" s="281">
        <f t="shared" si="5"/>
        <v>0</v>
      </c>
      <c r="J112" s="289"/>
      <c r="K112" s="281">
        <f t="shared" si="6"/>
        <v>0</v>
      </c>
      <c r="L112" s="281">
        <f t="shared" si="7"/>
        <v>140</v>
      </c>
      <c r="N112" s="277">
        <v>20</v>
      </c>
      <c r="O112" s="339"/>
      <c r="P112" s="48"/>
      <c r="Q112" s="341"/>
      <c r="R112" s="48"/>
      <c r="S112" s="339"/>
      <c r="T112" s="48"/>
      <c r="U112" s="48"/>
    </row>
    <row r="113" spans="1:21" ht="15">
      <c r="A113" s="134"/>
      <c r="B113" s="169" t="s">
        <v>64</v>
      </c>
      <c r="C113" s="177"/>
      <c r="D113" s="137" t="s">
        <v>16</v>
      </c>
      <c r="E113" s="154">
        <v>80</v>
      </c>
      <c r="F113" s="289">
        <v>0.5</v>
      </c>
      <c r="G113" s="281">
        <f t="shared" si="4"/>
        <v>40</v>
      </c>
      <c r="H113" s="286"/>
      <c r="I113" s="281">
        <f t="shared" si="5"/>
        <v>0</v>
      </c>
      <c r="J113" s="289"/>
      <c r="K113" s="281">
        <f t="shared" si="6"/>
        <v>0</v>
      </c>
      <c r="L113" s="281">
        <f t="shared" si="7"/>
        <v>40</v>
      </c>
      <c r="N113" s="277">
        <v>80</v>
      </c>
      <c r="O113" s="339"/>
      <c r="P113" s="48"/>
      <c r="Q113" s="341"/>
      <c r="R113" s="48"/>
      <c r="S113" s="339"/>
      <c r="T113" s="48"/>
      <c r="U113" s="48"/>
    </row>
    <row r="114" spans="1:21" ht="15">
      <c r="A114" s="134"/>
      <c r="B114" s="169" t="s">
        <v>65</v>
      </c>
      <c r="C114" s="177"/>
      <c r="D114" s="137" t="s">
        <v>16</v>
      </c>
      <c r="E114" s="154">
        <v>50</v>
      </c>
      <c r="F114" s="289">
        <v>0.3</v>
      </c>
      <c r="G114" s="281">
        <f t="shared" si="4"/>
        <v>15</v>
      </c>
      <c r="H114" s="286"/>
      <c r="I114" s="281">
        <f t="shared" si="5"/>
        <v>0</v>
      </c>
      <c r="J114" s="289"/>
      <c r="K114" s="281">
        <f t="shared" si="6"/>
        <v>0</v>
      </c>
      <c r="L114" s="281">
        <f t="shared" si="7"/>
        <v>15</v>
      </c>
      <c r="N114" s="277">
        <v>50</v>
      </c>
      <c r="O114" s="339"/>
      <c r="P114" s="48"/>
      <c r="Q114" s="341"/>
      <c r="R114" s="48"/>
      <c r="S114" s="339"/>
      <c r="T114" s="48"/>
      <c r="U114" s="48"/>
    </row>
    <row r="115" spans="1:21" ht="15">
      <c r="A115" s="134"/>
      <c r="B115" s="169" t="s">
        <v>66</v>
      </c>
      <c r="C115" s="177"/>
      <c r="D115" s="137" t="s">
        <v>16</v>
      </c>
      <c r="E115" s="154">
        <v>3.6</v>
      </c>
      <c r="F115" s="289">
        <v>8</v>
      </c>
      <c r="G115" s="281">
        <f t="shared" si="4"/>
        <v>28.8</v>
      </c>
      <c r="H115" s="286"/>
      <c r="I115" s="281">
        <f t="shared" si="5"/>
        <v>0</v>
      </c>
      <c r="J115" s="289"/>
      <c r="K115" s="281">
        <f t="shared" si="6"/>
        <v>0</v>
      </c>
      <c r="L115" s="281">
        <f t="shared" si="7"/>
        <v>28.8</v>
      </c>
      <c r="N115" s="277">
        <v>3.6</v>
      </c>
      <c r="O115" s="339"/>
      <c r="P115" s="48"/>
      <c r="Q115" s="341"/>
      <c r="R115" s="48"/>
      <c r="S115" s="339"/>
      <c r="T115" s="48"/>
      <c r="U115" s="48"/>
    </row>
    <row r="116" spans="1:21" ht="15">
      <c r="A116" s="134"/>
      <c r="B116" s="169" t="s">
        <v>67</v>
      </c>
      <c r="C116" s="177"/>
      <c r="D116" s="137" t="s">
        <v>47</v>
      </c>
      <c r="E116" s="154">
        <v>0.0008</v>
      </c>
      <c r="F116" s="289"/>
      <c r="G116" s="281">
        <f t="shared" si="4"/>
        <v>0</v>
      </c>
      <c r="H116" s="286"/>
      <c r="I116" s="281">
        <f t="shared" si="5"/>
        <v>0</v>
      </c>
      <c r="J116" s="289"/>
      <c r="K116" s="281">
        <f t="shared" si="6"/>
        <v>0</v>
      </c>
      <c r="L116" s="281">
        <f t="shared" si="7"/>
        <v>0</v>
      </c>
      <c r="N116" s="277">
        <v>0.0008</v>
      </c>
      <c r="O116" s="339"/>
      <c r="P116" s="48"/>
      <c r="Q116" s="341"/>
      <c r="R116" s="48"/>
      <c r="S116" s="339"/>
      <c r="T116" s="48"/>
      <c r="U116" s="48"/>
    </row>
    <row r="117" spans="1:21" ht="15">
      <c r="A117" s="134"/>
      <c r="B117" s="169" t="s">
        <v>68</v>
      </c>
      <c r="C117" s="177"/>
      <c r="D117" s="137" t="s">
        <v>31</v>
      </c>
      <c r="E117" s="154">
        <v>2</v>
      </c>
      <c r="F117" s="289">
        <v>3</v>
      </c>
      <c r="G117" s="281">
        <f t="shared" si="4"/>
        <v>6</v>
      </c>
      <c r="H117" s="286"/>
      <c r="I117" s="281">
        <f t="shared" si="5"/>
        <v>0</v>
      </c>
      <c r="J117" s="289"/>
      <c r="K117" s="281">
        <f t="shared" si="6"/>
        <v>0</v>
      </c>
      <c r="L117" s="281">
        <f t="shared" si="7"/>
        <v>6</v>
      </c>
      <c r="N117" s="277">
        <v>2</v>
      </c>
      <c r="O117" s="339"/>
      <c r="P117" s="48"/>
      <c r="Q117" s="341"/>
      <c r="R117" s="48"/>
      <c r="S117" s="339"/>
      <c r="T117" s="48"/>
      <c r="U117" s="48"/>
    </row>
    <row r="118" spans="1:21" ht="18.75" customHeight="1">
      <c r="A118" s="134"/>
      <c r="B118" s="169" t="s">
        <v>69</v>
      </c>
      <c r="C118" s="177"/>
      <c r="D118" s="137" t="s">
        <v>26</v>
      </c>
      <c r="E118" s="154">
        <v>60</v>
      </c>
      <c r="F118" s="289">
        <v>3.5</v>
      </c>
      <c r="G118" s="281">
        <f t="shared" si="4"/>
        <v>210</v>
      </c>
      <c r="H118" s="286"/>
      <c r="I118" s="281">
        <f t="shared" si="5"/>
        <v>0</v>
      </c>
      <c r="J118" s="289"/>
      <c r="K118" s="281">
        <f t="shared" si="6"/>
        <v>0</v>
      </c>
      <c r="L118" s="281">
        <f t="shared" si="7"/>
        <v>210</v>
      </c>
      <c r="N118" s="277">
        <v>60</v>
      </c>
      <c r="O118" s="339"/>
      <c r="P118" s="48"/>
      <c r="Q118" s="341"/>
      <c r="R118" s="48"/>
      <c r="S118" s="339"/>
      <c r="T118" s="48"/>
      <c r="U118" s="48"/>
    </row>
    <row r="119" spans="1:21" ht="15">
      <c r="A119" s="134"/>
      <c r="B119" s="169" t="s">
        <v>19</v>
      </c>
      <c r="C119" s="177"/>
      <c r="D119" s="137" t="s">
        <v>0</v>
      </c>
      <c r="E119" s="154">
        <v>1.6</v>
      </c>
      <c r="F119" s="289">
        <v>5</v>
      </c>
      <c r="G119" s="281">
        <f t="shared" si="4"/>
        <v>8</v>
      </c>
      <c r="H119" s="286"/>
      <c r="I119" s="281">
        <f t="shared" si="5"/>
        <v>0</v>
      </c>
      <c r="J119" s="289"/>
      <c r="K119" s="281">
        <f t="shared" si="6"/>
        <v>0</v>
      </c>
      <c r="L119" s="281">
        <f t="shared" si="7"/>
        <v>8</v>
      </c>
      <c r="N119" s="277">
        <v>1.6</v>
      </c>
      <c r="O119" s="339"/>
      <c r="P119" s="48"/>
      <c r="Q119" s="341"/>
      <c r="R119" s="48"/>
      <c r="S119" s="339"/>
      <c r="T119" s="48"/>
      <c r="U119" s="48"/>
    </row>
    <row r="120" spans="1:21" ht="25.5">
      <c r="A120" s="146">
        <v>10</v>
      </c>
      <c r="B120" s="141" t="s">
        <v>70</v>
      </c>
      <c r="C120" s="173" t="s">
        <v>71</v>
      </c>
      <c r="D120" s="147" t="s">
        <v>26</v>
      </c>
      <c r="E120" s="153">
        <v>15</v>
      </c>
      <c r="F120" s="285"/>
      <c r="G120" s="281"/>
      <c r="H120" s="296"/>
      <c r="I120" s="281"/>
      <c r="J120" s="296"/>
      <c r="K120" s="281"/>
      <c r="L120" s="281"/>
      <c r="N120" s="276">
        <v>15</v>
      </c>
      <c r="O120" s="54"/>
      <c r="P120" s="48"/>
      <c r="Q120" s="86"/>
      <c r="R120" s="48"/>
      <c r="S120" s="86"/>
      <c r="T120" s="48"/>
      <c r="U120" s="48"/>
    </row>
    <row r="121" spans="1:21" ht="15">
      <c r="A121" s="178"/>
      <c r="B121" s="148" t="s">
        <v>28</v>
      </c>
      <c r="C121" s="179"/>
      <c r="D121" s="150" t="s">
        <v>14</v>
      </c>
      <c r="E121" s="155">
        <v>10.200000000000001</v>
      </c>
      <c r="F121" s="297"/>
      <c r="G121" s="281">
        <f t="shared" si="4"/>
        <v>0</v>
      </c>
      <c r="H121" s="297">
        <v>4.6</v>
      </c>
      <c r="I121" s="281">
        <f t="shared" si="5"/>
        <v>46.92</v>
      </c>
      <c r="J121" s="297"/>
      <c r="K121" s="281">
        <f t="shared" si="6"/>
        <v>0</v>
      </c>
      <c r="L121" s="281">
        <f t="shared" si="7"/>
        <v>46.92</v>
      </c>
      <c r="N121" s="278">
        <v>10.200000000000001</v>
      </c>
      <c r="O121" s="90"/>
      <c r="P121" s="48"/>
      <c r="Q121" s="90"/>
      <c r="R121" s="48"/>
      <c r="S121" s="90"/>
      <c r="T121" s="48"/>
      <c r="U121" s="48"/>
    </row>
    <row r="122" spans="1:21" ht="15">
      <c r="A122" s="178"/>
      <c r="B122" s="148" t="s">
        <v>27</v>
      </c>
      <c r="C122" s="166"/>
      <c r="D122" s="150" t="s">
        <v>0</v>
      </c>
      <c r="E122" s="155">
        <v>0.44999999999999996</v>
      </c>
      <c r="F122" s="297"/>
      <c r="G122" s="281">
        <f t="shared" si="4"/>
        <v>0</v>
      </c>
      <c r="H122" s="297"/>
      <c r="I122" s="281">
        <f t="shared" si="5"/>
        <v>0</v>
      </c>
      <c r="J122" s="297">
        <v>3.2</v>
      </c>
      <c r="K122" s="281">
        <f t="shared" si="6"/>
        <v>1.44</v>
      </c>
      <c r="L122" s="281">
        <f t="shared" si="7"/>
        <v>1.44</v>
      </c>
      <c r="N122" s="278">
        <v>0.44999999999999996</v>
      </c>
      <c r="O122" s="90"/>
      <c r="P122" s="48"/>
      <c r="Q122" s="90"/>
      <c r="R122" s="48"/>
      <c r="S122" s="90"/>
      <c r="T122" s="48"/>
      <c r="U122" s="48"/>
    </row>
    <row r="123" spans="1:21" ht="15">
      <c r="A123" s="178"/>
      <c r="B123" s="143" t="s">
        <v>15</v>
      </c>
      <c r="C123" s="166"/>
      <c r="D123" s="150"/>
      <c r="E123" s="155"/>
      <c r="F123" s="297"/>
      <c r="G123" s="281"/>
      <c r="H123" s="297"/>
      <c r="I123" s="281"/>
      <c r="J123" s="297"/>
      <c r="K123" s="281"/>
      <c r="L123" s="281"/>
      <c r="N123" s="278"/>
      <c r="O123" s="90"/>
      <c r="P123" s="48"/>
      <c r="Q123" s="90"/>
      <c r="R123" s="48"/>
      <c r="S123" s="90"/>
      <c r="T123" s="48"/>
      <c r="U123" s="48"/>
    </row>
    <row r="124" spans="1:21" ht="15">
      <c r="A124" s="178"/>
      <c r="B124" s="148" t="s">
        <v>72</v>
      </c>
      <c r="C124" s="166"/>
      <c r="D124" s="150" t="s">
        <v>30</v>
      </c>
      <c r="E124" s="155">
        <v>3.66</v>
      </c>
      <c r="F124" s="297">
        <v>3.5</v>
      </c>
      <c r="G124" s="281">
        <f t="shared" si="4"/>
        <v>12.81</v>
      </c>
      <c r="H124" s="297"/>
      <c r="I124" s="281">
        <f t="shared" si="5"/>
        <v>0</v>
      </c>
      <c r="J124" s="297"/>
      <c r="K124" s="281">
        <f t="shared" si="6"/>
        <v>0</v>
      </c>
      <c r="L124" s="281">
        <f t="shared" si="7"/>
        <v>12.81</v>
      </c>
      <c r="N124" s="278">
        <v>3.66</v>
      </c>
      <c r="O124" s="90"/>
      <c r="P124" s="48"/>
      <c r="Q124" s="90"/>
      <c r="R124" s="48"/>
      <c r="S124" s="90"/>
      <c r="T124" s="48"/>
      <c r="U124" s="48"/>
    </row>
    <row r="125" spans="1:21" ht="15">
      <c r="A125" s="178"/>
      <c r="B125" s="148" t="s">
        <v>73</v>
      </c>
      <c r="C125" s="166"/>
      <c r="D125" s="150" t="s">
        <v>30</v>
      </c>
      <c r="E125" s="155">
        <v>0.40499999999999997</v>
      </c>
      <c r="F125" s="297"/>
      <c r="G125" s="281">
        <f t="shared" si="4"/>
        <v>0</v>
      </c>
      <c r="H125" s="297"/>
      <c r="I125" s="281">
        <f t="shared" si="5"/>
        <v>0</v>
      </c>
      <c r="J125" s="297"/>
      <c r="K125" s="281">
        <f t="shared" si="6"/>
        <v>0</v>
      </c>
      <c r="L125" s="281">
        <f t="shared" si="7"/>
        <v>0</v>
      </c>
      <c r="N125" s="278">
        <v>0.40499999999999997</v>
      </c>
      <c r="O125" s="90"/>
      <c r="P125" s="48"/>
      <c r="Q125" s="90"/>
      <c r="R125" s="48"/>
      <c r="S125" s="90"/>
      <c r="T125" s="48"/>
      <c r="U125" s="48"/>
    </row>
    <row r="126" spans="1:21" ht="15">
      <c r="A126" s="178"/>
      <c r="B126" s="148" t="s">
        <v>19</v>
      </c>
      <c r="C126" s="166"/>
      <c r="D126" s="150" t="s">
        <v>0</v>
      </c>
      <c r="E126" s="155">
        <v>0.285</v>
      </c>
      <c r="F126" s="297"/>
      <c r="G126" s="281">
        <f t="shared" si="4"/>
        <v>0</v>
      </c>
      <c r="H126" s="297"/>
      <c r="I126" s="281">
        <f t="shared" si="5"/>
        <v>0</v>
      </c>
      <c r="J126" s="297"/>
      <c r="K126" s="281">
        <f t="shared" si="6"/>
        <v>0</v>
      </c>
      <c r="L126" s="281">
        <f t="shared" si="7"/>
        <v>0</v>
      </c>
      <c r="N126" s="278">
        <v>0.285</v>
      </c>
      <c r="O126" s="90"/>
      <c r="P126" s="48"/>
      <c r="Q126" s="90"/>
      <c r="R126" s="48"/>
      <c r="S126" s="90"/>
      <c r="T126" s="48"/>
      <c r="U126" s="48"/>
    </row>
    <row r="127" spans="1:21" ht="15">
      <c r="A127" s="195"/>
      <c r="B127" s="196" t="s">
        <v>9</v>
      </c>
      <c r="C127" s="196"/>
      <c r="D127" s="197"/>
      <c r="E127" s="198"/>
      <c r="F127" s="301"/>
      <c r="G127" s="199">
        <f>SUM(G10:G126)</f>
        <v>5217.4957</v>
      </c>
      <c r="H127" s="298"/>
      <c r="I127" s="199">
        <f>SUM(I10:I126)</f>
        <v>1020.516992</v>
      </c>
      <c r="J127" s="200"/>
      <c r="K127" s="199">
        <f>SUM(K10:K126)</f>
        <v>696.7058544000001</v>
      </c>
      <c r="L127" s="200">
        <f t="shared" si="7"/>
        <v>6934.7185464</v>
      </c>
      <c r="M127" s="303"/>
      <c r="N127" s="352"/>
      <c r="O127" s="353"/>
      <c r="P127" s="276"/>
      <c r="Q127" s="354"/>
      <c r="R127" s="276"/>
      <c r="S127" s="351"/>
      <c r="T127" s="276"/>
      <c r="U127" s="351"/>
    </row>
    <row r="128" spans="1:21" ht="15">
      <c r="A128" s="134"/>
      <c r="B128" s="135" t="s">
        <v>17</v>
      </c>
      <c r="C128" s="135"/>
      <c r="D128" s="143"/>
      <c r="E128" s="269">
        <v>0.02</v>
      </c>
      <c r="F128" s="284"/>
      <c r="G128" s="208"/>
      <c r="H128" s="284"/>
      <c r="I128" s="284"/>
      <c r="J128" s="284"/>
      <c r="K128" s="284"/>
      <c r="L128" s="299">
        <f>L127*E128</f>
        <v>138.694370928</v>
      </c>
      <c r="N128" s="356">
        <v>0.02</v>
      </c>
      <c r="O128" s="24"/>
      <c r="P128" s="357"/>
      <c r="Q128" s="24"/>
      <c r="R128" s="24"/>
      <c r="S128" s="24"/>
      <c r="T128" s="24"/>
      <c r="U128" s="355"/>
    </row>
    <row r="129" spans="1:21" ht="15">
      <c r="A129" s="163"/>
      <c r="B129" s="167" t="s">
        <v>9</v>
      </c>
      <c r="C129" s="167"/>
      <c r="D129" s="132"/>
      <c r="E129" s="153"/>
      <c r="F129" s="288"/>
      <c r="G129" s="153"/>
      <c r="H129" s="288"/>
      <c r="I129" s="288"/>
      <c r="J129" s="288"/>
      <c r="K129" s="288"/>
      <c r="L129" s="300">
        <f>L128+L127</f>
        <v>7073.412917328001</v>
      </c>
      <c r="N129" s="276"/>
      <c r="O129" s="26"/>
      <c r="P129" s="276"/>
      <c r="Q129" s="26"/>
      <c r="R129" s="26"/>
      <c r="S129" s="26"/>
      <c r="T129" s="26"/>
      <c r="U129" s="358"/>
    </row>
    <row r="130" spans="1:21" ht="25.5">
      <c r="A130" s="134"/>
      <c r="B130" s="135" t="s">
        <v>21</v>
      </c>
      <c r="C130" s="135"/>
      <c r="D130" s="143"/>
      <c r="E130" s="269">
        <v>0.06</v>
      </c>
      <c r="F130" s="284"/>
      <c r="G130" s="154"/>
      <c r="H130" s="284"/>
      <c r="I130" s="284"/>
      <c r="J130" s="284"/>
      <c r="K130" s="284"/>
      <c r="L130" s="299">
        <f>L129*E130</f>
        <v>424.40477503968003</v>
      </c>
      <c r="N130" s="359" t="s">
        <v>198</v>
      </c>
      <c r="O130" s="24"/>
      <c r="P130" s="277"/>
      <c r="Q130" s="24"/>
      <c r="R130" s="24"/>
      <c r="S130" s="24"/>
      <c r="T130" s="24"/>
      <c r="U130" s="355"/>
    </row>
    <row r="131" spans="1:21" ht="15">
      <c r="A131" s="163"/>
      <c r="B131" s="167" t="s">
        <v>9</v>
      </c>
      <c r="C131" s="167"/>
      <c r="D131" s="132"/>
      <c r="E131" s="153"/>
      <c r="F131" s="288"/>
      <c r="G131" s="153"/>
      <c r="H131" s="288"/>
      <c r="I131" s="288"/>
      <c r="J131" s="288"/>
      <c r="K131" s="288"/>
      <c r="L131" s="300">
        <f>L130+L129</f>
        <v>7497.817692367681</v>
      </c>
      <c r="N131" s="26"/>
      <c r="O131" s="26"/>
      <c r="P131" s="276"/>
      <c r="Q131" s="26"/>
      <c r="R131" s="26"/>
      <c r="S131" s="26"/>
      <c r="T131" s="26"/>
      <c r="U131" s="358"/>
    </row>
    <row r="132" spans="1:21" ht="15">
      <c r="A132" s="134"/>
      <c r="B132" s="135" t="s">
        <v>20</v>
      </c>
      <c r="C132" s="135"/>
      <c r="D132" s="143"/>
      <c r="E132" s="269">
        <v>0.04</v>
      </c>
      <c r="F132" s="284"/>
      <c r="G132" s="154"/>
      <c r="H132" s="284"/>
      <c r="I132" s="284"/>
      <c r="J132" s="284"/>
      <c r="K132" s="284"/>
      <c r="L132" s="299">
        <f>L130*E132</f>
        <v>16.976191001587203</v>
      </c>
      <c r="N132" s="360" t="s">
        <v>198</v>
      </c>
      <c r="O132" s="24"/>
      <c r="P132" s="277"/>
      <c r="Q132" s="24"/>
      <c r="R132" s="24"/>
      <c r="S132" s="24"/>
      <c r="T132" s="24"/>
      <c r="U132" s="355"/>
    </row>
    <row r="133" spans="1:21" ht="15">
      <c r="A133" s="163"/>
      <c r="B133" s="167" t="s">
        <v>36</v>
      </c>
      <c r="C133" s="167"/>
      <c r="D133" s="132"/>
      <c r="E133" s="153"/>
      <c r="F133" s="288"/>
      <c r="G133" s="153"/>
      <c r="H133" s="288"/>
      <c r="I133" s="288"/>
      <c r="J133" s="288"/>
      <c r="K133" s="288"/>
      <c r="L133" s="300">
        <f>L132+L131</f>
        <v>7514.793883369268</v>
      </c>
      <c r="N133" s="276"/>
      <c r="O133" s="26"/>
      <c r="P133" s="276"/>
      <c r="Q133" s="26"/>
      <c r="R133" s="26"/>
      <c r="S133" s="26"/>
      <c r="T133" s="26"/>
      <c r="U133" s="358"/>
    </row>
    <row r="134" spans="1:21" ht="15">
      <c r="A134" s="163"/>
      <c r="B134" s="169" t="s">
        <v>176</v>
      </c>
      <c r="C134" s="167"/>
      <c r="D134" s="132"/>
      <c r="E134" s="269">
        <v>0.03</v>
      </c>
      <c r="F134" s="288"/>
      <c r="G134" s="153"/>
      <c r="H134" s="288"/>
      <c r="I134" s="288"/>
      <c r="J134" s="288"/>
      <c r="K134" s="288"/>
      <c r="L134" s="300">
        <f>L133*E134</f>
        <v>225.44381650107803</v>
      </c>
      <c r="N134" s="356">
        <v>0</v>
      </c>
      <c r="O134" s="26"/>
      <c r="P134" s="276"/>
      <c r="Q134" s="26"/>
      <c r="R134" s="26"/>
      <c r="S134" s="26"/>
      <c r="T134" s="26"/>
      <c r="U134" s="358"/>
    </row>
    <row r="135" spans="1:21" ht="15">
      <c r="A135" s="163"/>
      <c r="B135" s="167" t="s">
        <v>36</v>
      </c>
      <c r="C135" s="167"/>
      <c r="D135" s="132"/>
      <c r="E135" s="153"/>
      <c r="F135" s="288"/>
      <c r="G135" s="153"/>
      <c r="H135" s="288"/>
      <c r="I135" s="288"/>
      <c r="J135" s="288"/>
      <c r="K135" s="288"/>
      <c r="L135" s="300">
        <f>L134+L133</f>
        <v>7740.237699870346</v>
      </c>
      <c r="N135" s="276"/>
      <c r="O135" s="26"/>
      <c r="P135" s="276"/>
      <c r="Q135" s="26"/>
      <c r="R135" s="26"/>
      <c r="S135" s="26"/>
      <c r="T135" s="26"/>
      <c r="U135" s="358"/>
    </row>
    <row r="136" spans="1:12" ht="15">
      <c r="A136" s="111"/>
      <c r="B136" s="111"/>
      <c r="C136" s="20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1:12" ht="15">
      <c r="A137" s="111"/>
      <c r="B137" s="379"/>
      <c r="C137" s="379"/>
      <c r="D137" s="379"/>
      <c r="E137" s="379"/>
      <c r="F137" s="379"/>
      <c r="G137" s="379"/>
      <c r="H137" s="111"/>
      <c r="I137" s="111"/>
      <c r="J137" s="111"/>
      <c r="K137" s="111"/>
      <c r="L137" s="202"/>
    </row>
  </sheetData>
  <sheetProtection/>
  <mergeCells count="17">
    <mergeCell ref="B137:G137"/>
    <mergeCell ref="B8:D8"/>
    <mergeCell ref="A5:A6"/>
    <mergeCell ref="B5:B6"/>
    <mergeCell ref="C5:C6"/>
    <mergeCell ref="E5:E6"/>
    <mergeCell ref="F5:G5"/>
    <mergeCell ref="A1:M1"/>
    <mergeCell ref="E4:L4"/>
    <mergeCell ref="D5:D6"/>
    <mergeCell ref="H5:I5"/>
    <mergeCell ref="J5:K5"/>
    <mergeCell ref="N4:U4"/>
    <mergeCell ref="N5:N6"/>
    <mergeCell ref="O5:P5"/>
    <mergeCell ref="Q5:R5"/>
    <mergeCell ref="S5:T5"/>
  </mergeCells>
  <printOptions/>
  <pageMargins left="0.7" right="0.7" top="0.75" bottom="0.75" header="0.3" footer="0.3"/>
  <pageSetup horizontalDpi="600" verticalDpi="600" orientation="landscape" scale="62" r:id="rId1"/>
  <ignoredErrors>
    <ignoredError sqref="C5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Nugzari</dc:creator>
  <cp:keywords/>
  <dc:description/>
  <cp:lastModifiedBy>Irma Chokheli</cp:lastModifiedBy>
  <cp:lastPrinted>2019-10-29T10:10:27Z</cp:lastPrinted>
  <dcterms:created xsi:type="dcterms:W3CDTF">1996-10-14T23:33:28Z</dcterms:created>
  <dcterms:modified xsi:type="dcterms:W3CDTF">2020-01-31T08:22:20Z</dcterms:modified>
  <cp:category/>
  <cp:version/>
  <cp:contentType/>
  <cp:contentStatus/>
</cp:coreProperties>
</file>