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840" windowHeight="9630" tabRatio="952"/>
  </bookViews>
  <sheets>
    <sheet name="1" sheetId="41" r:id="rId1"/>
  </sheets>
  <definedNames>
    <definedName name="_xlnm.Print_Area" localSheetId="0">'1'!$A$2:$L$61</definedName>
  </definedNames>
  <calcPr calcId="152511"/>
</workbook>
</file>

<file path=xl/calcChain.xml><?xml version="1.0" encoding="utf-8"?>
<calcChain xmlns="http://schemas.openxmlformats.org/spreadsheetml/2006/main">
  <c r="E19" i="41" l="1"/>
  <c r="E37" i="41" l="1"/>
  <c r="G37" i="41" s="1"/>
  <c r="L37" i="41" s="1"/>
  <c r="D36" i="41"/>
  <c r="E36" i="41" s="1"/>
  <c r="K36" i="41" s="1"/>
  <c r="L36" i="41" s="1"/>
  <c r="E35" i="41"/>
  <c r="G35" i="41" s="1"/>
  <c r="L35" i="41" s="1"/>
  <c r="E34" i="41"/>
  <c r="I34" i="41" s="1"/>
  <c r="L34" i="41" s="1"/>
  <c r="E39" i="41" l="1"/>
  <c r="E42" i="41" s="1"/>
  <c r="G42" i="41" s="1"/>
  <c r="L42" i="41" s="1"/>
  <c r="E24" i="41"/>
  <c r="G24" i="41" s="1"/>
  <c r="L24" i="41" s="1"/>
  <c r="E23" i="41"/>
  <c r="G23" i="41" s="1"/>
  <c r="L23" i="41" s="1"/>
  <c r="E22" i="41"/>
  <c r="G22" i="41" s="1"/>
  <c r="L22" i="41" s="1"/>
  <c r="E21" i="41"/>
  <c r="K21" i="41" s="1"/>
  <c r="L21" i="41" s="1"/>
  <c r="E20" i="41"/>
  <c r="I20" i="41" s="1"/>
  <c r="L20" i="41" s="1"/>
  <c r="E17" i="41"/>
  <c r="G17" i="41" s="1"/>
  <c r="L17" i="41" s="1"/>
  <c r="E16" i="41"/>
  <c r="G16" i="41" s="1"/>
  <c r="L16" i="41" s="1"/>
  <c r="E15" i="41"/>
  <c r="G15" i="41" s="1"/>
  <c r="E14" i="41"/>
  <c r="K14" i="41" s="1"/>
  <c r="E13" i="41"/>
  <c r="I13" i="41" s="1"/>
  <c r="L15" i="41" l="1"/>
  <c r="L14" i="41"/>
  <c r="L13" i="41"/>
  <c r="E41" i="41"/>
  <c r="G41" i="41" s="1"/>
  <c r="L41" i="41" s="1"/>
  <c r="E40" i="41"/>
  <c r="I40" i="41" s="1"/>
  <c r="L40" i="41" s="1"/>
  <c r="E30" i="41" l="1"/>
  <c r="E31" i="41"/>
  <c r="G31" i="41" s="1"/>
  <c r="E27" i="41"/>
  <c r="I27" i="41" s="1"/>
  <c r="E29" i="41"/>
  <c r="G29" i="41" s="1"/>
  <c r="L29" i="41" s="1"/>
  <c r="E28" i="41"/>
  <c r="K28" i="41" s="1"/>
  <c r="L28" i="41" s="1"/>
  <c r="L27" i="41" l="1"/>
  <c r="I44" i="41"/>
  <c r="L53" i="41" s="1"/>
  <c r="K44" i="41"/>
  <c r="L31" i="41"/>
  <c r="G44" i="41"/>
  <c r="L45" i="41" s="1"/>
  <c r="L44" i="41" l="1"/>
  <c r="L46" i="41" s="1"/>
  <c r="L47" i="41" s="1"/>
  <c r="L48" i="41" s="1"/>
  <c r="L49" i="41" s="1"/>
  <c r="L50" i="41" s="1"/>
  <c r="L51" i="41" s="1"/>
  <c r="L52" i="41" s="1"/>
  <c r="L54" i="41" s="1"/>
  <c r="L55" i="41" s="1"/>
  <c r="L57" i="41" s="1"/>
  <c r="J5" i="41" s="1"/>
</calcChain>
</file>

<file path=xl/sharedStrings.xml><?xml version="1.0" encoding="utf-8"?>
<sst xmlns="http://schemas.openxmlformats.org/spreadsheetml/2006/main" count="91" uniqueCount="57">
  <si>
    <t>ლარი</t>
  </si>
  <si>
    <t>სახარჯთაღრიცხვო ღირებულება</t>
  </si>
  <si>
    <t>ჯამი</t>
  </si>
  <si>
    <t>სამშენებლო სამუშაოები</t>
  </si>
  <si>
    <t>samuSaos dasaxeleba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</si>
  <si>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</si>
  <si>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</si>
  <si>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</si>
  <si>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</si>
  <si>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</si>
  <si>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</si>
  <si>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</si>
  <si>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erT. fasi</t>
  </si>
  <si>
    <t xml:space="preserve">gare xaraCoebis mowyoba </t>
  </si>
  <si>
    <t>kv.m</t>
  </si>
  <si>
    <t xml:space="preserve">Sromis danaxarjebi </t>
  </si>
  <si>
    <t>kac/sT</t>
  </si>
  <si>
    <t>sxva manqana</t>
  </si>
  <si>
    <t>lari</t>
  </si>
  <si>
    <t>xaraCos liTonis elementebi</t>
  </si>
  <si>
    <t>t</t>
  </si>
  <si>
    <t>xaraCos xis elementebi</t>
  </si>
  <si>
    <t>m3</t>
  </si>
  <si>
    <t>fenilis fari</t>
  </si>
  <si>
    <t>m2</t>
  </si>
  <si>
    <t>SromiTi danaxarjebi</t>
  </si>
  <si>
    <t>kac.sT.</t>
  </si>
  <si>
    <t>zeTovani saRebavi</t>
  </si>
  <si>
    <t>kg</t>
  </si>
  <si>
    <t>olifa</t>
  </si>
  <si>
    <t>sxva masala</t>
  </si>
  <si>
    <t>ზედნადები ხარჯები</t>
  </si>
  <si>
    <t>გეგმიური დაგროვება</t>
  </si>
  <si>
    <t>fasadis wyalemulsiis saRebavi</t>
  </si>
  <si>
    <t>fasadis kedlebis dekoratiuli lesva "miunxenuri"</t>
  </si>
  <si>
    <t>xsnaris tumbo 3m3/sT</t>
  </si>
  <si>
    <t>manq/sT</t>
  </si>
  <si>
    <t>kir-cementis baTqaSi 1:6</t>
  </si>
  <si>
    <t>dekoratiuli baTqaSi</t>
  </si>
  <si>
    <t>kac.-sT</t>
  </si>
  <si>
    <t xml:space="preserve"> Senobis mTliani fasadebis SeRebva wyalemulsiis saRebaviT</t>
  </si>
  <si>
    <t>wyali</t>
  </si>
  <si>
    <t>kar-fanjrebis SeRebva zeTovani saRebaviT</t>
  </si>
  <si>
    <t xml:space="preserve"> Sromis danaxarji </t>
  </si>
  <si>
    <t>k/sT</t>
  </si>
  <si>
    <t xml:space="preserve"> saRebavi zeTovani  </t>
  </si>
  <si>
    <t xml:space="preserve"> sxva manqanebi </t>
  </si>
  <si>
    <t xml:space="preserve"> sxva masalebi</t>
  </si>
  <si>
    <t>N</t>
  </si>
  <si>
    <t>ჭავჭავაძის 35-ში მდებარე რვასართულიანი კორპუსის ფასადების რეაბილიტაცია</t>
  </si>
  <si>
    <t>ლოკალური ხარჯთაღრიცხვა</t>
  </si>
  <si>
    <t>მასალების ტრანსპორტირება</t>
  </si>
  <si>
    <t>გაუთვალისწინებელი სამუშაოები</t>
  </si>
  <si>
    <t>საპენსიო ფონდი ხელფასიდან</t>
  </si>
  <si>
    <t>დღგ</t>
  </si>
  <si>
    <t>liTonis moajiris da kibis saxelurebis SeRebva zeTovani saRebaviT orjer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</si>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</sst>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р_._-;\-* #,##0.00_р_._-;_-* &quot;-&quot;??_р_._-;_-@_-"/>
    <numFmt numFmtId="165" formatCode="0.0000"/>
    <numFmt numFmtId="166" formatCode="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b/>
      <sz val="9"/>
      <name val="Avaza"/>
      <family val="2"/>
    </font>
    <font>
      <b/>
      <sz val="9"/>
      <color theme="1"/>
      <name val="Avaza"/>
      <family val="2"/>
    </font>
    <font>
      <b/>
      <sz val="9"/>
      <color indexed="8"/>
      <name val="Avaza"/>
      <family val="2"/>
    </font>
    <font>
      <sz val="9"/>
      <color theme="1"/>
      <name val="Avaza"/>
      <family val="2"/>
    </font>
    <font>
      <sz val="9"/>
      <name val="Avaza"/>
      <family val="2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3" fillId="0" borderId="0"/>
    <xf numFmtId="164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164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</cellStyleXfs>
  <cellXfs count="117">
    <xf numFmtId="0" fontId="0" fillId="0" borderId="0" xfId="0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1" fillId="0" borderId="0" xfId="0" applyFo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" fontId="14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 indent="1"/>
    </xf>
    <xf numFmtId="0" fontId="14" fillId="0" borderId="0" xfId="0" applyFont="1"/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 applyProtection="1">
      <alignment horizontal="center" vertical="center"/>
    </xf>
    <xf numFmtId="1" fontId="13" fillId="2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2" fontId="13" fillId="2" borderId="1" xfId="13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2" borderId="1" xfId="13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10" applyFont="1" applyFill="1" applyBorder="1" applyAlignment="1" applyProtection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2" fontId="17" fillId="0" borderId="1" xfId="12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horizontal="left" vertical="top" wrapText="1"/>
    </xf>
    <xf numFmtId="0" fontId="17" fillId="2" borderId="1" xfId="0" applyFont="1" applyFill="1" applyBorder="1" applyAlignment="1" applyProtection="1">
      <alignment horizontal="center" vertical="top" wrapText="1"/>
    </xf>
    <xf numFmtId="0" fontId="17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top" wrapText="1"/>
    </xf>
    <xf numFmtId="2" fontId="17" fillId="2" borderId="1" xfId="12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12" fillId="3" borderId="1" xfId="14" applyNumberFormat="1" applyFont="1" applyFill="1" applyBorder="1" applyAlignment="1">
      <alignment horizontal="center" vertical="center"/>
    </xf>
    <xf numFmtId="0" fontId="12" fillId="3" borderId="1" xfId="14" applyNumberFormat="1" applyFont="1" applyFill="1" applyBorder="1" applyAlignment="1">
      <alignment vertical="center"/>
    </xf>
    <xf numFmtId="4" fontId="12" fillId="3" borderId="1" xfId="14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8" fillId="2" borderId="0" xfId="14" applyFont="1" applyFill="1" applyAlignment="1">
      <alignment horizontal="center" vertical="center" wrapText="1"/>
    </xf>
    <xf numFmtId="0" fontId="12" fillId="2" borderId="0" xfId="2" applyFont="1" applyFill="1" applyAlignment="1">
      <alignment horizontal="center" vertical="center"/>
    </xf>
    <xf numFmtId="165" fontId="10" fillId="3" borderId="1" xfId="0" applyNumberFormat="1" applyFont="1" applyFill="1" applyBorder="1" applyAlignment="1">
      <alignment vertical="center"/>
    </xf>
    <xf numFmtId="9" fontId="10" fillId="3" borderId="1" xfId="0" applyNumberFormat="1" applyFont="1" applyFill="1" applyBorder="1" applyAlignment="1">
      <alignment horizontal="center" vertical="center"/>
    </xf>
    <xf numFmtId="4" fontId="18" fillId="3" borderId="1" xfId="14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3" borderId="1" xfId="14" applyNumberFormat="1" applyFont="1" applyFill="1" applyBorder="1" applyAlignment="1">
      <alignment vertical="center"/>
    </xf>
    <xf numFmtId="9" fontId="18" fillId="3" borderId="1" xfId="14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3" borderId="1" xfId="14" applyFont="1" applyFill="1" applyBorder="1" applyAlignment="1">
      <alignment horizontal="center" vertical="center"/>
    </xf>
    <xf numFmtId="0" fontId="10" fillId="2" borderId="0" xfId="14" applyFont="1" applyFill="1" applyAlignment="1">
      <alignment horizontal="center" vertical="center"/>
    </xf>
    <xf numFmtId="0" fontId="12" fillId="3" borderId="1" xfId="14" applyFont="1" applyFill="1" applyBorder="1" applyAlignment="1">
      <alignment horizontal="center" vertical="center" wrapText="1"/>
    </xf>
    <xf numFmtId="0" fontId="18" fillId="3" borderId="1" xfId="14" applyNumberFormat="1" applyFont="1" applyFill="1" applyBorder="1" applyAlignment="1">
      <alignment horizontal="left" vertical="center" wrapText="1"/>
    </xf>
    <xf numFmtId="0" fontId="18" fillId="2" borderId="0" xfId="14" applyFont="1" applyFill="1" applyAlignment="1">
      <alignment vertical="center"/>
    </xf>
    <xf numFmtId="0" fontId="12" fillId="3" borderId="1" xfId="14" applyNumberFormat="1" applyFont="1" applyFill="1" applyBorder="1" applyAlignment="1">
      <alignment horizontal="left" vertical="center" wrapText="1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horizontal="center" vertical="center"/>
    </xf>
    <xf numFmtId="0" fontId="10" fillId="2" borderId="0" xfId="15" applyFont="1" applyFill="1" applyAlignment="1">
      <alignment horizontal="left" vertical="center"/>
    </xf>
    <xf numFmtId="0" fontId="10" fillId="2" borderId="0" xfId="15" applyFont="1" applyFill="1" applyAlignment="1">
      <alignment horizontal="center" vertical="center"/>
    </xf>
    <xf numFmtId="0" fontId="18" fillId="2" borderId="0" xfId="1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2" fontId="14" fillId="2" borderId="0" xfId="0" applyNumberFormat="1" applyFont="1" applyFill="1" applyAlignment="1">
      <alignment horizontal="center" vertical="center" wrapText="1"/>
    </xf>
    <xf numFmtId="2" fontId="13" fillId="2" borderId="1" xfId="0" applyNumberFormat="1" applyFont="1" applyFill="1" applyBorder="1" applyAlignment="1" applyProtection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top" wrapText="1"/>
    </xf>
    <xf numFmtId="2" fontId="12" fillId="3" borderId="1" xfId="14" applyNumberFormat="1" applyFont="1" applyFill="1" applyBorder="1" applyAlignment="1">
      <alignment horizontal="center" vertical="center"/>
    </xf>
    <xf numFmtId="2" fontId="18" fillId="3" borderId="1" xfId="14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2" fontId="18" fillId="2" borderId="0" xfId="1" applyNumberFormat="1" applyFont="1" applyFill="1" applyAlignment="1">
      <alignment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3" fillId="2" borderId="2" xfId="6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3" fillId="2" borderId="3" xfId="6" applyFont="1" applyFill="1" applyBorder="1" applyAlignment="1">
      <alignment horizontal="center" vertical="center" wrapText="1"/>
    </xf>
    <xf numFmtId="0" fontId="13" fillId="2" borderId="6" xfId="6" applyFont="1" applyFill="1" applyBorder="1" applyAlignment="1">
      <alignment horizontal="center" vertical="center" wrapText="1"/>
    </xf>
    <xf numFmtId="0" fontId="13" fillId="2" borderId="2" xfId="6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</cellXfs>
  <cellStyles count="16">
    <cellStyle name="Comma" xfId="13" builtinId="3"/>
    <cellStyle name="Comma 6" xfId="12"/>
    <cellStyle name="Comma 7" xfId="11"/>
    <cellStyle name="Normal" xfId="0" builtinId="0"/>
    <cellStyle name="Normal 10" xfId="9"/>
    <cellStyle name="Normal 2" xfId="1"/>
    <cellStyle name="Normal 2 2" xfId="8"/>
    <cellStyle name="Normal 3" xfId="6"/>
    <cellStyle name="Normal 3 2" xfId="10"/>
    <cellStyle name="Обычный 2" xfId="2"/>
    <cellStyle name="Обычный 2 2" xfId="3"/>
    <cellStyle name="Обычный 2 2 2 2" xfId="15"/>
    <cellStyle name="Обычный 3" xfId="5"/>
    <cellStyle name="Обычный 3 2" xfId="14"/>
    <cellStyle name="მძიმე 2" xfId="7"/>
    <cellStyle name="ჩვეულებრივი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61"/>
  <sheetViews>
    <sheetView tabSelected="1" topLeftCell="A19" workbookViewId="0">
      <selection activeCell="B5" sqref="B5"/>
    </sheetView>
  </sheetViews>
  <sheetFormatPr defaultRowHeight="12"/>
  <cols>
    <col min="1" max="1" width="3.140625" style="66" customWidth="1"/>
    <col min="2" max="2" width="52.5703125" style="57" customWidth="1"/>
    <col min="3" max="3" width="9.140625" style="66" customWidth="1"/>
    <col min="4" max="4" width="10.85546875" style="66" customWidth="1"/>
    <col min="5" max="5" width="9.5703125" style="88" customWidth="1"/>
    <col min="6" max="9" width="8.85546875" style="66" customWidth="1"/>
    <col min="10" max="10" width="10" style="66" customWidth="1"/>
    <col min="11" max="11" width="8.85546875" style="66" customWidth="1"/>
    <col min="12" max="12" width="10" style="66" customWidth="1"/>
    <col min="13" max="16384" width="9.140625" style="3"/>
  </cols>
  <sheetData>
    <row r="1" spans="1:12">
      <c r="A1" s="1"/>
      <c r="B1" s="2"/>
      <c r="C1" s="1"/>
      <c r="D1" s="1"/>
      <c r="E1" s="81"/>
      <c r="F1" s="1"/>
      <c r="G1" s="1"/>
      <c r="H1" s="1"/>
      <c r="I1" s="1"/>
      <c r="J1" s="1"/>
      <c r="K1" s="1"/>
      <c r="L1" s="1"/>
    </row>
    <row r="2" spans="1:12">
      <c r="A2" s="96" t="s">
        <v>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>
      <c r="A3" s="97" t="s">
        <v>50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s="9" customFormat="1" ht="12.75">
      <c r="A5" s="4"/>
      <c r="B5" s="95"/>
      <c r="C5" s="5"/>
      <c r="D5" s="6"/>
      <c r="E5" s="82"/>
      <c r="F5" s="7"/>
      <c r="G5" s="7"/>
      <c r="H5" s="7"/>
      <c r="I5" s="8" t="s">
        <v>1</v>
      </c>
      <c r="J5" s="108" t="e">
        <f>L57</f>
        <v>#VALUE!</v>
      </c>
      <c r="K5" s="108"/>
      <c r="L5" s="7" t="s">
        <v>0</v>
      </c>
    </row>
    <row r="6" spans="1:12" s="9" customFormat="1">
      <c r="A6" s="10"/>
      <c r="B6" s="11"/>
      <c r="C6" s="10"/>
      <c r="D6" s="10"/>
      <c r="E6" s="83"/>
      <c r="F6" s="10"/>
      <c r="G6" s="10"/>
      <c r="H6" s="10"/>
      <c r="I6" s="10"/>
      <c r="J6" s="10"/>
      <c r="K6" s="10"/>
      <c r="L6" s="10"/>
    </row>
    <row r="7" spans="1:12" s="9" customFormat="1" ht="26.25" customHeight="1">
      <c r="A7" s="98" t="s">
        <v>48</v>
      </c>
      <c r="B7" s="98" t="s">
        <v>4</v>
      </c>
      <c r="C7" s="98" t="s">
        <v>5</v>
      </c>
      <c r="D7" s="100" t="s">
        <v>6</v>
      </c>
      <c r="E7" s="101"/>
      <c r="F7" s="102" t="s">
        <v>7</v>
      </c>
      <c r="G7" s="103"/>
      <c r="H7" s="104" t="s">
        <v>8</v>
      </c>
      <c r="I7" s="105"/>
      <c r="J7" s="104" t="s">
        <v>9</v>
      </c>
      <c r="K7" s="105"/>
      <c r="L7" s="106" t="s">
        <v>10</v>
      </c>
    </row>
    <row r="8" spans="1:12" s="9" customFormat="1" ht="48">
      <c r="A8" s="99"/>
      <c r="B8" s="99"/>
      <c r="C8" s="99"/>
      <c r="D8" s="12" t="s">
        <v>11</v>
      </c>
      <c r="E8" s="13" t="s">
        <v>10</v>
      </c>
      <c r="F8" s="14" t="s">
        <v>12</v>
      </c>
      <c r="G8" s="13" t="s">
        <v>10</v>
      </c>
      <c r="H8" s="15" t="s">
        <v>12</v>
      </c>
      <c r="I8" s="13" t="s">
        <v>10</v>
      </c>
      <c r="J8" s="15" t="s">
        <v>12</v>
      </c>
      <c r="K8" s="13" t="s">
        <v>10</v>
      </c>
      <c r="L8" s="107"/>
    </row>
    <row r="9" spans="1:12" s="9" customFormat="1">
      <c r="A9" s="16">
        <v>1</v>
      </c>
      <c r="B9" s="17">
        <v>3</v>
      </c>
      <c r="C9" s="18">
        <v>4</v>
      </c>
      <c r="D9" s="18">
        <v>5</v>
      </c>
      <c r="E9" s="84">
        <v>6</v>
      </c>
      <c r="F9" s="18">
        <v>7</v>
      </c>
      <c r="G9" s="17">
        <v>8</v>
      </c>
      <c r="H9" s="18">
        <v>9</v>
      </c>
      <c r="I9" s="17">
        <v>10</v>
      </c>
      <c r="J9" s="18">
        <v>11</v>
      </c>
      <c r="K9" s="17">
        <v>12</v>
      </c>
      <c r="L9" s="17">
        <v>13</v>
      </c>
    </row>
    <row r="10" spans="1:12" s="19" customFormat="1">
      <c r="A10" s="16"/>
      <c r="B10" s="17" t="s">
        <v>3</v>
      </c>
      <c r="C10" s="18"/>
      <c r="D10" s="18"/>
      <c r="E10" s="84"/>
      <c r="F10" s="18"/>
      <c r="G10" s="17"/>
      <c r="H10" s="18"/>
      <c r="I10" s="17"/>
      <c r="J10" s="18"/>
      <c r="K10" s="17"/>
      <c r="L10" s="17"/>
    </row>
    <row r="11" spans="1:12" s="19" customFormat="1">
      <c r="A11" s="94"/>
      <c r="B11" s="17"/>
      <c r="C11" s="18"/>
      <c r="D11" s="18"/>
      <c r="E11" s="84"/>
      <c r="F11" s="18"/>
      <c r="G11" s="17"/>
      <c r="H11" s="18"/>
      <c r="I11" s="17"/>
      <c r="J11" s="18"/>
      <c r="K11" s="17"/>
      <c r="L11" s="17"/>
    </row>
    <row r="12" spans="1:12" s="19" customFormat="1" ht="18" customHeight="1">
      <c r="A12" s="98">
        <v>1</v>
      </c>
      <c r="B12" s="20" t="s">
        <v>13</v>
      </c>
      <c r="C12" s="21" t="s">
        <v>14</v>
      </c>
      <c r="D12" s="21"/>
      <c r="E12" s="22">
        <v>3823.92</v>
      </c>
      <c r="F12" s="21"/>
      <c r="G12" s="23"/>
      <c r="H12" s="24"/>
      <c r="I12" s="23"/>
      <c r="J12" s="24"/>
      <c r="K12" s="23"/>
      <c r="L12" s="23"/>
    </row>
    <row r="13" spans="1:12" s="19" customFormat="1">
      <c r="A13" s="116"/>
      <c r="B13" s="25" t="s">
        <v>15</v>
      </c>
      <c r="C13" s="26" t="s">
        <v>16</v>
      </c>
      <c r="D13" s="26">
        <v>0.68600000000000005</v>
      </c>
      <c r="E13" s="85">
        <f>E12*D13</f>
        <v>2623.2091200000004</v>
      </c>
      <c r="F13" s="27"/>
      <c r="G13" s="27"/>
      <c r="H13" s="27"/>
      <c r="I13" s="27">
        <f>E13*H13</f>
        <v>0</v>
      </c>
      <c r="J13" s="27"/>
      <c r="K13" s="27"/>
      <c r="L13" s="27">
        <f>I13</f>
        <v>0</v>
      </c>
    </row>
    <row r="14" spans="1:12" s="19" customFormat="1">
      <c r="A14" s="116"/>
      <c r="B14" s="25" t="s">
        <v>17</v>
      </c>
      <c r="C14" s="26" t="s">
        <v>18</v>
      </c>
      <c r="D14" s="26">
        <v>2.3E-3</v>
      </c>
      <c r="E14" s="85">
        <f>E12*D14</f>
        <v>8.7950160000000004</v>
      </c>
      <c r="F14" s="28"/>
      <c r="G14" s="28"/>
      <c r="H14" s="28"/>
      <c r="I14" s="28"/>
      <c r="J14" s="27"/>
      <c r="K14" s="27">
        <f>E14*J14</f>
        <v>0</v>
      </c>
      <c r="L14" s="27">
        <f>K14</f>
        <v>0</v>
      </c>
    </row>
    <row r="15" spans="1:12" s="19" customFormat="1">
      <c r="A15" s="116"/>
      <c r="B15" s="25" t="s">
        <v>19</v>
      </c>
      <c r="C15" s="26" t="s">
        <v>20</v>
      </c>
      <c r="D15" s="26">
        <v>4.4000000000000002E-4</v>
      </c>
      <c r="E15" s="85">
        <f>E12*D15</f>
        <v>1.6825248000000002</v>
      </c>
      <c r="F15" s="28"/>
      <c r="G15" s="27">
        <f t="shared" ref="G15:G17" si="0">F15*E15</f>
        <v>0</v>
      </c>
      <c r="H15" s="27"/>
      <c r="I15" s="27"/>
      <c r="J15" s="27"/>
      <c r="K15" s="27"/>
      <c r="L15" s="27">
        <f t="shared" ref="L15:L17" si="1">G15</f>
        <v>0</v>
      </c>
    </row>
    <row r="16" spans="1:12" s="19" customFormat="1">
      <c r="A16" s="116"/>
      <c r="B16" s="25" t="s">
        <v>21</v>
      </c>
      <c r="C16" s="26" t="s">
        <v>22</v>
      </c>
      <c r="D16" s="26">
        <v>9.0000000000000006E-5</v>
      </c>
      <c r="E16" s="85">
        <f>E12*D16</f>
        <v>0.34415280000000004</v>
      </c>
      <c r="F16" s="28"/>
      <c r="G16" s="27">
        <f t="shared" si="0"/>
        <v>0</v>
      </c>
      <c r="H16" s="27"/>
      <c r="I16" s="27"/>
      <c r="J16" s="27"/>
      <c r="K16" s="27"/>
      <c r="L16" s="27">
        <f t="shared" si="1"/>
        <v>0</v>
      </c>
    </row>
    <row r="17" spans="1:12" s="19" customFormat="1">
      <c r="A17" s="99"/>
      <c r="B17" s="25" t="s">
        <v>23</v>
      </c>
      <c r="C17" s="26" t="s">
        <v>24</v>
      </c>
      <c r="D17" s="26">
        <v>1.9E-2</v>
      </c>
      <c r="E17" s="85">
        <f>E12*D17</f>
        <v>72.654480000000007</v>
      </c>
      <c r="F17" s="28"/>
      <c r="G17" s="27">
        <f t="shared" si="0"/>
        <v>0</v>
      </c>
      <c r="H17" s="27"/>
      <c r="I17" s="27"/>
      <c r="J17" s="27"/>
      <c r="K17" s="27"/>
      <c r="L17" s="27">
        <f t="shared" si="1"/>
        <v>0</v>
      </c>
    </row>
    <row r="18" spans="1:12" s="19" customFormat="1">
      <c r="A18" s="90"/>
      <c r="B18" s="25"/>
      <c r="C18" s="26"/>
      <c r="D18" s="26"/>
      <c r="E18" s="85"/>
      <c r="F18" s="28"/>
      <c r="G18" s="27"/>
      <c r="H18" s="27"/>
      <c r="I18" s="27"/>
      <c r="J18" s="27"/>
      <c r="K18" s="27"/>
      <c r="L18" s="27"/>
    </row>
    <row r="19" spans="1:12" s="19" customFormat="1" ht="24">
      <c r="A19" s="109">
        <v>2</v>
      </c>
      <c r="B19" s="31" t="s">
        <v>34</v>
      </c>
      <c r="C19" s="32" t="s">
        <v>14</v>
      </c>
      <c r="D19" s="33"/>
      <c r="E19" s="34">
        <f>E12</f>
        <v>3823.92</v>
      </c>
      <c r="F19" s="33"/>
      <c r="G19" s="35"/>
      <c r="H19" s="36"/>
      <c r="I19" s="35"/>
      <c r="J19" s="36"/>
      <c r="K19" s="35"/>
      <c r="L19" s="35"/>
    </row>
    <row r="20" spans="1:12" s="19" customFormat="1">
      <c r="A20" s="110"/>
      <c r="B20" s="37" t="s">
        <v>15</v>
      </c>
      <c r="C20" s="38" t="s">
        <v>16</v>
      </c>
      <c r="D20" s="39">
        <v>1.6588000000000001</v>
      </c>
      <c r="E20" s="40">
        <f>E19*D20</f>
        <v>6343.1184960000001</v>
      </c>
      <c r="F20" s="40"/>
      <c r="G20" s="40"/>
      <c r="H20" s="27"/>
      <c r="I20" s="27">
        <f>E20*H20</f>
        <v>0</v>
      </c>
      <c r="J20" s="27"/>
      <c r="K20" s="27"/>
      <c r="L20" s="27">
        <f>I20</f>
        <v>0</v>
      </c>
    </row>
    <row r="21" spans="1:12" s="19" customFormat="1">
      <c r="A21" s="110"/>
      <c r="B21" s="42" t="s">
        <v>35</v>
      </c>
      <c r="C21" s="43" t="s">
        <v>36</v>
      </c>
      <c r="D21" s="43">
        <v>2.7799999999999998E-2</v>
      </c>
      <c r="E21" s="40">
        <f>E19*D21</f>
        <v>106.304976</v>
      </c>
      <c r="F21" s="40"/>
      <c r="G21" s="40"/>
      <c r="H21" s="40"/>
      <c r="I21" s="40"/>
      <c r="J21" s="40"/>
      <c r="K21" s="27">
        <f>E21*J21</f>
        <v>0</v>
      </c>
      <c r="L21" s="27">
        <f>K21</f>
        <v>0</v>
      </c>
    </row>
    <row r="22" spans="1:12" s="19" customFormat="1">
      <c r="A22" s="110"/>
      <c r="B22" s="25" t="s">
        <v>37</v>
      </c>
      <c r="C22" s="43" t="s">
        <v>22</v>
      </c>
      <c r="D22" s="43">
        <v>2.1999999999999999E-2</v>
      </c>
      <c r="E22" s="40">
        <f>E19*D22</f>
        <v>84.126239999999996</v>
      </c>
      <c r="F22" s="40"/>
      <c r="G22" s="27">
        <f t="shared" ref="G22" si="2">F22*E22</f>
        <v>0</v>
      </c>
      <c r="H22" s="27"/>
      <c r="I22" s="27"/>
      <c r="J22" s="27"/>
      <c r="K22" s="27"/>
      <c r="L22" s="27">
        <f t="shared" ref="L22" si="3">G22</f>
        <v>0</v>
      </c>
    </row>
    <row r="23" spans="1:12" s="19" customFormat="1">
      <c r="A23" s="110"/>
      <c r="B23" s="25" t="s">
        <v>38</v>
      </c>
      <c r="C23" s="43" t="s">
        <v>22</v>
      </c>
      <c r="D23" s="26">
        <v>7.0000000000000001E-3</v>
      </c>
      <c r="E23" s="40">
        <f>E19*D23</f>
        <v>26.767440000000001</v>
      </c>
      <c r="F23" s="40"/>
      <c r="G23" s="27">
        <f t="shared" ref="G23" si="4">F23*E23</f>
        <v>0</v>
      </c>
      <c r="H23" s="27"/>
      <c r="I23" s="27"/>
      <c r="J23" s="27"/>
      <c r="K23" s="27"/>
      <c r="L23" s="27">
        <f t="shared" ref="L23" si="5">G23</f>
        <v>0</v>
      </c>
    </row>
    <row r="24" spans="1:12" s="19" customFormat="1">
      <c r="A24" s="111"/>
      <c r="B24" s="44" t="s">
        <v>41</v>
      </c>
      <c r="C24" s="41" t="s">
        <v>22</v>
      </c>
      <c r="D24" s="41">
        <v>1.2200000000000001E-2</v>
      </c>
      <c r="E24" s="40">
        <f>E19*D24</f>
        <v>46.651824000000005</v>
      </c>
      <c r="F24" s="40"/>
      <c r="G24" s="27">
        <f t="shared" ref="G24" si="6">F24*E24</f>
        <v>0</v>
      </c>
      <c r="H24" s="27"/>
      <c r="I24" s="27"/>
      <c r="J24" s="27"/>
      <c r="K24" s="27"/>
      <c r="L24" s="27">
        <f t="shared" ref="L24" si="7">G24</f>
        <v>0</v>
      </c>
    </row>
    <row r="25" spans="1:12" s="19" customFormat="1">
      <c r="A25" s="91"/>
      <c r="B25" s="44"/>
      <c r="C25" s="41"/>
      <c r="D25" s="41"/>
      <c r="E25" s="40"/>
      <c r="F25" s="40"/>
      <c r="G25" s="27"/>
      <c r="H25" s="27"/>
      <c r="I25" s="27"/>
      <c r="J25" s="27"/>
      <c r="K25" s="27"/>
      <c r="L25" s="27"/>
    </row>
    <row r="26" spans="1:12" s="19" customFormat="1" ht="24">
      <c r="A26" s="109">
        <v>3</v>
      </c>
      <c r="B26" s="45" t="s">
        <v>55</v>
      </c>
      <c r="C26" s="32" t="s">
        <v>14</v>
      </c>
      <c r="D26" s="33"/>
      <c r="E26" s="34">
        <v>308.8</v>
      </c>
      <c r="F26" s="34"/>
      <c r="G26" s="34"/>
      <c r="H26" s="34"/>
      <c r="I26" s="34"/>
      <c r="J26" s="34"/>
      <c r="K26" s="34"/>
      <c r="L26" s="34"/>
    </row>
    <row r="27" spans="1:12" s="19" customFormat="1">
      <c r="A27" s="110"/>
      <c r="B27" s="47" t="s">
        <v>15</v>
      </c>
      <c r="C27" s="39" t="s">
        <v>39</v>
      </c>
      <c r="D27" s="39">
        <v>0.68</v>
      </c>
      <c r="E27" s="27">
        <f>E26*D27</f>
        <v>209.98400000000001</v>
      </c>
      <c r="F27" s="27"/>
      <c r="G27" s="27"/>
      <c r="H27" s="27"/>
      <c r="I27" s="27">
        <f>E27*H27</f>
        <v>0</v>
      </c>
      <c r="J27" s="27"/>
      <c r="K27" s="27"/>
      <c r="L27" s="27">
        <f>I27</f>
        <v>0</v>
      </c>
    </row>
    <row r="28" spans="1:12" s="19" customFormat="1">
      <c r="A28" s="110"/>
      <c r="B28" s="47" t="s">
        <v>17</v>
      </c>
      <c r="C28" s="39" t="s">
        <v>18</v>
      </c>
      <c r="D28" s="39">
        <v>2.9999999999999997E-4</v>
      </c>
      <c r="E28" s="27">
        <f>E26*D28</f>
        <v>9.264E-2</v>
      </c>
      <c r="F28" s="27"/>
      <c r="G28" s="27"/>
      <c r="H28" s="27"/>
      <c r="I28" s="27"/>
      <c r="J28" s="27"/>
      <c r="K28" s="27">
        <f>E28*J28</f>
        <v>0</v>
      </c>
      <c r="L28" s="27">
        <f>K28</f>
        <v>0</v>
      </c>
    </row>
    <row r="29" spans="1:12" s="19" customFormat="1">
      <c r="A29" s="110"/>
      <c r="B29" s="25" t="s">
        <v>27</v>
      </c>
      <c r="C29" s="43" t="s">
        <v>28</v>
      </c>
      <c r="D29" s="43">
        <v>0.253</v>
      </c>
      <c r="E29" s="46">
        <f>E26*D29</f>
        <v>78.126400000000004</v>
      </c>
      <c r="F29" s="46"/>
      <c r="G29" s="27">
        <f t="shared" ref="G29" si="8">F29*E29</f>
        <v>0</v>
      </c>
      <c r="H29" s="27"/>
      <c r="I29" s="27"/>
      <c r="J29" s="27"/>
      <c r="K29" s="27"/>
      <c r="L29" s="27">
        <f t="shared" ref="L29" si="9">G29</f>
        <v>0</v>
      </c>
    </row>
    <row r="30" spans="1:12" s="19" customFormat="1">
      <c r="A30" s="110"/>
      <c r="B30" s="25" t="s">
        <v>29</v>
      </c>
      <c r="C30" s="43" t="s">
        <v>28</v>
      </c>
      <c r="D30" s="26">
        <v>2.7E-2</v>
      </c>
      <c r="E30" s="46">
        <f>E26*D30</f>
        <v>8.3376000000000001</v>
      </c>
      <c r="F30" s="46"/>
      <c r="G30" s="27"/>
      <c r="H30" s="27"/>
      <c r="I30" s="27"/>
      <c r="J30" s="27"/>
      <c r="K30" s="27"/>
      <c r="L30" s="27"/>
    </row>
    <row r="31" spans="1:12" s="19" customFormat="1">
      <c r="A31" s="111"/>
      <c r="B31" s="47" t="s">
        <v>30</v>
      </c>
      <c r="C31" s="39" t="s">
        <v>18</v>
      </c>
      <c r="D31" s="39">
        <v>1.9E-3</v>
      </c>
      <c r="E31" s="27">
        <f>E26*D31</f>
        <v>0.58672000000000002</v>
      </c>
      <c r="F31" s="46"/>
      <c r="G31" s="27">
        <f t="shared" ref="G31" si="10">F31*E31</f>
        <v>0</v>
      </c>
      <c r="H31" s="27"/>
      <c r="I31" s="27"/>
      <c r="J31" s="27"/>
      <c r="K31" s="27"/>
      <c r="L31" s="27">
        <f t="shared" ref="L31" si="11">G31</f>
        <v>0</v>
      </c>
    </row>
    <row r="32" spans="1:12" s="19" customFormat="1">
      <c r="A32" s="91"/>
      <c r="B32" s="47"/>
      <c r="C32" s="39"/>
      <c r="D32" s="39"/>
      <c r="E32" s="27"/>
      <c r="F32" s="46"/>
      <c r="G32" s="27"/>
      <c r="H32" s="27"/>
      <c r="I32" s="27"/>
      <c r="J32" s="27"/>
      <c r="K32" s="27"/>
      <c r="L32" s="27"/>
    </row>
    <row r="33" spans="1:223" s="19" customFormat="1" ht="17.25" customHeight="1">
      <c r="A33" s="113">
        <v>4</v>
      </c>
      <c r="B33" s="45" t="s">
        <v>42</v>
      </c>
      <c r="C33" s="32" t="s">
        <v>14</v>
      </c>
      <c r="D33" s="33"/>
      <c r="E33" s="34">
        <v>504</v>
      </c>
      <c r="F33" s="34"/>
      <c r="G33" s="34"/>
      <c r="H33" s="27"/>
      <c r="I33" s="27"/>
      <c r="J33" s="27"/>
      <c r="K33" s="27"/>
      <c r="L33" s="27"/>
    </row>
    <row r="34" spans="1:223" s="19" customFormat="1">
      <c r="A34" s="114"/>
      <c r="B34" s="47" t="s">
        <v>43</v>
      </c>
      <c r="C34" s="39" t="s">
        <v>44</v>
      </c>
      <c r="D34" s="39">
        <v>0.34200000000000003</v>
      </c>
      <c r="E34" s="27">
        <f>E33*D34</f>
        <v>172.36800000000002</v>
      </c>
      <c r="F34" s="27"/>
      <c r="G34" s="27"/>
      <c r="H34" s="27"/>
      <c r="I34" s="27">
        <f>E34*H34</f>
        <v>0</v>
      </c>
      <c r="J34" s="27"/>
      <c r="K34" s="27"/>
      <c r="L34" s="27">
        <f>I34</f>
        <v>0</v>
      </c>
    </row>
    <row r="35" spans="1:223" s="19" customFormat="1">
      <c r="A35" s="114"/>
      <c r="B35" s="47" t="s">
        <v>45</v>
      </c>
      <c r="C35" s="39" t="s">
        <v>28</v>
      </c>
      <c r="D35" s="39">
        <v>0.246</v>
      </c>
      <c r="E35" s="27">
        <f>E33*D35</f>
        <v>123.98399999999999</v>
      </c>
      <c r="F35" s="27"/>
      <c r="G35" s="27">
        <f t="shared" ref="G35" si="12">F35*E35</f>
        <v>0</v>
      </c>
      <c r="H35" s="27"/>
      <c r="I35" s="27"/>
      <c r="J35" s="27"/>
      <c r="K35" s="27"/>
      <c r="L35" s="27">
        <f t="shared" ref="L35" si="13">G35</f>
        <v>0</v>
      </c>
    </row>
    <row r="36" spans="1:223" s="19" customFormat="1">
      <c r="A36" s="114"/>
      <c r="B36" s="25" t="s">
        <v>46</v>
      </c>
      <c r="C36" s="43" t="s">
        <v>18</v>
      </c>
      <c r="D36" s="43">
        <f>1.1/100</f>
        <v>1.1000000000000001E-2</v>
      </c>
      <c r="E36" s="46">
        <f>E33*D36</f>
        <v>5.5440000000000005</v>
      </c>
      <c r="F36" s="46"/>
      <c r="G36" s="27"/>
      <c r="H36" s="27"/>
      <c r="I36" s="27"/>
      <c r="J36" s="27"/>
      <c r="K36" s="27">
        <f>E36*J36</f>
        <v>0</v>
      </c>
      <c r="L36" s="27">
        <f>K36</f>
        <v>0</v>
      </c>
    </row>
    <row r="37" spans="1:223" s="19" customFormat="1">
      <c r="A37" s="115"/>
      <c r="B37" s="25" t="s">
        <v>47</v>
      </c>
      <c r="C37" s="43" t="s">
        <v>18</v>
      </c>
      <c r="D37" s="26">
        <v>1.7999999999999999E-2</v>
      </c>
      <c r="E37" s="46">
        <f>D37*E33</f>
        <v>9.0719999999999992</v>
      </c>
      <c r="F37" s="46"/>
      <c r="G37" s="27">
        <f t="shared" ref="G37" si="14">F37*E37</f>
        <v>0</v>
      </c>
      <c r="H37" s="27"/>
      <c r="I37" s="27"/>
      <c r="J37" s="27"/>
      <c r="K37" s="27"/>
      <c r="L37" s="27">
        <f t="shared" ref="L37" si="15">G37</f>
        <v>0</v>
      </c>
    </row>
    <row r="38" spans="1:223" s="19" customFormat="1">
      <c r="A38" s="93"/>
      <c r="B38" s="25"/>
      <c r="C38" s="43"/>
      <c r="D38" s="26"/>
      <c r="E38" s="46"/>
      <c r="F38" s="46"/>
      <c r="G38" s="27"/>
      <c r="H38" s="27"/>
      <c r="I38" s="27"/>
      <c r="J38" s="27"/>
      <c r="K38" s="27"/>
      <c r="L38" s="27"/>
    </row>
    <row r="39" spans="1:223" s="19" customFormat="1" ht="24">
      <c r="A39" s="112">
        <v>5</v>
      </c>
      <c r="B39" s="49" t="s">
        <v>40</v>
      </c>
      <c r="C39" s="32" t="s">
        <v>14</v>
      </c>
      <c r="D39" s="48"/>
      <c r="E39" s="50">
        <f>E12-90</f>
        <v>3733.92</v>
      </c>
      <c r="F39" s="51"/>
      <c r="G39" s="52"/>
      <c r="H39" s="51"/>
      <c r="I39" s="52"/>
      <c r="J39" s="51"/>
      <c r="K39" s="52"/>
      <c r="L39" s="52"/>
    </row>
    <row r="40" spans="1:223" s="19" customFormat="1">
      <c r="A40" s="112"/>
      <c r="B40" s="30" t="s">
        <v>25</v>
      </c>
      <c r="C40" s="29" t="s">
        <v>26</v>
      </c>
      <c r="D40" s="53">
        <v>0.13900000000000001</v>
      </c>
      <c r="E40" s="52">
        <f>D40*E39</f>
        <v>519.01488000000006</v>
      </c>
      <c r="F40" s="51"/>
      <c r="G40" s="52"/>
      <c r="H40" s="27"/>
      <c r="I40" s="27">
        <f>E40*H40</f>
        <v>0</v>
      </c>
      <c r="J40" s="27"/>
      <c r="K40" s="27"/>
      <c r="L40" s="27">
        <f>I40</f>
        <v>0</v>
      </c>
    </row>
    <row r="41" spans="1:223" s="19" customFormat="1">
      <c r="A41" s="112"/>
      <c r="B41" s="30" t="s">
        <v>33</v>
      </c>
      <c r="C41" s="29" t="s">
        <v>28</v>
      </c>
      <c r="D41" s="51">
        <v>0.59</v>
      </c>
      <c r="E41" s="52">
        <f>D41*E39</f>
        <v>2203.0128</v>
      </c>
      <c r="F41" s="53"/>
      <c r="G41" s="27">
        <f t="shared" ref="G41" si="16">F41*E41</f>
        <v>0</v>
      </c>
      <c r="H41" s="27"/>
      <c r="I41" s="27"/>
      <c r="J41" s="27"/>
      <c r="K41" s="27"/>
      <c r="L41" s="27">
        <f t="shared" ref="L41" si="17">G41</f>
        <v>0</v>
      </c>
    </row>
    <row r="42" spans="1:223" s="19" customFormat="1">
      <c r="A42" s="112"/>
      <c r="B42" s="25" t="s">
        <v>30</v>
      </c>
      <c r="C42" s="29" t="s">
        <v>18</v>
      </c>
      <c r="D42" s="51">
        <v>3.3999999999999998E-3</v>
      </c>
      <c r="E42" s="52">
        <f>D42*E39</f>
        <v>12.695328</v>
      </c>
      <c r="F42" s="46"/>
      <c r="G42" s="27">
        <f t="shared" ref="G42" si="18">F42*E42</f>
        <v>0</v>
      </c>
      <c r="H42" s="27"/>
      <c r="I42" s="27"/>
      <c r="J42" s="27"/>
      <c r="K42" s="27"/>
      <c r="L42" s="27">
        <f t="shared" ref="L42" si="19">G42</f>
        <v>0</v>
      </c>
    </row>
    <row r="43" spans="1:223" s="19" customFormat="1">
      <c r="A43" s="92"/>
      <c r="B43" s="25"/>
      <c r="C43" s="29"/>
      <c r="D43" s="92"/>
      <c r="E43" s="52"/>
      <c r="F43" s="46"/>
      <c r="G43" s="27"/>
      <c r="H43" s="27"/>
      <c r="I43" s="27"/>
      <c r="J43" s="27"/>
      <c r="K43" s="27"/>
      <c r="L43" s="27"/>
    </row>
    <row r="44" spans="1:223" s="59" customFormat="1">
      <c r="A44" s="54"/>
      <c r="B44" s="55" t="s">
        <v>2</v>
      </c>
      <c r="C44" s="54"/>
      <c r="D44" s="56"/>
      <c r="E44" s="86"/>
      <c r="F44" s="56"/>
      <c r="G44" s="56">
        <f>SUM(G10:G42)</f>
        <v>0</v>
      </c>
      <c r="H44" s="56"/>
      <c r="I44" s="56">
        <f>SUM(I10:I42)</f>
        <v>0</v>
      </c>
      <c r="J44" s="56"/>
      <c r="K44" s="56">
        <f>SUM(K10:K42)</f>
        <v>0</v>
      </c>
      <c r="L44" s="56">
        <f>SUM(L10:L42)</f>
        <v>0</v>
      </c>
      <c r="M44" s="57"/>
      <c r="N44" s="58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</row>
    <row r="45" spans="1:223" s="63" customFormat="1">
      <c r="A45" s="54"/>
      <c r="B45" s="60" t="s">
        <v>51</v>
      </c>
      <c r="C45" s="61" t="s">
        <v>56</v>
      </c>
      <c r="D45" s="62"/>
      <c r="E45" s="87"/>
      <c r="F45" s="62"/>
      <c r="G45" s="62"/>
      <c r="H45" s="62"/>
      <c r="I45" s="62"/>
      <c r="J45" s="62"/>
      <c r="K45" s="62"/>
      <c r="L45" s="62" t="e">
        <f>G44*C45</f>
        <v>#VALUE!</v>
      </c>
    </row>
    <row r="46" spans="1:223" s="66" customFormat="1">
      <c r="A46" s="54"/>
      <c r="B46" s="64" t="s">
        <v>2</v>
      </c>
      <c r="C46" s="65"/>
      <c r="D46" s="62"/>
      <c r="E46" s="87"/>
      <c r="F46" s="62"/>
      <c r="G46" s="62"/>
      <c r="H46" s="62"/>
      <c r="I46" s="62"/>
      <c r="J46" s="62"/>
      <c r="K46" s="62"/>
      <c r="L46" s="62" t="e">
        <f>SUM(L44:L45)</f>
        <v>#VALUE!</v>
      </c>
    </row>
    <row r="47" spans="1:223" s="68" customFormat="1">
      <c r="A47" s="67"/>
      <c r="B47" s="64" t="s">
        <v>31</v>
      </c>
      <c r="C47" s="65" t="s">
        <v>56</v>
      </c>
      <c r="D47" s="62"/>
      <c r="E47" s="87"/>
      <c r="F47" s="62"/>
      <c r="G47" s="62"/>
      <c r="H47" s="62"/>
      <c r="I47" s="62"/>
      <c r="J47" s="62"/>
      <c r="K47" s="62"/>
      <c r="L47" s="62" t="e">
        <f>L46*C47</f>
        <v>#VALUE!</v>
      </c>
    </row>
    <row r="48" spans="1:223" s="68" customFormat="1">
      <c r="A48" s="67"/>
      <c r="B48" s="64" t="s">
        <v>2</v>
      </c>
      <c r="C48" s="65"/>
      <c r="D48" s="62"/>
      <c r="E48" s="87"/>
      <c r="F48" s="62"/>
      <c r="G48" s="62"/>
      <c r="H48" s="62"/>
      <c r="I48" s="62"/>
      <c r="J48" s="62"/>
      <c r="K48" s="62"/>
      <c r="L48" s="62" t="e">
        <f>SUM(L46:L47)</f>
        <v>#VALUE!</v>
      </c>
    </row>
    <row r="49" spans="1:13" s="68" customFormat="1">
      <c r="A49" s="67"/>
      <c r="B49" s="64" t="s">
        <v>32</v>
      </c>
      <c r="C49" s="65" t="s">
        <v>56</v>
      </c>
      <c r="D49" s="62"/>
      <c r="E49" s="87"/>
      <c r="F49" s="62"/>
      <c r="G49" s="62"/>
      <c r="H49" s="62"/>
      <c r="I49" s="62"/>
      <c r="J49" s="62"/>
      <c r="K49" s="62"/>
      <c r="L49" s="62" t="e">
        <f>L48*C49</f>
        <v>#VALUE!</v>
      </c>
    </row>
    <row r="50" spans="1:13" s="71" customFormat="1">
      <c r="A50" s="69"/>
      <c r="B50" s="70" t="s">
        <v>2</v>
      </c>
      <c r="C50" s="65"/>
      <c r="D50" s="62"/>
      <c r="E50" s="87"/>
      <c r="F50" s="62"/>
      <c r="G50" s="62"/>
      <c r="H50" s="62"/>
      <c r="I50" s="62"/>
      <c r="J50" s="62"/>
      <c r="K50" s="62"/>
      <c r="L50" s="62" t="e">
        <f>SUM(L48:L49)</f>
        <v>#VALUE!</v>
      </c>
    </row>
    <row r="51" spans="1:13" s="71" customFormat="1">
      <c r="A51" s="69"/>
      <c r="B51" s="70" t="s">
        <v>52</v>
      </c>
      <c r="C51" s="65">
        <v>0.03</v>
      </c>
      <c r="D51" s="62"/>
      <c r="E51" s="87"/>
      <c r="F51" s="62"/>
      <c r="G51" s="62"/>
      <c r="H51" s="62"/>
      <c r="I51" s="62"/>
      <c r="J51" s="62"/>
      <c r="K51" s="62"/>
      <c r="L51" s="62" t="e">
        <f>L50*C51</f>
        <v>#VALUE!</v>
      </c>
    </row>
    <row r="52" spans="1:13" s="71" customFormat="1">
      <c r="A52" s="69"/>
      <c r="B52" s="70" t="s">
        <v>2</v>
      </c>
      <c r="C52" s="65"/>
      <c r="D52" s="62"/>
      <c r="E52" s="87"/>
      <c r="F52" s="62"/>
      <c r="G52" s="62"/>
      <c r="H52" s="62"/>
      <c r="I52" s="62"/>
      <c r="J52" s="62"/>
      <c r="K52" s="62"/>
      <c r="L52" s="62" t="e">
        <f>SUM(L50:L51)</f>
        <v>#VALUE!</v>
      </c>
    </row>
    <row r="53" spans="1:13" s="71" customFormat="1">
      <c r="A53" s="69"/>
      <c r="B53" s="70" t="s">
        <v>53</v>
      </c>
      <c r="C53" s="65">
        <v>0.02</v>
      </c>
      <c r="D53" s="62"/>
      <c r="E53" s="87"/>
      <c r="F53" s="62"/>
      <c r="G53" s="62"/>
      <c r="H53" s="62"/>
      <c r="I53" s="62"/>
      <c r="J53" s="62"/>
      <c r="K53" s="62"/>
      <c r="L53" s="62">
        <f>I44*C53</f>
        <v>0</v>
      </c>
    </row>
    <row r="54" spans="1:13" s="71" customFormat="1">
      <c r="A54" s="69"/>
      <c r="B54" s="70" t="s">
        <v>2</v>
      </c>
      <c r="C54" s="65"/>
      <c r="D54" s="62"/>
      <c r="E54" s="87"/>
      <c r="F54" s="62"/>
      <c r="G54" s="62"/>
      <c r="H54" s="62"/>
      <c r="I54" s="62"/>
      <c r="J54" s="62"/>
      <c r="K54" s="62"/>
      <c r="L54" s="62" t="e">
        <f>SUM(L52:L53)</f>
        <v>#VALUE!</v>
      </c>
    </row>
    <row r="55" spans="1:13" s="71" customFormat="1">
      <c r="A55" s="69"/>
      <c r="B55" s="70" t="s">
        <v>54</v>
      </c>
      <c r="C55" s="65">
        <v>0.18</v>
      </c>
      <c r="D55" s="62"/>
      <c r="E55" s="87"/>
      <c r="F55" s="62"/>
      <c r="G55" s="62"/>
      <c r="H55" s="62"/>
      <c r="I55" s="62"/>
      <c r="J55" s="62"/>
      <c r="K55" s="62"/>
      <c r="L55" s="62" t="e">
        <f>L54*C55</f>
        <v>#VALUE!</v>
      </c>
    </row>
    <row r="56" spans="1:13" s="71" customFormat="1">
      <c r="A56" s="69"/>
      <c r="B56" s="70"/>
      <c r="C56" s="65"/>
      <c r="D56" s="62"/>
      <c r="E56" s="87"/>
      <c r="F56" s="62"/>
      <c r="G56" s="62"/>
      <c r="H56" s="62"/>
      <c r="I56" s="62"/>
      <c r="J56" s="62"/>
      <c r="K56" s="62"/>
      <c r="L56" s="62"/>
    </row>
    <row r="57" spans="1:13" s="73" customFormat="1">
      <c r="A57" s="69"/>
      <c r="B57" s="72" t="s">
        <v>2</v>
      </c>
      <c r="C57" s="65"/>
      <c r="D57" s="62"/>
      <c r="E57" s="87"/>
      <c r="F57" s="62"/>
      <c r="G57" s="62"/>
      <c r="H57" s="62"/>
      <c r="I57" s="62"/>
      <c r="J57" s="62"/>
      <c r="K57" s="62"/>
      <c r="L57" s="56" t="e">
        <f>SUM(L54:L56)</f>
        <v>#VALUE!</v>
      </c>
    </row>
    <row r="58" spans="1:13" s="57" customFormat="1" ht="13.5" customHeight="1">
      <c r="A58" s="74"/>
      <c r="B58" s="75"/>
      <c r="C58" s="66"/>
      <c r="D58" s="66"/>
      <c r="E58" s="88"/>
      <c r="F58" s="66"/>
      <c r="G58" s="76"/>
      <c r="H58" s="66"/>
      <c r="I58" s="76"/>
      <c r="J58" s="66"/>
      <c r="K58" s="76"/>
      <c r="L58" s="76"/>
    </row>
    <row r="59" spans="1:13" s="57" customFormat="1" ht="13.5" customHeight="1">
      <c r="A59" s="74"/>
      <c r="B59" s="77"/>
      <c r="C59" s="78"/>
      <c r="D59" s="79"/>
      <c r="E59" s="89"/>
      <c r="F59" s="66"/>
      <c r="G59" s="76"/>
      <c r="H59" s="66"/>
      <c r="I59" s="76"/>
      <c r="J59" s="66"/>
      <c r="K59" s="76"/>
      <c r="L59" s="76"/>
      <c r="M59" s="80"/>
    </row>
    <row r="60" spans="1:13" s="57" customFormat="1" ht="13.5" customHeight="1">
      <c r="A60" s="74"/>
      <c r="B60" s="77"/>
      <c r="C60" s="78"/>
      <c r="D60" s="79"/>
      <c r="E60" s="89"/>
      <c r="F60" s="66"/>
      <c r="G60" s="76"/>
      <c r="H60" s="66"/>
      <c r="I60" s="76"/>
      <c r="J60" s="66"/>
      <c r="K60" s="76"/>
      <c r="L60" s="76"/>
    </row>
    <row r="61" spans="1:13" s="57" customFormat="1" ht="13.5" customHeight="1">
      <c r="A61" s="74"/>
      <c r="B61" s="77"/>
      <c r="C61" s="78"/>
      <c r="D61" s="79"/>
      <c r="E61" s="89"/>
      <c r="F61" s="66"/>
      <c r="G61" s="76"/>
      <c r="H61" s="66"/>
      <c r="I61" s="76"/>
      <c r="J61" s="66"/>
      <c r="K61" s="76"/>
      <c r="L61" s="76"/>
    </row>
  </sheetData>
  <mergeCells count="17">
    <mergeCell ref="A26:A31"/>
    <mergeCell ref="A39:A42"/>
    <mergeCell ref="A19:A24"/>
    <mergeCell ref="A33:A37"/>
    <mergeCell ref="A12:A17"/>
    <mergeCell ref="A2:L2"/>
    <mergeCell ref="A3:L3"/>
    <mergeCell ref="A4:L4"/>
    <mergeCell ref="A7:A8"/>
    <mergeCell ref="B7:B8"/>
    <mergeCell ref="C7:C8"/>
    <mergeCell ref="D7:E7"/>
    <mergeCell ref="F7:G7"/>
    <mergeCell ref="H7:I7"/>
    <mergeCell ref="L7:L8"/>
    <mergeCell ref="J7:K7"/>
    <mergeCell ref="J5:K5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2019-12-27T10:33:32Z</dcterms:modified>
</cp:coreProperties>
</file>