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45" i="2" l="1"/>
  <c r="K45" i="2" s="1"/>
  <c r="L40" i="2" l="1"/>
  <c r="L42" i="2" l="1"/>
  <c r="J40" i="2"/>
  <c r="J41" i="2" s="1"/>
  <c r="H40" i="2"/>
  <c r="H42" i="2" s="1"/>
  <c r="F40" i="2"/>
  <c r="F41" i="2" s="1"/>
  <c r="D40" i="2"/>
  <c r="D42" i="2" s="1"/>
  <c r="B42" i="2"/>
  <c r="B41" i="2"/>
  <c r="D41" i="2" l="1"/>
  <c r="L41" i="2"/>
  <c r="F42" i="2"/>
  <c r="H41" i="2"/>
  <c r="J42" i="2"/>
</calcChain>
</file>

<file path=xl/sharedStrings.xml><?xml version="1.0" encoding="utf-8"?>
<sst xmlns="http://schemas.openxmlformats.org/spreadsheetml/2006/main" count="208" uniqueCount="88">
  <si>
    <t>samedicino momsaxurebis saxeebi</t>
  </si>
  <si>
    <t>sabaziso baraTi</t>
  </si>
  <si>
    <t>damatebiTi baraTi pirveli</t>
  </si>
  <si>
    <t>damatebiTi baraTi meore</t>
  </si>
  <si>
    <t>damatebiTi baraTi mesame</t>
  </si>
  <si>
    <t>damatebiTi baraTi meoTxe</t>
  </si>
  <si>
    <t>damatebiTi baraTi mexuTe</t>
  </si>
  <si>
    <t>24 saaTiani sainformacio cxeli xazi</t>
  </si>
  <si>
    <t>ulimito</t>
  </si>
  <si>
    <t>piradi/ojaxis eqimi</t>
  </si>
  <si>
    <t>Terapevtis/pediatris momsaxureba binaze</t>
  </si>
  <si>
    <t>*</t>
  </si>
  <si>
    <t>saswrafo samedicino daxmareba Tavisufali arCevani</t>
  </si>
  <si>
    <t>profilaqtikuri samedicino Semowmeba    (Tavisufali aRCevani)</t>
  </si>
  <si>
    <t>erTexel</t>
  </si>
  <si>
    <t>orjer</t>
  </si>
  <si>
    <t>profilaqtikuri vaqcinacia da imunizacia    (Tavisufali aRCevani)</t>
  </si>
  <si>
    <t>20-50%</t>
  </si>
  <si>
    <t>%</t>
  </si>
  <si>
    <t>lari</t>
  </si>
  <si>
    <t>1 500</t>
  </si>
  <si>
    <t>2 000</t>
  </si>
  <si>
    <t>2 500</t>
  </si>
  <si>
    <t>4 000</t>
  </si>
  <si>
    <t xml:space="preserve">hospitalizacia                                                                                             </t>
  </si>
  <si>
    <t xml:space="preserve">hospitalizacia ubeduri SemTxvevis Sedegad Tavisufali arCevani                                                                                            </t>
  </si>
  <si>
    <t xml:space="preserve">gadaudebeli hospitalizacia Tavisufali arCevani                                                                                            </t>
  </si>
  <si>
    <t xml:space="preserve">gegmiuri hospitalizacia (maT Soris sazRvargareT) Tavisufali arCevani                                                                                            </t>
  </si>
  <si>
    <t xml:space="preserve">onkologia (maT Soris sazRvargareT) Tavisufali arCevani                                                                                            </t>
  </si>
  <si>
    <t xml:space="preserve">orsulobis monitoringi    Tavisufali arCevani                                                                                            </t>
  </si>
  <si>
    <t xml:space="preserve">mSobiaroba                 Tavisufali arCevani                                                                                            </t>
  </si>
  <si>
    <t xml:space="preserve">kardioqirurgia, endoproTeziroba (maT Soris sazRvargareT) Tavisufali arCevani                                                                                            </t>
  </si>
  <si>
    <t>8 000</t>
  </si>
  <si>
    <t>6 000</t>
  </si>
  <si>
    <t>5 000</t>
  </si>
  <si>
    <t>3 000</t>
  </si>
  <si>
    <t>10 000</t>
  </si>
  <si>
    <t>7 000</t>
  </si>
  <si>
    <t>1 000</t>
  </si>
  <si>
    <t>15 000</t>
  </si>
  <si>
    <t>12 000</t>
  </si>
  <si>
    <t>1 250</t>
  </si>
  <si>
    <t>20 000</t>
  </si>
  <si>
    <t>30 000</t>
  </si>
  <si>
    <t>25 000</t>
  </si>
  <si>
    <t xml:space="preserve">ambulatoria                                                                                               </t>
  </si>
  <si>
    <t xml:space="preserve">gadaudebeli momsaxureba    Tavisufali arCevani                                                                                            </t>
  </si>
  <si>
    <t xml:space="preserve">gadaudebeli vaqcinacia      Tavisufali arCevani                                                                                            </t>
  </si>
  <si>
    <t xml:space="preserve">medikamentebi                                                                                           </t>
  </si>
  <si>
    <t>eqimis mier daniSnuli medikamentebi aranakleb 2 saafTiaqo qselSi (ojaxis eqimis mimarTviT)</t>
  </si>
  <si>
    <t>eqimis mier daniSnuli medikamentebi  (maT Soris sazRvargareT) Tavisufali arCevani</t>
  </si>
  <si>
    <t>badi provaider saafTiaqo qselSi (qvelimiti)</t>
  </si>
  <si>
    <t xml:space="preserve">stomatologia                                                                                        </t>
  </si>
  <si>
    <t>gadaudebeli momsaxureba Tavisufali arCevani</t>
  </si>
  <si>
    <t>gegmiuri Terapia da qirurgia   provaider klinikaSi</t>
  </si>
  <si>
    <t>gegmiuri Terapia da qirurgia   Tavisufali arCevani</t>
  </si>
  <si>
    <t>implanti - aranakleb or provaider klinikaSi</t>
  </si>
  <si>
    <t>orTodontia, orTopedia, implatologia, provaider klinikaSi</t>
  </si>
  <si>
    <t>1 400</t>
  </si>
  <si>
    <t>samogzauro dazRveva saerTaSoriso asisdasis mxardaWeriT</t>
  </si>
  <si>
    <t>3 500</t>
  </si>
  <si>
    <t>4 500</t>
  </si>
  <si>
    <t>5 500</t>
  </si>
  <si>
    <t>yovelTviuri sadazRvevo Sesatani</t>
  </si>
  <si>
    <t>yovelTviuri sadazRvevo Sesatani orwevrian ojaxze</t>
  </si>
  <si>
    <t>yovelTviuri sadazRvevo Sesatani ojaxze</t>
  </si>
  <si>
    <t xml:space="preserve">dRis stacionari                                                                                           </t>
  </si>
  <si>
    <t>10 500</t>
  </si>
  <si>
    <t>ubeduri SemTxvevis dazRveva vrceldeba mxolod TanamSromlebze</t>
  </si>
  <si>
    <t>ფასების ცხრილი</t>
  </si>
  <si>
    <t>SeniSvebi: 
1. el. tenderSi savaWro Rirebulebas warmoadgens individualuri sabaziso paketi; 
2. pretendentma unda daafiqsiros mxolod individualuri sabaziso paketis Rirebuleba (araumetes 35 larisa), danarCen velebSi fasebis Sevseba moxdeba avtomaturad, Sesabamisi formulis saSualebiT;
3. dauSvebelia aRniSnuli failis nebismier punqtSi cvlilebis Setana, garda individualuri sabaziso paketis fasis punqtisa;
4. pretendenti ar aris valdebuli Tavis satendero winadadebaSi gaiTvaliswinos fasebis cxrilSi fifqiT " * " moniSnuli poziciebi.</t>
  </si>
  <si>
    <t>"შემსყიდველის" მიერ გადასახდელი ჯამური სადაზღვევო პრემია</t>
  </si>
  <si>
    <t>თვეთა რაოდენობა</t>
  </si>
  <si>
    <t>დასაზღვევ პირთა საორიენტაციო რაოდენობა</t>
  </si>
  <si>
    <t>ყოველთვიური პრემია ერთ პირზე</t>
  </si>
  <si>
    <t>ჯამში გადასახდელი თანხა 95 პირზე</t>
  </si>
  <si>
    <t>გადამხდელი</t>
  </si>
  <si>
    <r>
      <t>gegmiuri ambolatoria -provaider klinikaSi (</t>
    </r>
    <r>
      <rPr>
        <sz val="8"/>
        <color theme="1"/>
        <rFont val="Calibri"/>
        <family val="2"/>
        <scheme val="minor"/>
      </rPr>
      <t>PPO</t>
    </r>
    <r>
      <rPr>
        <sz val="8"/>
        <color theme="1"/>
        <rFont val="AcadNusx"/>
      </rPr>
      <t xml:space="preserve"> ojaxis eqimis mimarTviT)</t>
    </r>
  </si>
  <si>
    <t>gegmiuri ambolatoria saqarTvelos masStabiT (araprovaider klinikaSi)</t>
  </si>
  <si>
    <t>30-50%</t>
  </si>
  <si>
    <t>10 dRe         (50 000 evro)</t>
  </si>
  <si>
    <t>20 dRe          (50 000 evro)</t>
  </si>
  <si>
    <t>30 dRe          (50 000 evro)</t>
  </si>
  <si>
    <t>60 dRe          (50 000 evro)</t>
  </si>
  <si>
    <t xml:space="preserve"> 90 dRe          (50 000 evro)</t>
  </si>
  <si>
    <t>15 dRe          (50 000 evro)</t>
  </si>
  <si>
    <t xml:space="preserve">gegmiuri ambolatoria sazRvargareT (Tavisufali arCevani)                                                                                           </t>
  </si>
  <si>
    <t xml:space="preserve">samkurnalo masaJi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</si>
</sst>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cadNusx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Sylfaen"/>
      <family val="1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P10" sqref="P10"/>
    </sheetView>
  </sheetViews>
  <sheetFormatPr defaultRowHeight="15" x14ac:dyDescent="0.25"/>
  <cols>
    <col min="1" max="1" width="32.85546875" style="1" customWidth="1"/>
    <col min="2" max="2" width="6" style="1" customWidth="1"/>
    <col min="3" max="3" width="8.42578125" style="1" customWidth="1"/>
    <col min="4" max="4" width="6.7109375" style="1" customWidth="1"/>
    <col min="5" max="5" width="8.7109375" style="1" customWidth="1"/>
    <col min="6" max="6" width="6.140625" style="1" customWidth="1"/>
    <col min="7" max="7" width="8.7109375" style="1" customWidth="1"/>
    <col min="8" max="8" width="5.85546875" style="1" customWidth="1"/>
    <col min="9" max="9" width="8" style="1" customWidth="1"/>
    <col min="10" max="10" width="7.140625" style="1" customWidth="1"/>
    <col min="11" max="11" width="8.140625" style="1" customWidth="1"/>
    <col min="12" max="12" width="6.42578125" style="1" customWidth="1"/>
    <col min="13" max="14" width="8.7109375" style="1" customWidth="1"/>
  </cols>
  <sheetData>
    <row r="1" spans="1:14" ht="15.75" x14ac:dyDescent="0.25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15.75" thickBot="1" x14ac:dyDescent="0.3">
      <c r="J2" s="57"/>
      <c r="K2" s="57"/>
      <c r="L2" s="57"/>
    </row>
    <row r="3" spans="1:14" ht="21.75" customHeight="1" thickBot="1" x14ac:dyDescent="0.3">
      <c r="A3" s="60" t="s">
        <v>0</v>
      </c>
      <c r="B3" s="62" t="s">
        <v>1</v>
      </c>
      <c r="C3" s="63"/>
      <c r="D3" s="64" t="s">
        <v>2</v>
      </c>
      <c r="E3" s="65"/>
      <c r="F3" s="58" t="s">
        <v>3</v>
      </c>
      <c r="G3" s="59"/>
      <c r="H3" s="58" t="s">
        <v>4</v>
      </c>
      <c r="I3" s="59"/>
      <c r="J3" s="64" t="s">
        <v>5</v>
      </c>
      <c r="K3" s="65"/>
      <c r="L3" s="58" t="s">
        <v>6</v>
      </c>
      <c r="M3" s="59"/>
      <c r="N3" s="16"/>
    </row>
    <row r="4" spans="1:14" ht="15.75" thickBot="1" x14ac:dyDescent="0.3">
      <c r="A4" s="61"/>
      <c r="B4" s="2" t="s">
        <v>18</v>
      </c>
      <c r="C4" s="9" t="s">
        <v>19</v>
      </c>
      <c r="D4" s="3" t="s">
        <v>18</v>
      </c>
      <c r="E4" s="9" t="s">
        <v>19</v>
      </c>
      <c r="F4" s="3" t="s">
        <v>18</v>
      </c>
      <c r="G4" s="9" t="s">
        <v>19</v>
      </c>
      <c r="H4" s="3" t="s">
        <v>18</v>
      </c>
      <c r="I4" s="9" t="s">
        <v>19</v>
      </c>
      <c r="J4" s="3" t="s">
        <v>18</v>
      </c>
      <c r="K4" s="9" t="s">
        <v>19</v>
      </c>
      <c r="L4" s="3" t="s">
        <v>18</v>
      </c>
      <c r="M4" s="9" t="s">
        <v>19</v>
      </c>
      <c r="N4" s="17"/>
    </row>
    <row r="5" spans="1:14" ht="22.5" x14ac:dyDescent="0.25">
      <c r="A5" s="24" t="s">
        <v>7</v>
      </c>
      <c r="B5" s="4">
        <v>1</v>
      </c>
      <c r="C5" s="12" t="s">
        <v>8</v>
      </c>
      <c r="D5" s="4">
        <v>1</v>
      </c>
      <c r="E5" s="12" t="s">
        <v>8</v>
      </c>
      <c r="F5" s="4">
        <v>1</v>
      </c>
      <c r="G5" s="12" t="s">
        <v>8</v>
      </c>
      <c r="H5" s="4">
        <v>1</v>
      </c>
      <c r="I5" s="12" t="s">
        <v>8</v>
      </c>
      <c r="J5" s="4">
        <v>1</v>
      </c>
      <c r="K5" s="12" t="s">
        <v>8</v>
      </c>
      <c r="L5" s="4">
        <v>1</v>
      </c>
      <c r="M5" s="12" t="s">
        <v>8</v>
      </c>
      <c r="N5" s="18"/>
    </row>
    <row r="6" spans="1:14" x14ac:dyDescent="0.25">
      <c r="A6" s="25" t="s">
        <v>9</v>
      </c>
      <c r="B6" s="5">
        <v>1</v>
      </c>
      <c r="C6" s="10" t="s">
        <v>8</v>
      </c>
      <c r="D6" s="5">
        <v>1</v>
      </c>
      <c r="E6" s="10" t="s">
        <v>8</v>
      </c>
      <c r="F6" s="5">
        <v>1</v>
      </c>
      <c r="G6" s="10" t="s">
        <v>8</v>
      </c>
      <c r="H6" s="5">
        <v>1</v>
      </c>
      <c r="I6" s="10" t="s">
        <v>8</v>
      </c>
      <c r="J6" s="5">
        <v>1</v>
      </c>
      <c r="K6" s="10" t="s">
        <v>8</v>
      </c>
      <c r="L6" s="5">
        <v>1</v>
      </c>
      <c r="M6" s="10" t="s">
        <v>8</v>
      </c>
      <c r="N6" s="18"/>
    </row>
    <row r="7" spans="1:14" ht="22.5" x14ac:dyDescent="0.25">
      <c r="A7" s="25" t="s">
        <v>10</v>
      </c>
      <c r="B7" s="5" t="s">
        <v>11</v>
      </c>
      <c r="C7" s="10" t="s">
        <v>11</v>
      </c>
      <c r="D7" s="5">
        <v>1</v>
      </c>
      <c r="E7" s="10" t="s">
        <v>8</v>
      </c>
      <c r="F7" s="5">
        <v>1</v>
      </c>
      <c r="G7" s="10" t="s">
        <v>8</v>
      </c>
      <c r="H7" s="5">
        <v>1</v>
      </c>
      <c r="I7" s="10" t="s">
        <v>8</v>
      </c>
      <c r="J7" s="5">
        <v>1</v>
      </c>
      <c r="K7" s="10" t="s">
        <v>8</v>
      </c>
      <c r="L7" s="5">
        <v>1</v>
      </c>
      <c r="M7" s="10" t="s">
        <v>8</v>
      </c>
      <c r="N7" s="18"/>
    </row>
    <row r="8" spans="1:14" ht="22.5" x14ac:dyDescent="0.25">
      <c r="A8" s="25" t="s">
        <v>12</v>
      </c>
      <c r="B8" s="5">
        <v>1</v>
      </c>
      <c r="C8" s="10" t="s">
        <v>8</v>
      </c>
      <c r="D8" s="5">
        <v>1</v>
      </c>
      <c r="E8" s="10" t="s">
        <v>8</v>
      </c>
      <c r="F8" s="5">
        <v>1</v>
      </c>
      <c r="G8" s="10" t="s">
        <v>8</v>
      </c>
      <c r="H8" s="5">
        <v>1</v>
      </c>
      <c r="I8" s="10" t="s">
        <v>8</v>
      </c>
      <c r="J8" s="5">
        <v>1</v>
      </c>
      <c r="K8" s="10" t="s">
        <v>8</v>
      </c>
      <c r="L8" s="5">
        <v>1</v>
      </c>
      <c r="M8" s="10" t="s">
        <v>8</v>
      </c>
      <c r="N8" s="18"/>
    </row>
    <row r="9" spans="1:14" ht="22.5" x14ac:dyDescent="0.25">
      <c r="A9" s="25" t="s">
        <v>13</v>
      </c>
      <c r="B9" s="5">
        <v>1</v>
      </c>
      <c r="C9" s="10" t="s">
        <v>14</v>
      </c>
      <c r="D9" s="5">
        <v>1</v>
      </c>
      <c r="E9" s="10" t="s">
        <v>14</v>
      </c>
      <c r="F9" s="5">
        <v>1</v>
      </c>
      <c r="G9" s="10" t="s">
        <v>15</v>
      </c>
      <c r="H9" s="5">
        <v>1</v>
      </c>
      <c r="I9" s="10" t="s">
        <v>15</v>
      </c>
      <c r="J9" s="5">
        <v>1</v>
      </c>
      <c r="K9" s="10" t="s">
        <v>15</v>
      </c>
      <c r="L9" s="5">
        <v>1</v>
      </c>
      <c r="M9" s="10" t="s">
        <v>15</v>
      </c>
      <c r="N9" s="18"/>
    </row>
    <row r="10" spans="1:14" ht="22.5" x14ac:dyDescent="0.25">
      <c r="A10" s="25" t="s">
        <v>16</v>
      </c>
      <c r="B10" s="5">
        <v>1</v>
      </c>
      <c r="C10" s="10" t="s">
        <v>14</v>
      </c>
      <c r="D10" s="5">
        <v>1</v>
      </c>
      <c r="E10" s="10" t="s">
        <v>14</v>
      </c>
      <c r="F10" s="5">
        <v>1</v>
      </c>
      <c r="G10" s="10" t="s">
        <v>14</v>
      </c>
      <c r="H10" s="5">
        <v>1</v>
      </c>
      <c r="I10" s="10" t="s">
        <v>15</v>
      </c>
      <c r="J10" s="5">
        <v>1</v>
      </c>
      <c r="K10" s="10" t="s">
        <v>15</v>
      </c>
      <c r="L10" s="5">
        <v>1</v>
      </c>
      <c r="M10" s="10" t="s">
        <v>15</v>
      </c>
      <c r="N10" s="18"/>
    </row>
    <row r="11" spans="1:14" ht="15.75" thickBot="1" x14ac:dyDescent="0.3">
      <c r="A11" s="26" t="s">
        <v>87</v>
      </c>
      <c r="B11" s="13" t="s">
        <v>17</v>
      </c>
      <c r="C11" s="14">
        <v>500</v>
      </c>
      <c r="D11" s="13" t="s">
        <v>17</v>
      </c>
      <c r="E11" s="14" t="s">
        <v>20</v>
      </c>
      <c r="F11" s="13" t="s">
        <v>17</v>
      </c>
      <c r="G11" s="14" t="s">
        <v>21</v>
      </c>
      <c r="H11" s="13" t="s">
        <v>17</v>
      </c>
      <c r="I11" s="14" t="s">
        <v>22</v>
      </c>
      <c r="J11" s="13" t="s">
        <v>17</v>
      </c>
      <c r="K11" s="14" t="s">
        <v>23</v>
      </c>
      <c r="L11" s="13" t="s">
        <v>17</v>
      </c>
      <c r="M11" s="14" t="s">
        <v>23</v>
      </c>
      <c r="N11" s="18"/>
    </row>
    <row r="12" spans="1:14" ht="15.75" thickBot="1" x14ac:dyDescent="0.3">
      <c r="A12" s="45" t="s">
        <v>24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17"/>
    </row>
    <row r="13" spans="1:14" ht="22.5" x14ac:dyDescent="0.25">
      <c r="A13" s="24" t="s">
        <v>25</v>
      </c>
      <c r="B13" s="4">
        <v>1</v>
      </c>
      <c r="C13" s="12" t="s">
        <v>32</v>
      </c>
      <c r="D13" s="4">
        <v>1</v>
      </c>
      <c r="E13" s="12" t="s">
        <v>36</v>
      </c>
      <c r="F13" s="4">
        <v>1</v>
      </c>
      <c r="G13" s="12" t="s">
        <v>39</v>
      </c>
      <c r="H13" s="4">
        <v>1</v>
      </c>
      <c r="I13" s="12" t="s">
        <v>42</v>
      </c>
      <c r="J13" s="4">
        <v>1</v>
      </c>
      <c r="K13" s="12" t="s">
        <v>43</v>
      </c>
      <c r="L13" s="4">
        <v>1</v>
      </c>
      <c r="M13" s="12" t="s">
        <v>43</v>
      </c>
      <c r="N13" s="18"/>
    </row>
    <row r="14" spans="1:14" ht="22.5" x14ac:dyDescent="0.25">
      <c r="A14" s="25" t="s">
        <v>26</v>
      </c>
      <c r="B14" s="5">
        <v>1</v>
      </c>
      <c r="C14" s="10" t="s">
        <v>33</v>
      </c>
      <c r="D14" s="5">
        <v>1</v>
      </c>
      <c r="E14" s="10" t="s">
        <v>32</v>
      </c>
      <c r="F14" s="5">
        <v>1</v>
      </c>
      <c r="G14" s="10" t="s">
        <v>40</v>
      </c>
      <c r="H14" s="5">
        <v>1</v>
      </c>
      <c r="I14" s="10" t="s">
        <v>39</v>
      </c>
      <c r="J14" s="5">
        <v>1</v>
      </c>
      <c r="K14" s="10" t="s">
        <v>44</v>
      </c>
      <c r="L14" s="5">
        <v>1</v>
      </c>
      <c r="M14" s="10" t="s">
        <v>44</v>
      </c>
      <c r="N14" s="18"/>
    </row>
    <row r="15" spans="1:14" ht="22.5" x14ac:dyDescent="0.25">
      <c r="A15" s="25" t="s">
        <v>27</v>
      </c>
      <c r="B15" s="5">
        <v>1</v>
      </c>
      <c r="C15" s="49" t="s">
        <v>34</v>
      </c>
      <c r="D15" s="5">
        <v>1</v>
      </c>
      <c r="E15" s="49" t="s">
        <v>37</v>
      </c>
      <c r="F15" s="5">
        <v>1</v>
      </c>
      <c r="G15" s="49" t="s">
        <v>36</v>
      </c>
      <c r="H15" s="5">
        <v>1</v>
      </c>
      <c r="I15" s="49" t="s">
        <v>40</v>
      </c>
      <c r="J15" s="5">
        <v>1</v>
      </c>
      <c r="K15" s="49" t="s">
        <v>42</v>
      </c>
      <c r="L15" s="5">
        <v>1</v>
      </c>
      <c r="M15" s="49" t="s">
        <v>44</v>
      </c>
      <c r="N15" s="18"/>
    </row>
    <row r="16" spans="1:14" x14ac:dyDescent="0.25">
      <c r="A16" s="25" t="s">
        <v>66</v>
      </c>
      <c r="B16" s="5">
        <v>0.5</v>
      </c>
      <c r="C16" s="50"/>
      <c r="D16" s="5">
        <v>0.6</v>
      </c>
      <c r="E16" s="50"/>
      <c r="F16" s="5">
        <v>0.7</v>
      </c>
      <c r="G16" s="50"/>
      <c r="H16" s="5">
        <v>0.8</v>
      </c>
      <c r="I16" s="50"/>
      <c r="J16" s="5">
        <v>0.9</v>
      </c>
      <c r="K16" s="50"/>
      <c r="L16" s="5">
        <v>1</v>
      </c>
      <c r="M16" s="50"/>
      <c r="N16" s="18"/>
    </row>
    <row r="17" spans="1:14" ht="33.75" x14ac:dyDescent="0.25">
      <c r="A17" s="25" t="s">
        <v>31</v>
      </c>
      <c r="B17" s="5">
        <v>1</v>
      </c>
      <c r="C17" s="10" t="s">
        <v>34</v>
      </c>
      <c r="D17" s="5">
        <v>1</v>
      </c>
      <c r="E17" s="10" t="s">
        <v>37</v>
      </c>
      <c r="F17" s="5">
        <v>1</v>
      </c>
      <c r="G17" s="10" t="s">
        <v>36</v>
      </c>
      <c r="H17" s="5">
        <v>1</v>
      </c>
      <c r="I17" s="10" t="s">
        <v>40</v>
      </c>
      <c r="J17" s="5">
        <v>1</v>
      </c>
      <c r="K17" s="10" t="s">
        <v>42</v>
      </c>
      <c r="L17" s="5">
        <v>1</v>
      </c>
      <c r="M17" s="10" t="s">
        <v>42</v>
      </c>
      <c r="N17" s="18"/>
    </row>
    <row r="18" spans="1:14" ht="22.5" x14ac:dyDescent="0.25">
      <c r="A18" s="25" t="s">
        <v>28</v>
      </c>
      <c r="B18" s="5">
        <v>0.8</v>
      </c>
      <c r="C18" s="10" t="s">
        <v>34</v>
      </c>
      <c r="D18" s="5">
        <v>1</v>
      </c>
      <c r="E18" s="10" t="s">
        <v>34</v>
      </c>
      <c r="F18" s="5">
        <v>1</v>
      </c>
      <c r="G18" s="10" t="s">
        <v>33</v>
      </c>
      <c r="H18" s="5">
        <v>1</v>
      </c>
      <c r="I18" s="10" t="s">
        <v>32</v>
      </c>
      <c r="J18" s="5">
        <v>1</v>
      </c>
      <c r="K18" s="10" t="s">
        <v>40</v>
      </c>
      <c r="L18" s="5">
        <v>1</v>
      </c>
      <c r="M18" s="10" t="s">
        <v>39</v>
      </c>
      <c r="N18" s="18"/>
    </row>
    <row r="19" spans="1:14" ht="22.5" x14ac:dyDescent="0.25">
      <c r="A19" s="25" t="s">
        <v>29</v>
      </c>
      <c r="B19" s="5">
        <v>1</v>
      </c>
      <c r="C19" s="49">
        <v>800</v>
      </c>
      <c r="D19" s="5">
        <v>1</v>
      </c>
      <c r="E19" s="49" t="s">
        <v>38</v>
      </c>
      <c r="F19" s="5">
        <v>1</v>
      </c>
      <c r="G19" s="49" t="s">
        <v>41</v>
      </c>
      <c r="H19" s="5">
        <v>1</v>
      </c>
      <c r="I19" s="49" t="s">
        <v>20</v>
      </c>
      <c r="J19" s="5">
        <v>1</v>
      </c>
      <c r="K19" s="49" t="s">
        <v>22</v>
      </c>
      <c r="L19" s="5">
        <v>1</v>
      </c>
      <c r="M19" s="49" t="s">
        <v>35</v>
      </c>
      <c r="N19" s="18"/>
    </row>
    <row r="20" spans="1:14" ht="23.25" thickBot="1" x14ac:dyDescent="0.3">
      <c r="A20" s="26" t="s">
        <v>30</v>
      </c>
      <c r="B20" s="6">
        <v>1</v>
      </c>
      <c r="C20" s="56"/>
      <c r="D20" s="6">
        <v>1</v>
      </c>
      <c r="E20" s="56"/>
      <c r="F20" s="6">
        <v>1</v>
      </c>
      <c r="G20" s="56"/>
      <c r="H20" s="6">
        <v>1</v>
      </c>
      <c r="I20" s="56"/>
      <c r="J20" s="6">
        <v>1</v>
      </c>
      <c r="K20" s="56"/>
      <c r="L20" s="6">
        <v>1</v>
      </c>
      <c r="M20" s="56"/>
      <c r="N20" s="18"/>
    </row>
    <row r="21" spans="1:14" ht="15.75" thickBot="1" x14ac:dyDescent="0.3">
      <c r="A21" s="45" t="s">
        <v>45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17"/>
    </row>
    <row r="22" spans="1:14" ht="22.5" x14ac:dyDescent="0.25">
      <c r="A22" s="24" t="s">
        <v>46</v>
      </c>
      <c r="B22" s="4">
        <v>1</v>
      </c>
      <c r="C22" s="12" t="s">
        <v>8</v>
      </c>
      <c r="D22" s="4">
        <v>1</v>
      </c>
      <c r="E22" s="12" t="s">
        <v>8</v>
      </c>
      <c r="F22" s="4">
        <v>1</v>
      </c>
      <c r="G22" s="12" t="s">
        <v>8</v>
      </c>
      <c r="H22" s="4">
        <v>1</v>
      </c>
      <c r="I22" s="12" t="s">
        <v>8</v>
      </c>
      <c r="J22" s="4">
        <v>1</v>
      </c>
      <c r="K22" s="12" t="s">
        <v>8</v>
      </c>
      <c r="L22" s="4">
        <v>1</v>
      </c>
      <c r="M22" s="12" t="s">
        <v>8</v>
      </c>
      <c r="N22" s="18"/>
    </row>
    <row r="23" spans="1:14" ht="22.5" x14ac:dyDescent="0.25">
      <c r="A23" s="25" t="s">
        <v>47</v>
      </c>
      <c r="B23" s="5">
        <v>1</v>
      </c>
      <c r="C23" s="10" t="s">
        <v>8</v>
      </c>
      <c r="D23" s="5">
        <v>1</v>
      </c>
      <c r="E23" s="10" t="s">
        <v>8</v>
      </c>
      <c r="F23" s="5">
        <v>1</v>
      </c>
      <c r="G23" s="10" t="s">
        <v>8</v>
      </c>
      <c r="H23" s="5">
        <v>1</v>
      </c>
      <c r="I23" s="10" t="s">
        <v>8</v>
      </c>
      <c r="J23" s="5">
        <v>1</v>
      </c>
      <c r="K23" s="10" t="s">
        <v>8</v>
      </c>
      <c r="L23" s="5">
        <v>1</v>
      </c>
      <c r="M23" s="10" t="s">
        <v>8</v>
      </c>
      <c r="N23" s="18"/>
    </row>
    <row r="24" spans="1:14" ht="33.75" x14ac:dyDescent="0.25">
      <c r="A24" s="25" t="s">
        <v>77</v>
      </c>
      <c r="B24" s="5">
        <v>0.6</v>
      </c>
      <c r="C24" s="49">
        <v>2000</v>
      </c>
      <c r="D24" s="5">
        <v>0.7</v>
      </c>
      <c r="E24" s="49">
        <v>2500</v>
      </c>
      <c r="F24" s="5">
        <v>0.8</v>
      </c>
      <c r="G24" s="49">
        <v>3000</v>
      </c>
      <c r="H24" s="5">
        <v>0.9</v>
      </c>
      <c r="I24" s="49" t="s">
        <v>60</v>
      </c>
      <c r="J24" s="5">
        <v>0.9</v>
      </c>
      <c r="K24" s="49" t="s">
        <v>62</v>
      </c>
      <c r="L24" s="5">
        <v>1</v>
      </c>
      <c r="M24" s="49" t="s">
        <v>67</v>
      </c>
      <c r="N24" s="18"/>
    </row>
    <row r="25" spans="1:14" ht="22.5" x14ac:dyDescent="0.25">
      <c r="A25" s="25" t="s">
        <v>78</v>
      </c>
      <c r="B25" s="5">
        <v>0.5</v>
      </c>
      <c r="C25" s="55"/>
      <c r="D25" s="5">
        <v>0.6</v>
      </c>
      <c r="E25" s="55"/>
      <c r="F25" s="5">
        <v>0.7</v>
      </c>
      <c r="G25" s="55"/>
      <c r="H25" s="5">
        <v>0.8</v>
      </c>
      <c r="I25" s="55"/>
      <c r="J25" s="5">
        <v>1</v>
      </c>
      <c r="K25" s="55"/>
      <c r="L25" s="5">
        <v>1</v>
      </c>
      <c r="M25" s="55"/>
      <c r="N25" s="18"/>
    </row>
    <row r="26" spans="1:14" ht="23.25" thickBot="1" x14ac:dyDescent="0.3">
      <c r="A26" s="26" t="s">
        <v>86</v>
      </c>
      <c r="B26" s="6">
        <v>0.4</v>
      </c>
      <c r="C26" s="56"/>
      <c r="D26" s="6">
        <v>0.5</v>
      </c>
      <c r="E26" s="56"/>
      <c r="F26" s="6">
        <v>0.6</v>
      </c>
      <c r="G26" s="56"/>
      <c r="H26" s="6">
        <v>0.7</v>
      </c>
      <c r="I26" s="56"/>
      <c r="J26" s="6">
        <v>0.9</v>
      </c>
      <c r="K26" s="56"/>
      <c r="L26" s="6">
        <v>1</v>
      </c>
      <c r="M26" s="56"/>
      <c r="N26" s="18"/>
    </row>
    <row r="27" spans="1:14" ht="15.75" thickBot="1" x14ac:dyDescent="0.3">
      <c r="A27" s="2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18"/>
    </row>
    <row r="28" spans="1:14" ht="15.75" thickBot="1" x14ac:dyDescent="0.3">
      <c r="A28" s="45" t="s">
        <v>48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17"/>
    </row>
    <row r="29" spans="1:14" ht="33.75" x14ac:dyDescent="0.25">
      <c r="A29" s="24" t="s">
        <v>49</v>
      </c>
      <c r="B29" s="4">
        <v>0.5</v>
      </c>
      <c r="C29" s="54" t="s">
        <v>21</v>
      </c>
      <c r="D29" s="4">
        <v>0.6</v>
      </c>
      <c r="E29" s="54" t="s">
        <v>22</v>
      </c>
      <c r="F29" s="4">
        <v>0.7</v>
      </c>
      <c r="G29" s="54" t="s">
        <v>35</v>
      </c>
      <c r="H29" s="4">
        <v>0.8</v>
      </c>
      <c r="I29" s="54" t="s">
        <v>60</v>
      </c>
      <c r="J29" s="4">
        <v>0.9</v>
      </c>
      <c r="K29" s="54" t="s">
        <v>62</v>
      </c>
      <c r="L29" s="4">
        <v>1</v>
      </c>
      <c r="M29" s="54" t="s">
        <v>67</v>
      </c>
      <c r="N29" s="18"/>
    </row>
    <row r="30" spans="1:14" ht="33.75" x14ac:dyDescent="0.25">
      <c r="A30" s="25" t="s">
        <v>50</v>
      </c>
      <c r="B30" s="5">
        <v>0.4</v>
      </c>
      <c r="C30" s="50"/>
      <c r="D30" s="5">
        <v>0.5</v>
      </c>
      <c r="E30" s="50"/>
      <c r="F30" s="5">
        <v>0.6</v>
      </c>
      <c r="G30" s="50"/>
      <c r="H30" s="5">
        <v>0.7</v>
      </c>
      <c r="I30" s="50"/>
      <c r="J30" s="5">
        <v>0.9</v>
      </c>
      <c r="K30" s="50"/>
      <c r="L30" s="5">
        <v>1</v>
      </c>
      <c r="M30" s="50"/>
      <c r="N30" s="18"/>
    </row>
    <row r="31" spans="1:14" ht="23.25" thickBot="1" x14ac:dyDescent="0.3">
      <c r="A31" s="26" t="s">
        <v>51</v>
      </c>
      <c r="B31" s="5">
        <v>0.2</v>
      </c>
      <c r="C31" s="11">
        <v>100</v>
      </c>
      <c r="D31" s="6">
        <v>0.5</v>
      </c>
      <c r="E31" s="11">
        <v>150</v>
      </c>
      <c r="F31" s="6">
        <v>0.6</v>
      </c>
      <c r="G31" s="11">
        <v>200</v>
      </c>
      <c r="H31" s="6">
        <v>0.7</v>
      </c>
      <c r="I31" s="11">
        <v>250</v>
      </c>
      <c r="J31" s="6">
        <v>0.9</v>
      </c>
      <c r="K31" s="11">
        <v>300</v>
      </c>
      <c r="L31" s="6">
        <v>1</v>
      </c>
      <c r="M31" s="11">
        <v>500</v>
      </c>
      <c r="N31" s="18"/>
    </row>
    <row r="32" spans="1:14" ht="15.75" thickBot="1" x14ac:dyDescent="0.3">
      <c r="A32" s="45" t="s">
        <v>52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17"/>
    </row>
    <row r="33" spans="1:19" ht="22.5" x14ac:dyDescent="0.25">
      <c r="A33" s="24" t="s">
        <v>53</v>
      </c>
      <c r="B33" s="4">
        <v>1</v>
      </c>
      <c r="C33" s="12" t="s">
        <v>8</v>
      </c>
      <c r="D33" s="4">
        <v>1</v>
      </c>
      <c r="E33" s="12" t="s">
        <v>8</v>
      </c>
      <c r="F33" s="4">
        <v>1</v>
      </c>
      <c r="G33" s="12" t="s">
        <v>8</v>
      </c>
      <c r="H33" s="4">
        <v>1</v>
      </c>
      <c r="I33" s="12" t="s">
        <v>8</v>
      </c>
      <c r="J33" s="4">
        <v>1</v>
      </c>
      <c r="K33" s="12" t="s">
        <v>8</v>
      </c>
      <c r="L33" s="4">
        <v>1</v>
      </c>
      <c r="M33" s="12" t="s">
        <v>8</v>
      </c>
      <c r="N33" s="18"/>
    </row>
    <row r="34" spans="1:19" ht="22.5" x14ac:dyDescent="0.25">
      <c r="A34" s="25" t="s">
        <v>54</v>
      </c>
      <c r="B34" s="5">
        <v>0.5</v>
      </c>
      <c r="C34" s="10">
        <v>800</v>
      </c>
      <c r="D34" s="5">
        <v>0.6</v>
      </c>
      <c r="E34" s="10" t="s">
        <v>38</v>
      </c>
      <c r="F34" s="5">
        <v>0.7</v>
      </c>
      <c r="G34" s="10" t="s">
        <v>41</v>
      </c>
      <c r="H34" s="5">
        <v>0.8</v>
      </c>
      <c r="I34" s="10" t="s">
        <v>20</v>
      </c>
      <c r="J34" s="5">
        <v>0.9</v>
      </c>
      <c r="K34" s="10" t="s">
        <v>22</v>
      </c>
      <c r="L34" s="5">
        <v>1</v>
      </c>
      <c r="M34" s="10" t="s">
        <v>34</v>
      </c>
      <c r="N34" s="18"/>
    </row>
    <row r="35" spans="1:19" ht="22.5" x14ac:dyDescent="0.25">
      <c r="A35" s="25" t="s">
        <v>55</v>
      </c>
      <c r="B35" s="5">
        <v>0.25</v>
      </c>
      <c r="C35" s="10">
        <v>400</v>
      </c>
      <c r="D35" s="5">
        <v>0.3</v>
      </c>
      <c r="E35" s="10">
        <v>500</v>
      </c>
      <c r="F35" s="5">
        <v>0.4</v>
      </c>
      <c r="G35" s="10">
        <v>600</v>
      </c>
      <c r="H35" s="5">
        <v>0.5</v>
      </c>
      <c r="I35" s="10">
        <v>800</v>
      </c>
      <c r="J35" s="5">
        <v>0.7</v>
      </c>
      <c r="K35" s="10" t="s">
        <v>41</v>
      </c>
      <c r="L35" s="5">
        <v>0.8</v>
      </c>
      <c r="M35" s="10" t="s">
        <v>22</v>
      </c>
      <c r="N35" s="18"/>
    </row>
    <row r="36" spans="1:19" ht="22.5" x14ac:dyDescent="0.25">
      <c r="A36" s="25" t="s">
        <v>56</v>
      </c>
      <c r="B36" s="5" t="s">
        <v>79</v>
      </c>
      <c r="C36" s="10">
        <v>600</v>
      </c>
      <c r="D36" s="5" t="s">
        <v>79</v>
      </c>
      <c r="E36" s="10">
        <v>700</v>
      </c>
      <c r="F36" s="5" t="s">
        <v>79</v>
      </c>
      <c r="G36" s="10">
        <v>800</v>
      </c>
      <c r="H36" s="5" t="s">
        <v>79</v>
      </c>
      <c r="I36" s="10" t="s">
        <v>38</v>
      </c>
      <c r="J36" s="5" t="s">
        <v>79</v>
      </c>
      <c r="K36" s="10" t="s">
        <v>58</v>
      </c>
      <c r="L36" s="5" t="s">
        <v>79</v>
      </c>
      <c r="M36" s="10" t="s">
        <v>20</v>
      </c>
      <c r="N36" s="18"/>
    </row>
    <row r="37" spans="1:19" ht="22.5" x14ac:dyDescent="0.25">
      <c r="A37" s="25" t="s">
        <v>57</v>
      </c>
      <c r="B37" s="5">
        <v>0.3</v>
      </c>
      <c r="C37" s="10" t="s">
        <v>8</v>
      </c>
      <c r="D37" s="5">
        <v>0.3</v>
      </c>
      <c r="E37" s="10" t="s">
        <v>8</v>
      </c>
      <c r="F37" s="5">
        <v>0.3</v>
      </c>
      <c r="G37" s="10" t="s">
        <v>8</v>
      </c>
      <c r="H37" s="5">
        <v>0.3</v>
      </c>
      <c r="I37" s="10" t="s">
        <v>8</v>
      </c>
      <c r="J37" s="5">
        <v>0.3</v>
      </c>
      <c r="K37" s="10" t="s">
        <v>8</v>
      </c>
      <c r="L37" s="5">
        <v>0.3</v>
      </c>
      <c r="M37" s="10" t="s">
        <v>8</v>
      </c>
      <c r="N37" s="18"/>
    </row>
    <row r="38" spans="1:19" ht="22.5" customHeight="1" x14ac:dyDescent="0.25">
      <c r="A38" s="25" t="s">
        <v>59</v>
      </c>
      <c r="B38" s="51" t="s">
        <v>80</v>
      </c>
      <c r="C38" s="52"/>
      <c r="D38" s="51" t="s">
        <v>85</v>
      </c>
      <c r="E38" s="52"/>
      <c r="F38" s="51" t="s">
        <v>81</v>
      </c>
      <c r="G38" s="52"/>
      <c r="H38" s="51" t="s">
        <v>82</v>
      </c>
      <c r="I38" s="52"/>
      <c r="J38" s="51" t="s">
        <v>83</v>
      </c>
      <c r="K38" s="52"/>
      <c r="L38" s="51" t="s">
        <v>84</v>
      </c>
      <c r="M38" s="52"/>
      <c r="N38" s="19"/>
    </row>
    <row r="39" spans="1:19" ht="23.25" thickBot="1" x14ac:dyDescent="0.3">
      <c r="A39" s="28" t="s">
        <v>68</v>
      </c>
      <c r="B39" s="47" t="s">
        <v>35</v>
      </c>
      <c r="C39" s="48"/>
      <c r="D39" s="47" t="s">
        <v>60</v>
      </c>
      <c r="E39" s="48"/>
      <c r="F39" s="47" t="s">
        <v>61</v>
      </c>
      <c r="G39" s="48"/>
      <c r="H39" s="47" t="s">
        <v>62</v>
      </c>
      <c r="I39" s="48"/>
      <c r="J39" s="47" t="s">
        <v>32</v>
      </c>
      <c r="K39" s="48"/>
      <c r="L39" s="47" t="s">
        <v>36</v>
      </c>
      <c r="M39" s="48"/>
      <c r="N39" s="18"/>
    </row>
    <row r="40" spans="1:19" ht="18" x14ac:dyDescent="0.35">
      <c r="A40" s="29" t="s">
        <v>63</v>
      </c>
      <c r="B40" s="35">
        <v>0</v>
      </c>
      <c r="C40" s="35"/>
      <c r="D40" s="53">
        <f>ROUNDDOWN(B40*1.428572,2)</f>
        <v>0</v>
      </c>
      <c r="E40" s="53"/>
      <c r="F40" s="53">
        <f>ROUNDDOWN(B40*1.714286,2)</f>
        <v>0</v>
      </c>
      <c r="G40" s="53"/>
      <c r="H40" s="33">
        <f>ROUNDDOWN(B40*2,2)</f>
        <v>0</v>
      </c>
      <c r="I40" s="33"/>
      <c r="J40" s="33">
        <f>ROUNDDOWN(B40*2.8571465,2)</f>
        <v>0</v>
      </c>
      <c r="K40" s="33"/>
      <c r="L40" s="33">
        <f>ROUNDDOWN(B40*3.4285715,2)</f>
        <v>0</v>
      </c>
      <c r="M40" s="34"/>
      <c r="N40" s="20"/>
      <c r="O40" s="21"/>
      <c r="P40" s="21"/>
      <c r="Q40" s="21"/>
      <c r="R40" s="21"/>
      <c r="S40" s="21"/>
    </row>
    <row r="41" spans="1:19" ht="22.5" x14ac:dyDescent="0.35">
      <c r="A41" s="30" t="s">
        <v>64</v>
      </c>
      <c r="B41" s="38">
        <f>B40*2</f>
        <v>0</v>
      </c>
      <c r="C41" s="38"/>
      <c r="D41" s="38">
        <f>ROUNDDOWN(D40*2,2)</f>
        <v>0</v>
      </c>
      <c r="E41" s="38"/>
      <c r="F41" s="38">
        <f>ROUNDDOWN(F40*2,2)</f>
        <v>0</v>
      </c>
      <c r="G41" s="38"/>
      <c r="H41" s="38">
        <f>ROUNDDOWN(H40*2,2)</f>
        <v>0</v>
      </c>
      <c r="I41" s="38"/>
      <c r="J41" s="38">
        <f>ROUNDDOWN(J40*2,2)</f>
        <v>0</v>
      </c>
      <c r="K41" s="38"/>
      <c r="L41" s="38">
        <f>ROUNDDOWN(L40*2,2)</f>
        <v>0</v>
      </c>
      <c r="M41" s="39"/>
      <c r="N41" s="20"/>
      <c r="O41" s="21"/>
      <c r="P41" s="21"/>
      <c r="Q41" s="21"/>
      <c r="R41" s="21"/>
      <c r="S41" s="21"/>
    </row>
    <row r="42" spans="1:19" ht="23.25" thickBot="1" x14ac:dyDescent="0.4">
      <c r="A42" s="31" t="s">
        <v>65</v>
      </c>
      <c r="B42" s="36">
        <f>B40*3.2</f>
        <v>0</v>
      </c>
      <c r="C42" s="36"/>
      <c r="D42" s="36">
        <f>ROUNDDOWN(D40*3.2,2)</f>
        <v>0</v>
      </c>
      <c r="E42" s="36"/>
      <c r="F42" s="36">
        <f>ROUNDDOWN(F40*3.2,2)</f>
        <v>0</v>
      </c>
      <c r="G42" s="36"/>
      <c r="H42" s="36">
        <f>ROUNDDOWN(H40*3.2,2)</f>
        <v>0</v>
      </c>
      <c r="I42" s="36"/>
      <c r="J42" s="36">
        <f>ROUNDDOWN(J40*3.2,2)</f>
        <v>0</v>
      </c>
      <c r="K42" s="36"/>
      <c r="L42" s="36">
        <f>ROUNDDOWN(L40*3.2,2)</f>
        <v>0</v>
      </c>
      <c r="M42" s="37"/>
      <c r="N42" s="20"/>
      <c r="O42" s="21"/>
      <c r="P42" s="21"/>
      <c r="Q42" s="21"/>
      <c r="R42" s="21"/>
      <c r="S42" s="21"/>
    </row>
    <row r="43" spans="1:19" ht="18.75" thickBot="1" x14ac:dyDescent="0.4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0"/>
      <c r="O43" s="21"/>
      <c r="P43" s="21"/>
      <c r="Q43" s="21"/>
      <c r="R43" s="21"/>
      <c r="S43" s="21"/>
    </row>
    <row r="44" spans="1:19" ht="25.5" customHeight="1" thickBot="1" x14ac:dyDescent="0.4">
      <c r="A44" s="32" t="s">
        <v>76</v>
      </c>
      <c r="B44" s="41" t="s">
        <v>72</v>
      </c>
      <c r="C44" s="41"/>
      <c r="D44" s="43" t="s">
        <v>73</v>
      </c>
      <c r="E44" s="43"/>
      <c r="F44" s="43"/>
      <c r="G44" s="43"/>
      <c r="H44" s="41" t="s">
        <v>74</v>
      </c>
      <c r="I44" s="41"/>
      <c r="J44" s="41"/>
      <c r="K44" s="41" t="s">
        <v>75</v>
      </c>
      <c r="L44" s="41"/>
      <c r="M44" s="41"/>
      <c r="N44" s="20"/>
      <c r="O44" s="21"/>
      <c r="P44" s="21"/>
      <c r="Q44" s="21"/>
      <c r="R44" s="21"/>
      <c r="S44" s="21"/>
    </row>
    <row r="45" spans="1:19" ht="23.25" thickBot="1" x14ac:dyDescent="0.4">
      <c r="A45" s="32" t="s">
        <v>71</v>
      </c>
      <c r="B45" s="42">
        <v>12</v>
      </c>
      <c r="C45" s="42"/>
      <c r="D45" s="43">
        <v>95</v>
      </c>
      <c r="E45" s="43"/>
      <c r="F45" s="43"/>
      <c r="G45" s="43"/>
      <c r="H45" s="41">
        <f>B40</f>
        <v>0</v>
      </c>
      <c r="I45" s="41"/>
      <c r="J45" s="41"/>
      <c r="K45" s="41">
        <f>B45*D45*H45</f>
        <v>0</v>
      </c>
      <c r="L45" s="41"/>
      <c r="M45" s="41"/>
      <c r="N45" s="20"/>
      <c r="O45" s="21"/>
      <c r="P45" s="21"/>
      <c r="Q45" s="21"/>
      <c r="R45" s="21"/>
      <c r="S45" s="21"/>
    </row>
    <row r="47" spans="1:19" ht="16.5" customHeight="1" x14ac:dyDescent="0.25">
      <c r="A47" s="40" t="s">
        <v>70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5"/>
    </row>
    <row r="48" spans="1:19" ht="16.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5"/>
    </row>
    <row r="49" spans="1:14" ht="16.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5"/>
    </row>
    <row r="50" spans="1:14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4" ht="1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4" ht="1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4" ht="1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4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4" ht="1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</sheetData>
  <mergeCells count="76">
    <mergeCell ref="J2:L2"/>
    <mergeCell ref="L3:M3"/>
    <mergeCell ref="A3:A4"/>
    <mergeCell ref="B3:C3"/>
    <mergeCell ref="D3:E3"/>
    <mergeCell ref="F3:G3"/>
    <mergeCell ref="H3:I3"/>
    <mergeCell ref="J3:K3"/>
    <mergeCell ref="E19:E20"/>
    <mergeCell ref="G19:G20"/>
    <mergeCell ref="I19:I20"/>
    <mergeCell ref="K19:K20"/>
    <mergeCell ref="A21:M21"/>
    <mergeCell ref="M19:M20"/>
    <mergeCell ref="C19:C20"/>
    <mergeCell ref="M29:M30"/>
    <mergeCell ref="C24:C26"/>
    <mergeCell ref="E24:E26"/>
    <mergeCell ref="G24:G26"/>
    <mergeCell ref="I24:I26"/>
    <mergeCell ref="K24:K26"/>
    <mergeCell ref="M24:M26"/>
    <mergeCell ref="A28:M28"/>
    <mergeCell ref="C29:C30"/>
    <mergeCell ref="E29:E30"/>
    <mergeCell ref="H40:I40"/>
    <mergeCell ref="J40:K40"/>
    <mergeCell ref="G29:G30"/>
    <mergeCell ref="I29:I30"/>
    <mergeCell ref="K29:K30"/>
    <mergeCell ref="A32:M32"/>
    <mergeCell ref="B38:C38"/>
    <mergeCell ref="J38:K38"/>
    <mergeCell ref="D38:E38"/>
    <mergeCell ref="L38:M38"/>
    <mergeCell ref="A1:M1"/>
    <mergeCell ref="A12:M12"/>
    <mergeCell ref="B39:C39"/>
    <mergeCell ref="M15:M16"/>
    <mergeCell ref="K15:K16"/>
    <mergeCell ref="I15:I16"/>
    <mergeCell ref="G15:G16"/>
    <mergeCell ref="E15:E16"/>
    <mergeCell ref="C15:C16"/>
    <mergeCell ref="L39:M39"/>
    <mergeCell ref="J39:K39"/>
    <mergeCell ref="H39:I39"/>
    <mergeCell ref="F39:G39"/>
    <mergeCell ref="D39:E39"/>
    <mergeCell ref="F38:G38"/>
    <mergeCell ref="H38:I38"/>
    <mergeCell ref="A47:M56"/>
    <mergeCell ref="B44:C44"/>
    <mergeCell ref="B45:C45"/>
    <mergeCell ref="D44:G44"/>
    <mergeCell ref="D45:G45"/>
    <mergeCell ref="H44:J44"/>
    <mergeCell ref="H45:J45"/>
    <mergeCell ref="K44:M44"/>
    <mergeCell ref="K45:M45"/>
    <mergeCell ref="L40:M40"/>
    <mergeCell ref="B40:C40"/>
    <mergeCell ref="L42:M42"/>
    <mergeCell ref="B41:C41"/>
    <mergeCell ref="D41:E41"/>
    <mergeCell ref="F41:G41"/>
    <mergeCell ref="H41:I41"/>
    <mergeCell ref="J41:K41"/>
    <mergeCell ref="L41:M41"/>
    <mergeCell ref="B42:C42"/>
    <mergeCell ref="D42:E42"/>
    <mergeCell ref="F42:G42"/>
    <mergeCell ref="H42:I42"/>
    <mergeCell ref="J42:K42"/>
    <mergeCell ref="D40:E40"/>
    <mergeCell ref="F40:G4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2019-12-18T12:27:13Z</dcterms:modified>
</cp:coreProperties>
</file>