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ტენდერები\2019\61 გელათის სკოლა\1 დამტკიცება\"/>
    </mc:Choice>
  </mc:AlternateContent>
  <bookViews>
    <workbookView xWindow="0" yWindow="0" windowWidth="28740" windowHeight="12360" tabRatio="973"/>
  </bookViews>
  <sheets>
    <sheet name=" ხარჯთაღრიცხვა" sheetId="5" r:id="rId1"/>
  </sheets>
  <definedNames>
    <definedName name="_xlnm._FilterDatabase" localSheetId="0" hidden="1">' ხარჯთაღრიცხვა'!$C$2:$C$66</definedName>
    <definedName name="_xlnm.Print_Titles" localSheetId="0">' ხარჯთაღრიცხვა'!$7:$9</definedName>
  </definedNames>
  <calcPr calcId="152511"/>
</workbook>
</file>

<file path=xl/calcChain.xml><?xml version="1.0" encoding="utf-8"?>
<calcChain xmlns="http://schemas.openxmlformats.org/spreadsheetml/2006/main">
  <c r="F57" i="5" l="1"/>
  <c r="F56" i="5"/>
  <c r="F55" i="5"/>
  <c r="F54" i="5"/>
  <c r="F52" i="5"/>
  <c r="F51" i="5"/>
  <c r="F50" i="5"/>
  <c r="F49" i="5"/>
  <c r="F47" i="5"/>
  <c r="F46" i="5"/>
  <c r="F45" i="5"/>
  <c r="F44" i="5"/>
  <c r="F43" i="5"/>
  <c r="F42" i="5"/>
  <c r="F35" i="5"/>
  <c r="F34" i="5"/>
  <c r="F33" i="5"/>
  <c r="F32" i="5"/>
  <c r="F29" i="5"/>
  <c r="F27" i="5"/>
  <c r="F26" i="5"/>
  <c r="F25" i="5"/>
  <c r="F24" i="5"/>
  <c r="F23" i="5"/>
  <c r="F15" i="5"/>
  <c r="F14" i="5"/>
  <c r="H15" i="5" l="1"/>
  <c r="L14" i="5"/>
  <c r="H14" i="5" l="1"/>
  <c r="J15" i="5"/>
  <c r="H57" i="5" l="1"/>
  <c r="H56" i="5"/>
  <c r="L55" i="5"/>
  <c r="H54" i="5"/>
  <c r="J52" i="5"/>
  <c r="H51" i="5"/>
  <c r="H50" i="5"/>
  <c r="L49" i="5"/>
  <c r="J47" i="5"/>
  <c r="L46" i="5"/>
  <c r="H45" i="5"/>
  <c r="H44" i="5"/>
  <c r="L43" i="5"/>
  <c r="H42" i="5"/>
  <c r="F36" i="5"/>
  <c r="H35" i="5"/>
  <c r="H34" i="5"/>
  <c r="J33" i="5"/>
  <c r="H32" i="5"/>
  <c r="L31" i="5"/>
  <c r="J31" i="5"/>
  <c r="H31" i="5"/>
  <c r="H30" i="5"/>
  <c r="J29" i="5"/>
  <c r="H27" i="5"/>
  <c r="H26" i="5"/>
  <c r="L25" i="5"/>
  <c r="J25" i="5"/>
  <c r="H25" i="5"/>
  <c r="L24" i="5"/>
  <c r="H23" i="5"/>
  <c r="F40" i="5" l="1"/>
  <c r="F38" i="5"/>
  <c r="F39" i="5"/>
  <c r="H39" i="5" s="1"/>
  <c r="F37" i="5"/>
  <c r="H37" i="5" s="1"/>
  <c r="H55" i="5"/>
  <c r="H52" i="5"/>
  <c r="H43" i="5"/>
  <c r="H46" i="5"/>
  <c r="J30" i="5"/>
  <c r="J46" i="5"/>
  <c r="L32" i="5"/>
  <c r="L29" i="5"/>
  <c r="J32" i="5"/>
  <c r="H29" i="5"/>
  <c r="J55" i="5"/>
  <c r="M25" i="5"/>
  <c r="J24" i="5"/>
  <c r="J49" i="5"/>
  <c r="H24" i="5"/>
  <c r="M31" i="5"/>
  <c r="L34" i="5"/>
  <c r="H49" i="5"/>
  <c r="L26" i="5"/>
  <c r="J44" i="5"/>
  <c r="L52" i="5"/>
  <c r="J23" i="5"/>
  <c r="J26" i="5"/>
  <c r="H33" i="5"/>
  <c r="H47" i="5"/>
  <c r="L56" i="5"/>
  <c r="J56" i="5"/>
  <c r="J54" i="5"/>
  <c r="L50" i="5"/>
  <c r="J50" i="5"/>
  <c r="J42" i="5"/>
  <c r="L44" i="5"/>
  <c r="L47" i="5"/>
  <c r="J43" i="5"/>
  <c r="J34" i="5"/>
  <c r="J35" i="5"/>
  <c r="L23" i="5"/>
  <c r="L30" i="5"/>
  <c r="L35" i="5"/>
  <c r="L42" i="5"/>
  <c r="L54" i="5"/>
  <c r="L27" i="5"/>
  <c r="L45" i="5"/>
  <c r="L51" i="5"/>
  <c r="L57" i="5"/>
  <c r="J27" i="5"/>
  <c r="L33" i="5"/>
  <c r="J45" i="5"/>
  <c r="J51" i="5"/>
  <c r="J57" i="5"/>
  <c r="L37" i="5" l="1"/>
  <c r="J37" i="5"/>
  <c r="M55" i="5"/>
  <c r="M43" i="5"/>
  <c r="M52" i="5"/>
  <c r="M44" i="5"/>
  <c r="M26" i="5"/>
  <c r="M32" i="5"/>
  <c r="M30" i="5"/>
  <c r="M46" i="5"/>
  <c r="M29" i="5"/>
  <c r="M35" i="5"/>
  <c r="M50" i="5"/>
  <c r="M24" i="5"/>
  <c r="M34" i="5"/>
  <c r="M33" i="5"/>
  <c r="M23" i="5"/>
  <c r="M47" i="5"/>
  <c r="M56" i="5"/>
  <c r="M49" i="5"/>
  <c r="J39" i="5"/>
  <c r="L39" i="5"/>
  <c r="J38" i="5"/>
  <c r="L38" i="5"/>
  <c r="H38" i="5"/>
  <c r="L40" i="5"/>
  <c r="H40" i="5"/>
  <c r="J40" i="5"/>
  <c r="M42" i="5"/>
  <c r="M54" i="5"/>
  <c r="M45" i="5"/>
  <c r="M51" i="5"/>
  <c r="M57" i="5"/>
  <c r="M27" i="5"/>
  <c r="M37" i="5"/>
  <c r="M40" i="5" l="1"/>
  <c r="M39" i="5"/>
  <c r="M38" i="5"/>
  <c r="E18" i="5" l="1"/>
  <c r="F18" i="5" s="1"/>
  <c r="E17" i="5"/>
  <c r="F17" i="5" s="1"/>
  <c r="L18" i="5" l="1"/>
  <c r="L17" i="5"/>
  <c r="H17" i="5"/>
  <c r="J17" i="5"/>
  <c r="H18" i="5" l="1"/>
  <c r="J18" i="5"/>
  <c r="M17" i="5"/>
  <c r="M18" i="5" l="1"/>
  <c r="J14" i="5"/>
  <c r="L15" i="5" l="1"/>
  <c r="M15" i="5" l="1"/>
  <c r="M14" i="5"/>
  <c r="M58" i="5" s="1"/>
  <c r="K6" i="5" l="1"/>
  <c r="K5" i="5" l="1"/>
</calcChain>
</file>

<file path=xl/sharedStrings.xml><?xml version="1.0" encoding="utf-8"?>
<sst xmlns="http://schemas.openxmlformats.org/spreadsheetml/2006/main" count="131" uniqueCount="66">
  <si>
    <t>jami</t>
  </si>
  <si>
    <t>gauTvaliswinebeli xarji</t>
  </si>
  <si>
    <t>3%</t>
  </si>
  <si>
    <t>#</t>
  </si>
  <si>
    <t>safuZveli</t>
  </si>
  <si>
    <t>s a m u S a o s dasaxeleba</t>
  </si>
  <si>
    <t>ganzomileba</t>
  </si>
  <si>
    <t>რაოდენობა</t>
  </si>
  <si>
    <t>მასალა</t>
  </si>
  <si>
    <t>ხელფასი</t>
  </si>
  <si>
    <t>samSeneblo meqanizmebi</t>
  </si>
  <si>
    <t>ერთ. ფასი</t>
  </si>
  <si>
    <t>ჯამი</t>
  </si>
  <si>
    <t>normatiuli resursi erTeulze</t>
  </si>
  <si>
    <t>SromiTi resursebi</t>
  </si>
  <si>
    <t>k/sT</t>
  </si>
  <si>
    <t>m/sT</t>
  </si>
  <si>
    <t>sxva masalebi</t>
  </si>
  <si>
    <t>lari</t>
  </si>
  <si>
    <t>grZ.m.</t>
  </si>
  <si>
    <t>sxva manqanebi</t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</si>
  <si>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</si>
  <si>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</si>
  <si>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2"/>
        <color theme="1"/>
        <rFont val="AcadNusx"/>
      </rPr>
      <t>3</t>
    </r>
  </si>
  <si>
    <t>c.</t>
  </si>
  <si>
    <t>Sromis danaxarji</t>
  </si>
  <si>
    <t>manqanebi</t>
  </si>
  <si>
    <t>zednadebi xarjebi</t>
  </si>
  <si>
    <t>gegmiuri dagroveba</t>
  </si>
  <si>
    <t xml:space="preserve">    saxarjTaRricxvo Rirebuleba </t>
  </si>
  <si>
    <t>I - sademontaJo samuSaoebi</t>
  </si>
  <si>
    <r>
      <t>m</t>
    </r>
    <r>
      <rPr>
        <vertAlign val="superscript"/>
        <sz val="12"/>
        <color theme="1"/>
        <rFont val="AcadNusx"/>
      </rPr>
      <t>2</t>
    </r>
  </si>
  <si>
    <t>46-28-2</t>
  </si>
  <si>
    <r>
      <t>m</t>
    </r>
    <r>
      <rPr>
        <vertAlign val="superscript"/>
        <sz val="11"/>
        <rFont val="AcadNusx"/>
      </rPr>
      <t>2</t>
    </r>
  </si>
  <si>
    <t>kg.</t>
  </si>
  <si>
    <t>wyalCamomSvebi milebis damzadeba da montaJi</t>
  </si>
  <si>
    <t>horizontaluri (damdgari) wyalSemkrebi  Rarebis mowyoba</t>
  </si>
  <si>
    <t>liTonis kakvebi</t>
  </si>
  <si>
    <t>46-27-4</t>
  </si>
  <si>
    <t>lursmani</t>
  </si>
  <si>
    <t>Zveli arsebuli dazianebuli saxuravis xis masalis daSla demontaJi damkveTis mier miTiTebul adgilze dasawyobebiT</t>
  </si>
  <si>
    <t>Zveli arsebuli dazianebuli saxuravis fenilis demontaJi damkveTis mier miTiTebul adgilze dasawyobebiT</t>
  </si>
  <si>
    <t>10_11</t>
  </si>
  <si>
    <t>samSeneblo lursmani</t>
  </si>
  <si>
    <t>12_6_2</t>
  </si>
  <si>
    <t>samagri elementebi</t>
  </si>
  <si>
    <t>10-37-1</t>
  </si>
  <si>
    <t>ხის მასალის დამუშავება ხანძარსაწინააღმდეგო ხსნარით</t>
  </si>
  <si>
    <t>ხანძარსაწინააღმდეგო ხსნარი</t>
  </si>
  <si>
    <t>კგ.</t>
  </si>
  <si>
    <t>wyalSemkrebi Zabrebis mowyoba</t>
  </si>
  <si>
    <t>xis masala</t>
  </si>
  <si>
    <t xml:space="preserve">   maT Soris xelfasi</t>
  </si>
  <si>
    <t>q. tyibulis municipalitetis sof. gelaTis sajaro skolis saxuravis reabilitaciis</t>
  </si>
  <si>
    <t>ხარჯთაღრიცხვა</t>
  </si>
  <si>
    <t xml:space="preserve">Sedgenilia 2019w I kv. doneze                                 </t>
  </si>
  <si>
    <t>a) - darbazis Senobis saxuravi</t>
  </si>
  <si>
    <t>saxuravis xis konstruqciebisა და ფენილის მოწყობა Secvla axliT</t>
  </si>
  <si>
    <t>gofrirebuli Tunuqi sisqiT 0,6 mm</t>
  </si>
  <si>
    <t>Tunuqi moTuTiebuli 0,6 mm kexebisaTvis da sxva</t>
  </si>
  <si>
    <r>
      <t>saxuravis mowyoba gofrirebuli TunuqiT sisqiT 0.6 mm. (maT Soris kexebisaTvis da sxva 25 m</t>
    </r>
    <r>
      <rPr>
        <b/>
        <vertAlign val="superscript"/>
        <sz val="9"/>
        <rFont val="AcadNusx"/>
      </rPr>
      <t>2</t>
    </r>
    <r>
      <rPr>
        <b/>
        <sz val="9"/>
        <rFont val="AcadNusx"/>
      </rPr>
      <t>)</t>
    </r>
  </si>
  <si>
    <t>Tunuqi moTuTiebuli sisqiT 0.6 mm.</t>
  </si>
  <si>
    <t>gamGAM</t>
  </si>
  <si>
    <t>gam.                      16-17-4</t>
  </si>
  <si>
    <t>12_8_3 gamoy</t>
  </si>
  <si>
    <t>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</si>
</sst>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000"/>
    <numFmt numFmtId="167" formatCode="#,##0.0"/>
  </numFmts>
  <fonts count="29" x14ac:knownFonts="1">
    <font>
      <sz val="11"/>
      <color rgb="FF000000"/>
      <name val="Calibri"/>
      <family val="2"/>
      <charset val="204"/>
    </font>
    <font>
      <b/>
      <sz val="9"/>
      <color rgb="FF000000"/>
      <name val="AcadNusx"/>
    </font>
    <font>
      <sz val="10"/>
      <name val="Arial"/>
      <family val="2"/>
      <charset val="204"/>
    </font>
    <font>
      <sz val="10"/>
      <name val="AcadNusx"/>
    </font>
    <font>
      <sz val="10"/>
      <color theme="1"/>
      <name val="AcadNusx"/>
    </font>
    <font>
      <b/>
      <sz val="10"/>
      <color theme="1"/>
      <name val="AcadNusx"/>
    </font>
    <font>
      <sz val="9"/>
      <name val="AcadNusx"/>
    </font>
    <font>
      <b/>
      <sz val="10"/>
      <name val="AcadNusx"/>
    </font>
    <font>
      <sz val="10"/>
      <color indexed="8"/>
      <name val="AcadNusx"/>
    </font>
    <font>
      <b/>
      <vertAlign val="superscript"/>
      <sz val="11"/>
      <name val="AcadNusx"/>
    </font>
    <font>
      <vertAlign val="superscript"/>
      <sz val="11"/>
      <name val="AcadNusx"/>
    </font>
    <font>
      <vertAlign val="superscript"/>
      <sz val="12"/>
      <color theme="1"/>
      <name val="AcadNusx"/>
    </font>
    <font>
      <sz val="10"/>
      <color theme="1"/>
      <name val="Calibri"/>
      <family val="2"/>
      <scheme val="minor"/>
    </font>
    <font>
      <sz val="11"/>
      <name val="AcadNusx"/>
    </font>
    <font>
      <b/>
      <sz val="9"/>
      <name val="AcadNusx"/>
    </font>
    <font>
      <sz val="11"/>
      <color rgb="FF000000"/>
      <name val="Calibri"/>
      <family val="2"/>
      <charset val="204"/>
    </font>
    <font>
      <b/>
      <sz val="12"/>
      <color rgb="FF000000"/>
      <name val="AcadNusx"/>
    </font>
    <font>
      <sz val="10"/>
      <name val="Arial"/>
      <family val="2"/>
    </font>
    <font>
      <b/>
      <sz val="11"/>
      <name val="AcadNusx"/>
    </font>
    <font>
      <b/>
      <sz val="12"/>
      <name val="AcadNusx"/>
    </font>
    <font>
      <sz val="11"/>
      <name val="Calibri"/>
      <family val="2"/>
      <charset val="204"/>
    </font>
    <font>
      <b/>
      <sz val="10"/>
      <color indexed="8"/>
      <name val="Calibri"/>
      <family val="2"/>
    </font>
    <font>
      <b/>
      <sz val="9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LitNusx"/>
      <family val="2"/>
    </font>
    <font>
      <sz val="10"/>
      <name val="LitNusx"/>
    </font>
    <font>
      <b/>
      <vertAlign val="superscript"/>
      <sz val="9"/>
      <name val="AcadNusx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43" fontId="15" fillId="0" borderId="0" applyFont="0" applyFill="0" applyBorder="0" applyAlignment="0" applyProtection="0"/>
    <xf numFmtId="0" fontId="17" fillId="0" borderId="0"/>
    <xf numFmtId="0" fontId="15" fillId="0" borderId="0"/>
    <xf numFmtId="164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/>
  </cellStyleXfs>
  <cellXfs count="64">
    <xf numFmtId="0" fontId="0" fillId="0" borderId="0" xfId="0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3" fillId="0" borderId="0" xfId="3" applyFont="1" applyFill="1"/>
    <xf numFmtId="43" fontId="13" fillId="0" borderId="0" xfId="2" applyFont="1" applyFill="1" applyAlignment="1">
      <alignment horizont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7" fontId="28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3" applyFont="1" applyFill="1" applyAlignment="1">
      <alignment horizontal="left" wrapText="1"/>
    </xf>
    <xf numFmtId="43" fontId="13" fillId="0" borderId="0" xfId="2" applyFont="1" applyFill="1" applyAlignment="1">
      <alignment horizontal="left"/>
    </xf>
    <xf numFmtId="4" fontId="7" fillId="0" borderId="0" xfId="2" applyNumberFormat="1" applyFont="1" applyFill="1" applyAlignment="1">
      <alignment horizontal="center"/>
    </xf>
    <xf numFmtId="4" fontId="18" fillId="0" borderId="0" xfId="2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9">
    <cellStyle name="Comma 2" xfId="5"/>
    <cellStyle name="Comma 3" xfId="7"/>
    <cellStyle name="Normal 2" xfId="4"/>
    <cellStyle name="Normal 3" xfId="6"/>
    <cellStyle name="Normal_gare wyalsadfenigagarini 2_SMSH2008-IIkv ." xfId="3"/>
    <cellStyle name="Обычный" xfId="0" builtinId="0"/>
    <cellStyle name="Обычный 2" xfId="1"/>
    <cellStyle name="Обычный 4" xfId="8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2:M66"/>
  <sheetViews>
    <sheetView tabSelected="1" zoomScaleSheetLayoutView="100" workbookViewId="0">
      <selection activeCell="Q12" sqref="Q12"/>
    </sheetView>
  </sheetViews>
  <sheetFormatPr defaultRowHeight="15" x14ac:dyDescent="0.25"/>
  <cols>
    <col min="1" max="1" width="3.7109375" style="10" customWidth="1"/>
    <col min="2" max="2" width="8.7109375" style="10" customWidth="1"/>
    <col min="3" max="3" width="35.7109375" style="13" customWidth="1"/>
    <col min="4" max="5" width="8.7109375" style="10" customWidth="1"/>
    <col min="6" max="12" width="9.7109375" style="10" customWidth="1"/>
    <col min="13" max="13" width="10.7109375" style="10" customWidth="1"/>
  </cols>
  <sheetData>
    <row r="2" spans="1:13" ht="16.5" x14ac:dyDescent="0.25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2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6.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38"/>
    </row>
    <row r="5" spans="1:13" ht="15.75" x14ac:dyDescent="0.3">
      <c r="A5" s="50"/>
      <c r="B5" s="50"/>
      <c r="C5" s="50"/>
      <c r="D5" s="8"/>
      <c r="F5" s="51" t="s">
        <v>29</v>
      </c>
      <c r="G5" s="51"/>
      <c r="H5" s="51"/>
      <c r="I5" s="51"/>
      <c r="J5" s="51"/>
      <c r="K5" s="52" t="e">
        <f>#REF!</f>
        <v>#REF!</v>
      </c>
      <c r="L5" s="52"/>
      <c r="M5" s="9" t="s">
        <v>18</v>
      </c>
    </row>
    <row r="6" spans="1:13" ht="15.75" x14ac:dyDescent="0.3">
      <c r="A6" s="50" t="s">
        <v>55</v>
      </c>
      <c r="B6" s="50"/>
      <c r="C6" s="50"/>
      <c r="D6" s="8"/>
      <c r="F6" s="51" t="s">
        <v>52</v>
      </c>
      <c r="G6" s="51"/>
      <c r="H6" s="51"/>
      <c r="I6" s="51"/>
      <c r="J6" s="51"/>
      <c r="K6" s="53" t="e">
        <f>#REF!</f>
        <v>#REF!</v>
      </c>
      <c r="L6" s="53"/>
      <c r="M6" s="9" t="s">
        <v>18</v>
      </c>
    </row>
    <row r="8" spans="1:13" ht="50.25" customHeight="1" x14ac:dyDescent="0.25">
      <c r="A8" s="54" t="s">
        <v>3</v>
      </c>
      <c r="B8" s="54" t="s">
        <v>4</v>
      </c>
      <c r="C8" s="55" t="s">
        <v>5</v>
      </c>
      <c r="D8" s="56" t="s">
        <v>6</v>
      </c>
      <c r="E8" s="54" t="s">
        <v>13</v>
      </c>
      <c r="F8" s="54" t="s">
        <v>7</v>
      </c>
      <c r="G8" s="54" t="s">
        <v>8</v>
      </c>
      <c r="H8" s="54"/>
      <c r="I8" s="54" t="s">
        <v>9</v>
      </c>
      <c r="J8" s="54"/>
      <c r="K8" s="54" t="s">
        <v>10</v>
      </c>
      <c r="L8" s="54"/>
      <c r="M8" s="54" t="s">
        <v>0</v>
      </c>
    </row>
    <row r="9" spans="1:13" ht="25.5" x14ac:dyDescent="0.25">
      <c r="A9" s="54" t="s">
        <v>3</v>
      </c>
      <c r="B9" s="54" t="s">
        <v>4</v>
      </c>
      <c r="C9" s="55" t="s">
        <v>5</v>
      </c>
      <c r="D9" s="56" t="s">
        <v>6</v>
      </c>
      <c r="E9" s="54"/>
      <c r="F9" s="54"/>
      <c r="G9" s="44" t="s">
        <v>11</v>
      </c>
      <c r="H9" s="44" t="s">
        <v>12</v>
      </c>
      <c r="I9" s="44" t="s">
        <v>11</v>
      </c>
      <c r="J9" s="44" t="s">
        <v>12</v>
      </c>
      <c r="K9" s="44" t="s">
        <v>11</v>
      </c>
      <c r="L9" s="44" t="s">
        <v>12</v>
      </c>
      <c r="M9" s="54" t="s">
        <v>0</v>
      </c>
    </row>
    <row r="10" spans="1:13" x14ac:dyDescent="0.25">
      <c r="A10" s="44">
        <v>1</v>
      </c>
      <c r="B10" s="44">
        <v>2</v>
      </c>
      <c r="C10" s="45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36">
        <v>13</v>
      </c>
    </row>
    <row r="11" spans="1:13" x14ac:dyDescent="0.25">
      <c r="A11" s="44"/>
      <c r="B11" s="44"/>
      <c r="C11" s="45"/>
      <c r="D11" s="44"/>
      <c r="E11" s="44"/>
      <c r="F11" s="44"/>
      <c r="G11" s="44"/>
      <c r="H11" s="44"/>
      <c r="I11" s="44"/>
      <c r="J11" s="44"/>
      <c r="K11" s="44"/>
      <c r="L11" s="44"/>
      <c r="M11" s="36"/>
    </row>
    <row r="12" spans="1:13" ht="33" x14ac:dyDescent="0.25">
      <c r="A12" s="44"/>
      <c r="B12" s="44"/>
      <c r="C12" s="11" t="s">
        <v>30</v>
      </c>
      <c r="D12" s="44"/>
      <c r="E12" s="44"/>
      <c r="F12" s="44"/>
      <c r="G12" s="44"/>
      <c r="H12" s="44"/>
      <c r="I12" s="44"/>
      <c r="J12" s="44"/>
      <c r="K12" s="44"/>
      <c r="L12" s="44"/>
      <c r="M12" s="36"/>
    </row>
    <row r="13" spans="1:13" ht="51" x14ac:dyDescent="0.25">
      <c r="A13" s="46">
        <v>1</v>
      </c>
      <c r="B13" s="46" t="s">
        <v>32</v>
      </c>
      <c r="C13" s="12" t="s">
        <v>41</v>
      </c>
      <c r="D13" s="6" t="s">
        <v>31</v>
      </c>
      <c r="E13" s="44"/>
      <c r="F13" s="44">
        <v>626</v>
      </c>
      <c r="G13" s="17"/>
      <c r="H13" s="18"/>
      <c r="I13" s="17"/>
      <c r="J13" s="18"/>
      <c r="K13" s="17"/>
      <c r="L13" s="18"/>
      <c r="M13" s="18"/>
    </row>
    <row r="14" spans="1:13" x14ac:dyDescent="0.25">
      <c r="A14" s="47"/>
      <c r="B14" s="47"/>
      <c r="C14" s="4" t="s">
        <v>14</v>
      </c>
      <c r="D14" s="15" t="s">
        <v>15</v>
      </c>
      <c r="E14" s="3">
        <v>8.2000000000000003E-2</v>
      </c>
      <c r="F14" s="1">
        <f>E14*F13</f>
        <v>51.332000000000001</v>
      </c>
      <c r="G14" s="14"/>
      <c r="H14" s="23">
        <f t="shared" ref="H14" si="0">G14*F14</f>
        <v>0</v>
      </c>
      <c r="I14" s="5"/>
      <c r="J14" s="5">
        <f>I14*F14</f>
        <v>0</v>
      </c>
      <c r="K14" s="14"/>
      <c r="L14" s="23">
        <f t="shared" ref="L14" si="1">K14*F14</f>
        <v>0</v>
      </c>
      <c r="M14" s="5">
        <f>L14+J14+H14</f>
        <v>0</v>
      </c>
    </row>
    <row r="15" spans="1:13" x14ac:dyDescent="0.25">
      <c r="A15" s="48"/>
      <c r="B15" s="48"/>
      <c r="C15" s="4" t="s">
        <v>26</v>
      </c>
      <c r="D15" s="15" t="s">
        <v>16</v>
      </c>
      <c r="E15" s="3">
        <v>5.0000000000000001E-3</v>
      </c>
      <c r="F15" s="1">
        <f>E15*F13</f>
        <v>3.13</v>
      </c>
      <c r="G15" s="14"/>
      <c r="H15" s="23">
        <f>G15*F15</f>
        <v>0</v>
      </c>
      <c r="I15" s="14"/>
      <c r="J15" s="23">
        <f>I15*F15</f>
        <v>0</v>
      </c>
      <c r="K15" s="5"/>
      <c r="L15" s="5">
        <f>K15*F15</f>
        <v>0</v>
      </c>
      <c r="M15" s="5">
        <f t="shared" ref="M15" si="2">L15+J15+H15</f>
        <v>0</v>
      </c>
    </row>
    <row r="16" spans="1:13" ht="63.75" x14ac:dyDescent="0.25">
      <c r="A16" s="46">
        <v>2</v>
      </c>
      <c r="B16" s="46" t="s">
        <v>38</v>
      </c>
      <c r="C16" s="12" t="s">
        <v>40</v>
      </c>
      <c r="D16" s="6" t="s">
        <v>23</v>
      </c>
      <c r="E16" s="44"/>
      <c r="F16" s="44">
        <v>6.01</v>
      </c>
      <c r="G16" s="17"/>
      <c r="H16" s="18"/>
      <c r="I16" s="17"/>
      <c r="J16" s="18"/>
      <c r="K16" s="17"/>
      <c r="L16" s="18"/>
      <c r="M16" s="18"/>
    </row>
    <row r="17" spans="1:13" x14ac:dyDescent="0.25">
      <c r="A17" s="47"/>
      <c r="B17" s="47"/>
      <c r="C17" s="4" t="s">
        <v>14</v>
      </c>
      <c r="D17" s="15" t="s">
        <v>15</v>
      </c>
      <c r="E17" s="3">
        <f>51.6*0.01</f>
        <v>0.51600000000000001</v>
      </c>
      <c r="F17" s="1">
        <f>E17*F16</f>
        <v>3.1011600000000001</v>
      </c>
      <c r="G17" s="14"/>
      <c r="H17" s="23">
        <f t="shared" ref="H17" si="3">G17*F17</f>
        <v>0</v>
      </c>
      <c r="I17" s="5"/>
      <c r="J17" s="5">
        <f>I17*F17</f>
        <v>0</v>
      </c>
      <c r="K17" s="14"/>
      <c r="L17" s="23">
        <f t="shared" ref="L17" si="4">K17*F17</f>
        <v>0</v>
      </c>
      <c r="M17" s="5">
        <f>L17+J17+H17</f>
        <v>0</v>
      </c>
    </row>
    <row r="18" spans="1:13" x14ac:dyDescent="0.25">
      <c r="A18" s="48"/>
      <c r="B18" s="48"/>
      <c r="C18" s="4" t="s">
        <v>26</v>
      </c>
      <c r="D18" s="15" t="s">
        <v>16</v>
      </c>
      <c r="E18" s="3">
        <f>10.4*0.01</f>
        <v>0.10400000000000001</v>
      </c>
      <c r="F18" s="1">
        <f>E18*F16</f>
        <v>0.62504000000000004</v>
      </c>
      <c r="G18" s="14"/>
      <c r="H18" s="23">
        <f>G18*F18</f>
        <v>0</v>
      </c>
      <c r="I18" s="14"/>
      <c r="J18" s="23">
        <f>I18*F18</f>
        <v>0</v>
      </c>
      <c r="K18" s="5"/>
      <c r="L18" s="5">
        <f>K18*F18</f>
        <v>0</v>
      </c>
      <c r="M18" s="5">
        <f t="shared" ref="M18" si="5">L18+J18+H18</f>
        <v>0</v>
      </c>
    </row>
    <row r="19" spans="1:13" x14ac:dyDescent="0.25">
      <c r="A19" s="42"/>
      <c r="B19" s="42"/>
      <c r="C19" s="4"/>
      <c r="D19" s="15"/>
      <c r="E19" s="15"/>
      <c r="F19" s="1"/>
      <c r="G19" s="14"/>
      <c r="H19" s="5"/>
      <c r="I19" s="14"/>
      <c r="J19" s="5"/>
      <c r="K19" s="14"/>
      <c r="L19" s="5"/>
      <c r="M19" s="5"/>
    </row>
    <row r="20" spans="1:13" x14ac:dyDescent="0.25">
      <c r="A20" s="34"/>
      <c r="B20" s="45"/>
      <c r="C20" s="30"/>
      <c r="D20" s="31"/>
      <c r="E20" s="32"/>
      <c r="F20" s="33"/>
      <c r="G20" s="33"/>
      <c r="H20" s="33"/>
      <c r="I20" s="33"/>
      <c r="J20" s="33"/>
      <c r="K20" s="33"/>
      <c r="L20" s="33"/>
      <c r="M20" s="33"/>
    </row>
    <row r="21" spans="1:13" ht="33" x14ac:dyDescent="0.25">
      <c r="A21" s="41"/>
      <c r="B21" s="41"/>
      <c r="C21" s="11" t="s">
        <v>56</v>
      </c>
      <c r="D21" s="15"/>
      <c r="E21" s="15"/>
      <c r="F21" s="1"/>
      <c r="G21" s="14"/>
      <c r="H21" s="5"/>
      <c r="I21" s="14"/>
      <c r="J21" s="5"/>
      <c r="K21" s="14"/>
      <c r="L21" s="5"/>
      <c r="M21" s="5"/>
    </row>
    <row r="22" spans="1:13" ht="38.25" x14ac:dyDescent="0.25">
      <c r="A22" s="58">
        <v>1</v>
      </c>
      <c r="B22" s="61" t="s">
        <v>42</v>
      </c>
      <c r="C22" s="19" t="s">
        <v>57</v>
      </c>
      <c r="D22" s="20" t="s">
        <v>21</v>
      </c>
      <c r="E22" s="35"/>
      <c r="F22" s="21">
        <v>6.01</v>
      </c>
      <c r="G22" s="17"/>
      <c r="H22" s="18"/>
      <c r="I22" s="17"/>
      <c r="J22" s="18"/>
      <c r="K22" s="17"/>
      <c r="L22" s="18"/>
      <c r="M22" s="18"/>
    </row>
    <row r="23" spans="1:13" ht="15.75" x14ac:dyDescent="0.25">
      <c r="A23" s="59"/>
      <c r="B23" s="62"/>
      <c r="C23" s="22" t="s">
        <v>25</v>
      </c>
      <c r="D23" s="25" t="s">
        <v>15</v>
      </c>
      <c r="E23" s="28">
        <v>23.8</v>
      </c>
      <c r="F23" s="23">
        <f>E23*F22</f>
        <v>143.03800000000001</v>
      </c>
      <c r="G23" s="23"/>
      <c r="H23" s="23">
        <f t="shared" ref="H23" si="6">G23*F23</f>
        <v>0</v>
      </c>
      <c r="I23" s="23"/>
      <c r="J23" s="23">
        <f t="shared" ref="J23" si="7">I23*F23</f>
        <v>0</v>
      </c>
      <c r="K23" s="23"/>
      <c r="L23" s="23">
        <f t="shared" ref="L23" si="8">K23*F23</f>
        <v>0</v>
      </c>
      <c r="M23" s="23">
        <f t="shared" ref="M23" si="9">L23+J23+H23</f>
        <v>0</v>
      </c>
    </row>
    <row r="24" spans="1:13" ht="15.75" x14ac:dyDescent="0.25">
      <c r="A24" s="59"/>
      <c r="B24" s="62"/>
      <c r="C24" s="22" t="s">
        <v>26</v>
      </c>
      <c r="D24" s="25" t="s">
        <v>18</v>
      </c>
      <c r="E24" s="28">
        <v>2.1</v>
      </c>
      <c r="F24" s="23">
        <f>E24*F22</f>
        <v>12.621</v>
      </c>
      <c r="G24" s="23"/>
      <c r="H24" s="23">
        <f>G24*F24</f>
        <v>0</v>
      </c>
      <c r="I24" s="23"/>
      <c r="J24" s="23">
        <f>I24*F24</f>
        <v>0</v>
      </c>
      <c r="K24" s="23"/>
      <c r="L24" s="23">
        <f>K24*F24</f>
        <v>0</v>
      </c>
      <c r="M24" s="23">
        <f>L24+J24+H24</f>
        <v>0</v>
      </c>
    </row>
    <row r="25" spans="1:13" ht="18" x14ac:dyDescent="0.25">
      <c r="A25" s="59"/>
      <c r="B25" s="62"/>
      <c r="C25" s="22" t="s">
        <v>51</v>
      </c>
      <c r="D25" s="25" t="s">
        <v>22</v>
      </c>
      <c r="E25" s="28">
        <v>1.05</v>
      </c>
      <c r="F25" s="23">
        <f>E25*F22</f>
        <v>6.3105000000000002</v>
      </c>
      <c r="G25" s="23"/>
      <c r="H25" s="23">
        <f t="shared" ref="H25:H57" si="10">G25*F25</f>
        <v>0</v>
      </c>
      <c r="I25" s="23"/>
      <c r="J25" s="23">
        <f t="shared" ref="J25:J57" si="11">I25*F25</f>
        <v>0</v>
      </c>
      <c r="K25" s="23"/>
      <c r="L25" s="23">
        <f t="shared" ref="L25:L57" si="12">K25*F25</f>
        <v>0</v>
      </c>
      <c r="M25" s="23">
        <f t="shared" ref="M25:M57" si="13">L25+J25+H25</f>
        <v>0</v>
      </c>
    </row>
    <row r="26" spans="1:13" ht="15.75" x14ac:dyDescent="0.25">
      <c r="A26" s="59"/>
      <c r="B26" s="62"/>
      <c r="C26" s="22" t="s">
        <v>43</v>
      </c>
      <c r="D26" s="25" t="s">
        <v>34</v>
      </c>
      <c r="E26" s="28">
        <v>7.2</v>
      </c>
      <c r="F26" s="23">
        <f>E26*F22</f>
        <v>43.271999999999998</v>
      </c>
      <c r="G26" s="23"/>
      <c r="H26" s="23">
        <f t="shared" si="10"/>
        <v>0</v>
      </c>
      <c r="I26" s="23"/>
      <c r="J26" s="23">
        <f t="shared" si="11"/>
        <v>0</v>
      </c>
      <c r="K26" s="23"/>
      <c r="L26" s="23">
        <f t="shared" si="12"/>
        <v>0</v>
      </c>
      <c r="M26" s="23">
        <f t="shared" si="13"/>
        <v>0</v>
      </c>
    </row>
    <row r="27" spans="1:13" ht="15.75" x14ac:dyDescent="0.25">
      <c r="A27" s="60"/>
      <c r="B27" s="63"/>
      <c r="C27" s="22" t="s">
        <v>17</v>
      </c>
      <c r="D27" s="25" t="s">
        <v>18</v>
      </c>
      <c r="E27" s="28">
        <v>3.44</v>
      </c>
      <c r="F27" s="23">
        <f>E27*F22</f>
        <v>20.674399999999999</v>
      </c>
      <c r="G27" s="23"/>
      <c r="H27" s="23">
        <f t="shared" si="10"/>
        <v>0</v>
      </c>
      <c r="I27" s="23"/>
      <c r="J27" s="23">
        <f t="shared" si="11"/>
        <v>0</v>
      </c>
      <c r="K27" s="23"/>
      <c r="L27" s="23">
        <f t="shared" si="12"/>
        <v>0</v>
      </c>
      <c r="M27" s="23">
        <f t="shared" si="13"/>
        <v>0</v>
      </c>
    </row>
    <row r="28" spans="1:13" ht="53.25" x14ac:dyDescent="0.25">
      <c r="A28" s="58">
        <v>2</v>
      </c>
      <c r="B28" s="61" t="s">
        <v>44</v>
      </c>
      <c r="C28" s="19" t="s">
        <v>60</v>
      </c>
      <c r="D28" s="20" t="s">
        <v>33</v>
      </c>
      <c r="E28" s="35"/>
      <c r="F28" s="21">
        <v>626</v>
      </c>
      <c r="G28" s="17"/>
      <c r="H28" s="18"/>
      <c r="I28" s="17"/>
      <c r="J28" s="18"/>
      <c r="K28" s="17"/>
      <c r="L28" s="18"/>
      <c r="M28" s="18"/>
    </row>
    <row r="29" spans="1:13" ht="15.75" x14ac:dyDescent="0.25">
      <c r="A29" s="59"/>
      <c r="B29" s="62"/>
      <c r="C29" s="22" t="s">
        <v>25</v>
      </c>
      <c r="D29" s="25" t="s">
        <v>15</v>
      </c>
      <c r="E29" s="28">
        <v>0.439</v>
      </c>
      <c r="F29" s="23">
        <f>E29*F28</f>
        <v>274.81400000000002</v>
      </c>
      <c r="G29" s="23"/>
      <c r="H29" s="23">
        <f t="shared" si="10"/>
        <v>0</v>
      </c>
      <c r="I29" s="23"/>
      <c r="J29" s="23">
        <f t="shared" si="11"/>
        <v>0</v>
      </c>
      <c r="K29" s="23"/>
      <c r="L29" s="23">
        <f t="shared" si="12"/>
        <v>0</v>
      </c>
      <c r="M29" s="23">
        <f t="shared" si="13"/>
        <v>0</v>
      </c>
    </row>
    <row r="30" spans="1:13" ht="18" x14ac:dyDescent="0.25">
      <c r="A30" s="59"/>
      <c r="B30" s="62"/>
      <c r="C30" s="22" t="s">
        <v>58</v>
      </c>
      <c r="D30" s="25" t="s">
        <v>33</v>
      </c>
      <c r="E30" s="28">
        <v>1.28</v>
      </c>
      <c r="F30" s="23">
        <v>801.28</v>
      </c>
      <c r="G30" s="23"/>
      <c r="H30" s="23">
        <f t="shared" si="10"/>
        <v>0</v>
      </c>
      <c r="I30" s="23"/>
      <c r="J30" s="23">
        <f t="shared" si="11"/>
        <v>0</v>
      </c>
      <c r="K30" s="23"/>
      <c r="L30" s="23">
        <f t="shared" si="12"/>
        <v>0</v>
      </c>
      <c r="M30" s="23">
        <f t="shared" si="13"/>
        <v>0</v>
      </c>
    </row>
    <row r="31" spans="1:13" ht="25.5" x14ac:dyDescent="0.25">
      <c r="A31" s="59"/>
      <c r="B31" s="62"/>
      <c r="C31" s="22" t="s">
        <v>59</v>
      </c>
      <c r="D31" s="25" t="s">
        <v>33</v>
      </c>
      <c r="E31" s="28" t="s">
        <v>62</v>
      </c>
      <c r="F31" s="23">
        <v>25</v>
      </c>
      <c r="G31" s="23"/>
      <c r="H31" s="23">
        <f t="shared" si="10"/>
        <v>0</v>
      </c>
      <c r="I31" s="23"/>
      <c r="J31" s="23">
        <f t="shared" si="11"/>
        <v>0</v>
      </c>
      <c r="K31" s="23"/>
      <c r="L31" s="23">
        <f t="shared" si="12"/>
        <v>0</v>
      </c>
      <c r="M31" s="23">
        <f t="shared" si="13"/>
        <v>0</v>
      </c>
    </row>
    <row r="32" spans="1:13" ht="15.75" x14ac:dyDescent="0.25">
      <c r="A32" s="59"/>
      <c r="B32" s="62"/>
      <c r="C32" s="22" t="s">
        <v>45</v>
      </c>
      <c r="D32" s="25" t="s">
        <v>34</v>
      </c>
      <c r="E32" s="28">
        <v>0.15</v>
      </c>
      <c r="F32" s="23">
        <f>E32*F28</f>
        <v>93.899999999999991</v>
      </c>
      <c r="G32" s="23"/>
      <c r="H32" s="23">
        <f t="shared" si="10"/>
        <v>0</v>
      </c>
      <c r="I32" s="23"/>
      <c r="J32" s="23">
        <f t="shared" si="11"/>
        <v>0</v>
      </c>
      <c r="K32" s="23"/>
      <c r="L32" s="23">
        <f t="shared" si="12"/>
        <v>0</v>
      </c>
      <c r="M32" s="23">
        <f t="shared" si="13"/>
        <v>0</v>
      </c>
    </row>
    <row r="33" spans="1:13" ht="15.75" x14ac:dyDescent="0.25">
      <c r="A33" s="59"/>
      <c r="B33" s="62"/>
      <c r="C33" s="22" t="s">
        <v>20</v>
      </c>
      <c r="D33" s="25" t="s">
        <v>18</v>
      </c>
      <c r="E33" s="28">
        <v>3.5400000000000001E-2</v>
      </c>
      <c r="F33" s="23">
        <f>E33*F28</f>
        <v>22.160399999999999</v>
      </c>
      <c r="G33" s="23"/>
      <c r="H33" s="23">
        <f t="shared" si="10"/>
        <v>0</v>
      </c>
      <c r="I33" s="23"/>
      <c r="J33" s="23">
        <f t="shared" si="11"/>
        <v>0</v>
      </c>
      <c r="K33" s="23"/>
      <c r="L33" s="23">
        <f t="shared" si="12"/>
        <v>0</v>
      </c>
      <c r="M33" s="23">
        <f t="shared" si="13"/>
        <v>0</v>
      </c>
    </row>
    <row r="34" spans="1:13" ht="15.75" x14ac:dyDescent="0.25">
      <c r="A34" s="59"/>
      <c r="B34" s="62"/>
      <c r="C34" s="22" t="s">
        <v>39</v>
      </c>
      <c r="D34" s="25" t="s">
        <v>34</v>
      </c>
      <c r="E34" s="28">
        <v>0.106</v>
      </c>
      <c r="F34" s="23">
        <f>E34*F28</f>
        <v>66.355999999999995</v>
      </c>
      <c r="G34" s="23"/>
      <c r="H34" s="23">
        <f t="shared" si="10"/>
        <v>0</v>
      </c>
      <c r="I34" s="23"/>
      <c r="J34" s="23">
        <f t="shared" si="11"/>
        <v>0</v>
      </c>
      <c r="K34" s="23"/>
      <c r="L34" s="23">
        <f t="shared" si="12"/>
        <v>0</v>
      </c>
      <c r="M34" s="23">
        <f t="shared" si="13"/>
        <v>0</v>
      </c>
    </row>
    <row r="35" spans="1:13" ht="15.75" x14ac:dyDescent="0.25">
      <c r="A35" s="60"/>
      <c r="B35" s="63"/>
      <c r="C35" s="22" t="s">
        <v>17</v>
      </c>
      <c r="D35" s="25" t="s">
        <v>18</v>
      </c>
      <c r="E35" s="28">
        <v>8.2799999999999999E-2</v>
      </c>
      <c r="F35" s="23">
        <f>E35*F28</f>
        <v>51.832799999999999</v>
      </c>
      <c r="G35" s="23"/>
      <c r="H35" s="23">
        <f t="shared" si="10"/>
        <v>0</v>
      </c>
      <c r="I35" s="23"/>
      <c r="J35" s="23">
        <f t="shared" si="11"/>
        <v>0</v>
      </c>
      <c r="K35" s="23"/>
      <c r="L35" s="23">
        <f t="shared" si="12"/>
        <v>0</v>
      </c>
      <c r="M35" s="23">
        <f t="shared" si="13"/>
        <v>0</v>
      </c>
    </row>
    <row r="36" spans="1:13" ht="25.5" x14ac:dyDescent="0.25">
      <c r="A36" s="58">
        <v>3</v>
      </c>
      <c r="B36" s="61" t="s">
        <v>46</v>
      </c>
      <c r="C36" s="19" t="s">
        <v>47</v>
      </c>
      <c r="D36" s="20" t="s">
        <v>22</v>
      </c>
      <c r="E36" s="35"/>
      <c r="F36" s="21">
        <f>F22</f>
        <v>6.01</v>
      </c>
      <c r="G36" s="17"/>
      <c r="H36" s="18"/>
      <c r="I36" s="17"/>
      <c r="J36" s="18"/>
      <c r="K36" s="17"/>
      <c r="L36" s="18"/>
      <c r="M36" s="18"/>
    </row>
    <row r="37" spans="1:13" ht="15.75" x14ac:dyDescent="0.25">
      <c r="A37" s="59"/>
      <c r="B37" s="62"/>
      <c r="C37" s="22" t="s">
        <v>25</v>
      </c>
      <c r="D37" s="25" t="s">
        <v>15</v>
      </c>
      <c r="E37" s="28">
        <v>0.87</v>
      </c>
      <c r="F37" s="23">
        <f>E37*F36</f>
        <v>5.2286999999999999</v>
      </c>
      <c r="G37" s="23"/>
      <c r="H37" s="23">
        <f t="shared" si="10"/>
        <v>0</v>
      </c>
      <c r="I37" s="23"/>
      <c r="J37" s="23">
        <f t="shared" si="11"/>
        <v>0</v>
      </c>
      <c r="K37" s="23"/>
      <c r="L37" s="23">
        <f t="shared" si="12"/>
        <v>0</v>
      </c>
      <c r="M37" s="23">
        <f t="shared" si="13"/>
        <v>0</v>
      </c>
    </row>
    <row r="38" spans="1:13" ht="15.75" x14ac:dyDescent="0.25">
      <c r="A38" s="59"/>
      <c r="B38" s="62"/>
      <c r="C38" s="22" t="s">
        <v>20</v>
      </c>
      <c r="D38" s="25" t="s">
        <v>18</v>
      </c>
      <c r="E38" s="28">
        <v>0.13</v>
      </c>
      <c r="F38" s="23">
        <f>E38*F36</f>
        <v>0.78129999999999999</v>
      </c>
      <c r="G38" s="23"/>
      <c r="H38" s="23">
        <f t="shared" si="10"/>
        <v>0</v>
      </c>
      <c r="I38" s="23"/>
      <c r="J38" s="23">
        <f t="shared" si="11"/>
        <v>0</v>
      </c>
      <c r="K38" s="23"/>
      <c r="L38" s="23">
        <f t="shared" si="12"/>
        <v>0</v>
      </c>
      <c r="M38" s="23">
        <f t="shared" si="13"/>
        <v>0</v>
      </c>
    </row>
    <row r="39" spans="1:13" ht="15.75" x14ac:dyDescent="0.25">
      <c r="A39" s="59"/>
      <c r="B39" s="62"/>
      <c r="C39" s="22" t="s">
        <v>48</v>
      </c>
      <c r="D39" s="25" t="s">
        <v>49</v>
      </c>
      <c r="E39" s="28">
        <v>10.06</v>
      </c>
      <c r="F39" s="23">
        <f>E39*F36</f>
        <v>60.460599999999999</v>
      </c>
      <c r="G39" s="23"/>
      <c r="H39" s="23">
        <f t="shared" si="10"/>
        <v>0</v>
      </c>
      <c r="I39" s="23"/>
      <c r="J39" s="23">
        <f t="shared" si="11"/>
        <v>0</v>
      </c>
      <c r="K39" s="23"/>
      <c r="L39" s="23">
        <f t="shared" si="12"/>
        <v>0</v>
      </c>
      <c r="M39" s="23">
        <f t="shared" si="13"/>
        <v>0</v>
      </c>
    </row>
    <row r="40" spans="1:13" ht="15.75" x14ac:dyDescent="0.25">
      <c r="A40" s="60"/>
      <c r="B40" s="63"/>
      <c r="C40" s="22" t="s">
        <v>17</v>
      </c>
      <c r="D40" s="25" t="s">
        <v>18</v>
      </c>
      <c r="E40" s="28">
        <v>0.1</v>
      </c>
      <c r="F40" s="23">
        <f>E40*F36</f>
        <v>0.60099999999999998</v>
      </c>
      <c r="G40" s="23"/>
      <c r="H40" s="23">
        <f t="shared" si="10"/>
        <v>0</v>
      </c>
      <c r="I40" s="23"/>
      <c r="J40" s="23">
        <f t="shared" si="11"/>
        <v>0</v>
      </c>
      <c r="K40" s="23"/>
      <c r="L40" s="23">
        <f t="shared" si="12"/>
        <v>0</v>
      </c>
      <c r="M40" s="23">
        <f t="shared" si="13"/>
        <v>0</v>
      </c>
    </row>
    <row r="41" spans="1:13" ht="25.5" x14ac:dyDescent="0.25">
      <c r="A41" s="58">
        <v>4</v>
      </c>
      <c r="B41" s="61" t="s">
        <v>64</v>
      </c>
      <c r="C41" s="19" t="s">
        <v>36</v>
      </c>
      <c r="D41" s="20" t="s">
        <v>19</v>
      </c>
      <c r="E41" s="35"/>
      <c r="F41" s="21">
        <v>60</v>
      </c>
      <c r="G41" s="17"/>
      <c r="H41" s="18"/>
      <c r="I41" s="17"/>
      <c r="J41" s="18"/>
      <c r="K41" s="17"/>
      <c r="L41" s="18"/>
      <c r="M41" s="18"/>
    </row>
    <row r="42" spans="1:13" ht="15.75" x14ac:dyDescent="0.25">
      <c r="A42" s="59"/>
      <c r="B42" s="62"/>
      <c r="C42" s="22" t="s">
        <v>25</v>
      </c>
      <c r="D42" s="25" t="s">
        <v>15</v>
      </c>
      <c r="E42" s="28">
        <v>0.74</v>
      </c>
      <c r="F42" s="23">
        <f>E42*F41</f>
        <v>44.4</v>
      </c>
      <c r="G42" s="23"/>
      <c r="H42" s="23">
        <f t="shared" si="10"/>
        <v>0</v>
      </c>
      <c r="I42" s="23"/>
      <c r="J42" s="23">
        <f t="shared" si="11"/>
        <v>0</v>
      </c>
      <c r="K42" s="23"/>
      <c r="L42" s="23">
        <f t="shared" si="12"/>
        <v>0</v>
      </c>
      <c r="M42" s="23">
        <f t="shared" si="13"/>
        <v>0</v>
      </c>
    </row>
    <row r="43" spans="1:13" ht="15.75" x14ac:dyDescent="0.25">
      <c r="A43" s="59"/>
      <c r="B43" s="62"/>
      <c r="C43" s="22" t="s">
        <v>20</v>
      </c>
      <c r="D43" s="25" t="s">
        <v>18</v>
      </c>
      <c r="E43" s="28">
        <v>6.6199999999999995E-2</v>
      </c>
      <c r="F43" s="23">
        <f>E43*F41</f>
        <v>3.9719999999999995</v>
      </c>
      <c r="G43" s="23"/>
      <c r="H43" s="23">
        <f t="shared" si="10"/>
        <v>0</v>
      </c>
      <c r="I43" s="23"/>
      <c r="J43" s="23">
        <f t="shared" si="11"/>
        <v>0</v>
      </c>
      <c r="K43" s="23"/>
      <c r="L43" s="23">
        <f t="shared" si="12"/>
        <v>0</v>
      </c>
      <c r="M43" s="23">
        <f t="shared" si="13"/>
        <v>0</v>
      </c>
    </row>
    <row r="44" spans="1:13" ht="18" x14ac:dyDescent="0.25">
      <c r="A44" s="59"/>
      <c r="B44" s="62"/>
      <c r="C44" s="22" t="s">
        <v>61</v>
      </c>
      <c r="D44" s="25" t="s">
        <v>33</v>
      </c>
      <c r="E44" s="28">
        <v>1.7090000000000001</v>
      </c>
      <c r="F44" s="23">
        <f>E44*F41</f>
        <v>102.54</v>
      </c>
      <c r="G44" s="23"/>
      <c r="H44" s="23">
        <f t="shared" si="10"/>
        <v>0</v>
      </c>
      <c r="I44" s="23"/>
      <c r="J44" s="23">
        <f t="shared" si="11"/>
        <v>0</v>
      </c>
      <c r="K44" s="23"/>
      <c r="L44" s="23">
        <f t="shared" si="12"/>
        <v>0</v>
      </c>
      <c r="M44" s="23">
        <f t="shared" si="13"/>
        <v>0</v>
      </c>
    </row>
    <row r="45" spans="1:13" ht="15.75" x14ac:dyDescent="0.25">
      <c r="A45" s="59"/>
      <c r="B45" s="62"/>
      <c r="C45" s="22" t="s">
        <v>37</v>
      </c>
      <c r="D45" s="25" t="s">
        <v>24</v>
      </c>
      <c r="E45" s="28">
        <v>3.3</v>
      </c>
      <c r="F45" s="23">
        <f>E45*F41</f>
        <v>198</v>
      </c>
      <c r="G45" s="23"/>
      <c r="H45" s="23">
        <f t="shared" si="10"/>
        <v>0</v>
      </c>
      <c r="I45" s="23"/>
      <c r="J45" s="23">
        <f t="shared" si="11"/>
        <v>0</v>
      </c>
      <c r="K45" s="23"/>
      <c r="L45" s="23">
        <f t="shared" si="12"/>
        <v>0</v>
      </c>
      <c r="M45" s="23">
        <f t="shared" si="13"/>
        <v>0</v>
      </c>
    </row>
    <row r="46" spans="1:13" ht="15.75" x14ac:dyDescent="0.25">
      <c r="A46" s="59"/>
      <c r="B46" s="62"/>
      <c r="C46" s="22" t="s">
        <v>43</v>
      </c>
      <c r="D46" s="25" t="s">
        <v>34</v>
      </c>
      <c r="E46" s="28">
        <v>0.128</v>
      </c>
      <c r="F46" s="23">
        <f>E46*F41</f>
        <v>7.68</v>
      </c>
      <c r="G46" s="23"/>
      <c r="H46" s="23">
        <f t="shared" si="10"/>
        <v>0</v>
      </c>
      <c r="I46" s="23"/>
      <c r="J46" s="23">
        <f t="shared" si="11"/>
        <v>0</v>
      </c>
      <c r="K46" s="23"/>
      <c r="L46" s="23">
        <f t="shared" si="12"/>
        <v>0</v>
      </c>
      <c r="M46" s="23">
        <f t="shared" si="13"/>
        <v>0</v>
      </c>
    </row>
    <row r="47" spans="1:13" ht="15.75" x14ac:dyDescent="0.25">
      <c r="A47" s="60"/>
      <c r="B47" s="63"/>
      <c r="C47" s="22" t="s">
        <v>17</v>
      </c>
      <c r="D47" s="25" t="s">
        <v>18</v>
      </c>
      <c r="E47" s="28">
        <v>0.13300000000000001</v>
      </c>
      <c r="F47" s="23">
        <f>E47*F41</f>
        <v>7.98</v>
      </c>
      <c r="G47" s="23"/>
      <c r="H47" s="23">
        <f t="shared" si="10"/>
        <v>0</v>
      </c>
      <c r="I47" s="23"/>
      <c r="J47" s="23">
        <f t="shared" si="11"/>
        <v>0</v>
      </c>
      <c r="K47" s="23"/>
      <c r="L47" s="23">
        <f t="shared" si="12"/>
        <v>0</v>
      </c>
      <c r="M47" s="23">
        <f t="shared" si="13"/>
        <v>0</v>
      </c>
    </row>
    <row r="48" spans="1:13" ht="15.75" x14ac:dyDescent="0.25">
      <c r="A48" s="58">
        <v>5</v>
      </c>
      <c r="B48" s="58" t="s">
        <v>63</v>
      </c>
      <c r="C48" s="29" t="s">
        <v>50</v>
      </c>
      <c r="D48" s="16" t="s">
        <v>24</v>
      </c>
      <c r="E48" s="34"/>
      <c r="F48" s="21">
        <v>5</v>
      </c>
      <c r="G48" s="17"/>
      <c r="H48" s="18"/>
      <c r="I48" s="17"/>
      <c r="J48" s="18"/>
      <c r="K48" s="17"/>
      <c r="L48" s="18"/>
      <c r="M48" s="18"/>
    </row>
    <row r="49" spans="1:13" ht="15.75" x14ac:dyDescent="0.25">
      <c r="A49" s="59"/>
      <c r="B49" s="59"/>
      <c r="C49" s="4" t="s">
        <v>25</v>
      </c>
      <c r="D49" s="26" t="s">
        <v>15</v>
      </c>
      <c r="E49" s="37">
        <v>1.51</v>
      </c>
      <c r="F49" s="27">
        <f>F48*E49</f>
        <v>7.55</v>
      </c>
      <c r="G49" s="24"/>
      <c r="H49" s="24">
        <f t="shared" si="10"/>
        <v>0</v>
      </c>
      <c r="I49" s="24"/>
      <c r="J49" s="24">
        <f t="shared" si="11"/>
        <v>0</v>
      </c>
      <c r="K49" s="24"/>
      <c r="L49" s="24">
        <f t="shared" si="12"/>
        <v>0</v>
      </c>
      <c r="M49" s="24">
        <f t="shared" si="13"/>
        <v>0</v>
      </c>
    </row>
    <row r="50" spans="1:13" ht="15.75" x14ac:dyDescent="0.25">
      <c r="A50" s="59"/>
      <c r="B50" s="59"/>
      <c r="C50" s="4" t="s">
        <v>26</v>
      </c>
      <c r="D50" s="26" t="s">
        <v>18</v>
      </c>
      <c r="E50" s="37">
        <v>0.02</v>
      </c>
      <c r="F50" s="27">
        <f>F48*E50</f>
        <v>0.1</v>
      </c>
      <c r="G50" s="24"/>
      <c r="H50" s="24">
        <f t="shared" si="10"/>
        <v>0</v>
      </c>
      <c r="I50" s="24"/>
      <c r="J50" s="24">
        <f t="shared" si="11"/>
        <v>0</v>
      </c>
      <c r="K50" s="24"/>
      <c r="L50" s="24">
        <f t="shared" si="12"/>
        <v>0</v>
      </c>
      <c r="M50" s="24">
        <f t="shared" si="13"/>
        <v>0</v>
      </c>
    </row>
    <row r="51" spans="1:13" ht="27" x14ac:dyDescent="0.25">
      <c r="A51" s="59"/>
      <c r="B51" s="59"/>
      <c r="C51" s="4" t="s">
        <v>61</v>
      </c>
      <c r="D51" s="26" t="s">
        <v>33</v>
      </c>
      <c r="E51" s="37">
        <v>1</v>
      </c>
      <c r="F51" s="27">
        <f>F48*E51</f>
        <v>5</v>
      </c>
      <c r="G51" s="23"/>
      <c r="H51" s="24">
        <f t="shared" si="10"/>
        <v>0</v>
      </c>
      <c r="I51" s="24"/>
      <c r="J51" s="24">
        <f t="shared" si="11"/>
        <v>0</v>
      </c>
      <c r="K51" s="24"/>
      <c r="L51" s="24">
        <f t="shared" si="12"/>
        <v>0</v>
      </c>
      <c r="M51" s="24">
        <f t="shared" si="13"/>
        <v>0</v>
      </c>
    </row>
    <row r="52" spans="1:13" ht="15.75" x14ac:dyDescent="0.25">
      <c r="A52" s="60"/>
      <c r="B52" s="60"/>
      <c r="C52" s="4" t="s">
        <v>17</v>
      </c>
      <c r="D52" s="26" t="s">
        <v>18</v>
      </c>
      <c r="E52" s="37">
        <v>0.28999999999999998</v>
      </c>
      <c r="F52" s="27">
        <f>F48*E52</f>
        <v>1.45</v>
      </c>
      <c r="G52" s="24"/>
      <c r="H52" s="24">
        <f t="shared" si="10"/>
        <v>0</v>
      </c>
      <c r="I52" s="24"/>
      <c r="J52" s="24">
        <f t="shared" si="11"/>
        <v>0</v>
      </c>
      <c r="K52" s="24"/>
      <c r="L52" s="24">
        <f t="shared" si="12"/>
        <v>0</v>
      </c>
      <c r="M52" s="24">
        <f t="shared" si="13"/>
        <v>0</v>
      </c>
    </row>
    <row r="53" spans="1:13" ht="27" x14ac:dyDescent="0.25">
      <c r="A53" s="58">
        <v>6</v>
      </c>
      <c r="B53" s="61" t="s">
        <v>64</v>
      </c>
      <c r="C53" s="29" t="s">
        <v>35</v>
      </c>
      <c r="D53" s="16" t="s">
        <v>19</v>
      </c>
      <c r="E53" s="34"/>
      <c r="F53" s="21">
        <v>45</v>
      </c>
      <c r="G53" s="17"/>
      <c r="H53" s="18"/>
      <c r="I53" s="17"/>
      <c r="J53" s="18"/>
      <c r="K53" s="17"/>
      <c r="L53" s="18"/>
      <c r="M53" s="18"/>
    </row>
    <row r="54" spans="1:13" ht="15.75" x14ac:dyDescent="0.25">
      <c r="A54" s="59"/>
      <c r="B54" s="62"/>
      <c r="C54" s="4" t="s">
        <v>25</v>
      </c>
      <c r="D54" s="26" t="s">
        <v>15</v>
      </c>
      <c r="E54" s="37">
        <v>0.74</v>
      </c>
      <c r="F54" s="27">
        <f>F53*E54</f>
        <v>33.299999999999997</v>
      </c>
      <c r="G54" s="24"/>
      <c r="H54" s="24">
        <f t="shared" si="10"/>
        <v>0</v>
      </c>
      <c r="I54" s="24"/>
      <c r="J54" s="24">
        <f t="shared" si="11"/>
        <v>0</v>
      </c>
      <c r="K54" s="24"/>
      <c r="L54" s="24">
        <f t="shared" si="12"/>
        <v>0</v>
      </c>
      <c r="M54" s="24">
        <f t="shared" si="13"/>
        <v>0</v>
      </c>
    </row>
    <row r="55" spans="1:13" ht="27" x14ac:dyDescent="0.25">
      <c r="A55" s="59"/>
      <c r="B55" s="62"/>
      <c r="C55" s="4" t="s">
        <v>61</v>
      </c>
      <c r="D55" s="26" t="s">
        <v>33</v>
      </c>
      <c r="E55" s="37">
        <v>0.4</v>
      </c>
      <c r="F55" s="27">
        <f>F53*E55</f>
        <v>18</v>
      </c>
      <c r="G55" s="24"/>
      <c r="H55" s="24">
        <f t="shared" si="10"/>
        <v>0</v>
      </c>
      <c r="I55" s="24"/>
      <c r="J55" s="24">
        <f t="shared" si="11"/>
        <v>0</v>
      </c>
      <c r="K55" s="24"/>
      <c r="L55" s="24">
        <f t="shared" si="12"/>
        <v>0</v>
      </c>
      <c r="M55" s="24">
        <f t="shared" si="13"/>
        <v>0</v>
      </c>
    </row>
    <row r="56" spans="1:13" ht="15.75" x14ac:dyDescent="0.25">
      <c r="A56" s="59"/>
      <c r="B56" s="62"/>
      <c r="C56" s="4" t="s">
        <v>20</v>
      </c>
      <c r="D56" s="26" t="s">
        <v>18</v>
      </c>
      <c r="E56" s="37">
        <v>6.6199999999999995E-2</v>
      </c>
      <c r="F56" s="27">
        <f>F53*E56</f>
        <v>2.9789999999999996</v>
      </c>
      <c r="G56" s="24"/>
      <c r="H56" s="24">
        <f t="shared" si="10"/>
        <v>0</v>
      </c>
      <c r="I56" s="24"/>
      <c r="J56" s="24">
        <f t="shared" si="11"/>
        <v>0</v>
      </c>
      <c r="K56" s="24"/>
      <c r="L56" s="24">
        <f t="shared" si="12"/>
        <v>0</v>
      </c>
      <c r="M56" s="24">
        <f t="shared" si="13"/>
        <v>0</v>
      </c>
    </row>
    <row r="57" spans="1:13" ht="15.75" x14ac:dyDescent="0.25">
      <c r="A57" s="60"/>
      <c r="B57" s="63"/>
      <c r="C57" s="4" t="s">
        <v>17</v>
      </c>
      <c r="D57" s="26" t="s">
        <v>18</v>
      </c>
      <c r="E57" s="37">
        <v>0.13300000000000001</v>
      </c>
      <c r="F57" s="27">
        <f>F53*E57</f>
        <v>5.9850000000000003</v>
      </c>
      <c r="G57" s="24"/>
      <c r="H57" s="24">
        <f t="shared" si="10"/>
        <v>0</v>
      </c>
      <c r="I57" s="24"/>
      <c r="J57" s="24">
        <f t="shared" si="11"/>
        <v>0</v>
      </c>
      <c r="K57" s="24"/>
      <c r="L57" s="24">
        <f t="shared" si="12"/>
        <v>0</v>
      </c>
      <c r="M57" s="24">
        <f t="shared" si="13"/>
        <v>0</v>
      </c>
    </row>
    <row r="58" spans="1:13" ht="16.5" x14ac:dyDescent="0.25">
      <c r="A58" s="37"/>
      <c r="B58" s="37"/>
      <c r="C58" s="11" t="s">
        <v>65</v>
      </c>
      <c r="D58" s="25"/>
      <c r="E58" s="28"/>
      <c r="F58" s="23"/>
      <c r="G58" s="23"/>
      <c r="H58" s="39"/>
      <c r="I58" s="39"/>
      <c r="J58" s="39"/>
      <c r="K58" s="39"/>
      <c r="L58" s="39"/>
      <c r="M58" s="39">
        <f>SUM(M14:M57)</f>
        <v>0</v>
      </c>
    </row>
    <row r="59" spans="1:13" ht="16.5" x14ac:dyDescent="0.25">
      <c r="A59" s="28"/>
      <c r="B59" s="28"/>
      <c r="C59" s="11" t="s">
        <v>27</v>
      </c>
      <c r="D59" s="7">
        <v>0.08</v>
      </c>
      <c r="E59" s="1"/>
      <c r="F59" s="2"/>
      <c r="G59" s="1"/>
      <c r="H59" s="39"/>
      <c r="I59" s="39"/>
      <c r="J59" s="39"/>
      <c r="K59" s="39"/>
      <c r="L59" s="39"/>
      <c r="M59" s="40"/>
    </row>
    <row r="60" spans="1:13" ht="16.5" x14ac:dyDescent="0.25">
      <c r="A60" s="28"/>
      <c r="B60" s="28"/>
      <c r="C60" s="11" t="s">
        <v>0</v>
      </c>
      <c r="D60" s="7"/>
      <c r="E60" s="1"/>
      <c r="F60" s="2"/>
      <c r="G60" s="1"/>
      <c r="H60" s="39"/>
      <c r="I60" s="39"/>
      <c r="J60" s="39"/>
      <c r="K60" s="39"/>
      <c r="L60" s="39"/>
      <c r="M60" s="40"/>
    </row>
    <row r="61" spans="1:13" ht="16.5" x14ac:dyDescent="0.25">
      <c r="A61" s="28"/>
      <c r="B61" s="28"/>
      <c r="C61" s="11" t="s">
        <v>28</v>
      </c>
      <c r="D61" s="7">
        <v>0.06</v>
      </c>
      <c r="E61" s="1"/>
      <c r="F61" s="2"/>
      <c r="G61" s="1"/>
      <c r="H61" s="39"/>
      <c r="I61" s="39"/>
      <c r="J61" s="39"/>
      <c r="K61" s="39"/>
      <c r="L61" s="39"/>
      <c r="M61" s="40"/>
    </row>
    <row r="62" spans="1:13" ht="16.5" x14ac:dyDescent="0.25">
      <c r="A62" s="28"/>
      <c r="B62" s="28"/>
      <c r="C62" s="11" t="s">
        <v>0</v>
      </c>
      <c r="D62" s="7"/>
      <c r="E62" s="1"/>
      <c r="F62" s="2"/>
      <c r="G62" s="1"/>
      <c r="H62" s="39"/>
      <c r="I62" s="39"/>
      <c r="J62" s="39"/>
      <c r="K62" s="39"/>
      <c r="L62" s="39"/>
      <c r="M62" s="40"/>
    </row>
    <row r="63" spans="1:13" x14ac:dyDescent="0.25">
      <c r="A63" s="28"/>
      <c r="B63" s="28"/>
      <c r="C63" s="34" t="s">
        <v>1</v>
      </c>
      <c r="D63" s="7" t="s">
        <v>2</v>
      </c>
      <c r="E63" s="1"/>
      <c r="F63" s="2"/>
      <c r="G63" s="1"/>
      <c r="H63" s="39"/>
      <c r="I63" s="39"/>
      <c r="J63" s="39"/>
      <c r="K63" s="39"/>
      <c r="L63" s="39"/>
      <c r="M63" s="40"/>
    </row>
    <row r="64" spans="1:13" ht="16.5" x14ac:dyDescent="0.25">
      <c r="A64" s="28"/>
      <c r="B64" s="28"/>
      <c r="C64" s="11" t="s">
        <v>0</v>
      </c>
      <c r="D64" s="7"/>
      <c r="E64" s="1"/>
      <c r="F64" s="2"/>
      <c r="G64" s="1"/>
      <c r="H64" s="39"/>
      <c r="I64" s="39"/>
      <c r="J64" s="39"/>
      <c r="K64" s="39"/>
      <c r="L64" s="39"/>
      <c r="M64" s="40"/>
    </row>
    <row r="65" spans="3:3" x14ac:dyDescent="0.25">
      <c r="C65" s="10"/>
    </row>
    <row r="66" spans="3:3" x14ac:dyDescent="0.25">
      <c r="C66" s="10"/>
    </row>
  </sheetData>
  <mergeCells count="34">
    <mergeCell ref="A41:A47"/>
    <mergeCell ref="B41:B47"/>
    <mergeCell ref="A48:A52"/>
    <mergeCell ref="B48:B52"/>
    <mergeCell ref="A53:A57"/>
    <mergeCell ref="B53:B57"/>
    <mergeCell ref="A22:A27"/>
    <mergeCell ref="B22:B27"/>
    <mergeCell ref="A28:A35"/>
    <mergeCell ref="B28:B35"/>
    <mergeCell ref="A36:A40"/>
    <mergeCell ref="B36:B40"/>
    <mergeCell ref="B8:B9"/>
    <mergeCell ref="C8:C9"/>
    <mergeCell ref="D8:D9"/>
    <mergeCell ref="E8:E9"/>
    <mergeCell ref="A3:M3"/>
    <mergeCell ref="F8:F9"/>
    <mergeCell ref="B13:B15"/>
    <mergeCell ref="A13:A15"/>
    <mergeCell ref="A16:A18"/>
    <mergeCell ref="B16:B18"/>
    <mergeCell ref="A2:M2"/>
    <mergeCell ref="A5:C5"/>
    <mergeCell ref="F5:J5"/>
    <mergeCell ref="K5:L5"/>
    <mergeCell ref="A6:C6"/>
    <mergeCell ref="F6:J6"/>
    <mergeCell ref="K6:L6"/>
    <mergeCell ref="G8:H8"/>
    <mergeCell ref="I8:J8"/>
    <mergeCell ref="K8:L8"/>
    <mergeCell ref="M8:M9"/>
    <mergeCell ref="A8:A9"/>
  </mergeCells>
  <printOptions horizontalCentered="1"/>
  <pageMargins left="0" right="0" top="0.5" bottom="0.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ხარჯთაღრიცხვა</vt:lpstr>
      <vt:lpstr>' ხარჯთაღრიცხვა'!Заголовки_для_печати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jondo kasrashvili</cp:lastModifiedBy>
  <cp:lastPrinted>2019-03-25T12:50:43Z</cp:lastPrinted>
  <dcterms:created xsi:type="dcterms:W3CDTF">2014-05-01T17:38:58Z</dcterms:created>
  <dcterms:modified xsi:type="dcterms:W3CDTF">2019-10-23T07:30:17Z</dcterms:modified>
</cp:coreProperties>
</file>