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_irakli\Desktop\2018\2019\სოცილაური სახლი - სამშენებლო\ასატვირთი\ხარჯთაღრიცხვა\"/>
    </mc:Choice>
  </mc:AlternateContent>
  <bookViews>
    <workbookView xWindow="0" yWindow="0" windowWidth="20490" windowHeight="7755" tabRatio="940"/>
  </bookViews>
  <sheets>
    <sheet name="K.X." sheetId="48" r:id="rId1"/>
    <sheet name="ob.xar. IIIkorp" sheetId="49" r:id="rId2"/>
    <sheet name="remonti I saxli" sheetId="80" r:id="rId3"/>
    <sheet name="remonti II saxli" sheetId="84" r:id="rId4"/>
    <sheet name="remonti III saxli" sheetId="85" r:id="rId5"/>
    <sheet name="gamwvaneba" sheetId="86" r:id="rId6"/>
  </sheets>
  <definedNames>
    <definedName name="_xlnm._FilterDatabase" localSheetId="2" hidden="1">'remonti I saxli'!$A$9:$M$49</definedName>
    <definedName name="_xlnm.Print_Titles" localSheetId="0">K.X.!$10:$10</definedName>
    <definedName name="_xlnm.Print_Area" localSheetId="0">K.X.!$A$1:$H$21</definedName>
    <definedName name="_xlnm.Print_Area" localSheetId="1">'ob.xar. IIIkorp'!$A$1:$I$15</definedName>
    <definedName name="_xlnm.Print_Area" localSheetId="2">'remonti I saxli'!$A$1:$M$76</definedName>
    <definedName name="_xlnm.Print_Area" localSheetId="3">'remonti II saxli'!$A$1:$M$77</definedName>
    <definedName name="_xlnm.Print_Area" localSheetId="4">'remonti III saxli'!$A$1:$M$78</definedName>
  </definedNames>
  <calcPr calcId="162913"/>
</workbook>
</file>

<file path=xl/calcChain.xml><?xml version="1.0" encoding="utf-8"?>
<calcChain xmlns="http://schemas.openxmlformats.org/spreadsheetml/2006/main">
  <c r="F67" i="85" l="1"/>
  <c r="H67" i="85" s="1"/>
  <c r="M67" i="85" s="1"/>
  <c r="F66" i="85"/>
  <c r="H66" i="85" s="1"/>
  <c r="M66" i="85" s="1"/>
  <c r="F65" i="85"/>
  <c r="L65" i="85" s="1"/>
  <c r="M65" i="85" s="1"/>
  <c r="F64" i="85"/>
  <c r="J64" i="85" s="1"/>
  <c r="M64" i="85" s="1"/>
  <c r="F62" i="85"/>
  <c r="H62" i="85" s="1"/>
  <c r="M62" i="85" s="1"/>
  <c r="F61" i="85"/>
  <c r="H61" i="85" s="1"/>
  <c r="M61" i="85" s="1"/>
  <c r="F60" i="85"/>
  <c r="H60" i="85" s="1"/>
  <c r="M60" i="85" s="1"/>
  <c r="F59" i="85"/>
  <c r="L59" i="85" s="1"/>
  <c r="M59" i="85" s="1"/>
  <c r="F58" i="85"/>
  <c r="J58" i="85" s="1"/>
  <c r="M58" i="85" s="1"/>
  <c r="F56" i="85"/>
  <c r="H56" i="85" s="1"/>
  <c r="M56" i="85" s="1"/>
  <c r="F55" i="85"/>
  <c r="H55" i="85" s="1"/>
  <c r="M55" i="85" s="1"/>
  <c r="F54" i="85"/>
  <c r="H54" i="85" s="1"/>
  <c r="M54" i="85" s="1"/>
  <c r="F53" i="85"/>
  <c r="L53" i="85" s="1"/>
  <c r="M53" i="85" s="1"/>
  <c r="F52" i="85"/>
  <c r="J52" i="85" s="1"/>
  <c r="M52" i="85" s="1"/>
  <c r="F66" i="84" l="1"/>
  <c r="H66" i="84" s="1"/>
  <c r="M66" i="84" s="1"/>
  <c r="F65" i="84"/>
  <c r="H65" i="84" s="1"/>
  <c r="M65" i="84" s="1"/>
  <c r="F64" i="84"/>
  <c r="L64" i="84" s="1"/>
  <c r="M64" i="84" s="1"/>
  <c r="F63" i="84"/>
  <c r="J63" i="84" s="1"/>
  <c r="M63" i="84" s="1"/>
  <c r="F61" i="84"/>
  <c r="H61" i="84" s="1"/>
  <c r="M61" i="84" s="1"/>
  <c r="F60" i="84"/>
  <c r="H60" i="84" s="1"/>
  <c r="M60" i="84" s="1"/>
  <c r="F59" i="84"/>
  <c r="H59" i="84" s="1"/>
  <c r="M59" i="84" s="1"/>
  <c r="F58" i="84"/>
  <c r="L58" i="84" s="1"/>
  <c r="M58" i="84" s="1"/>
  <c r="F57" i="84"/>
  <c r="J57" i="84" s="1"/>
  <c r="M57" i="84" s="1"/>
  <c r="F55" i="84"/>
  <c r="H55" i="84" s="1"/>
  <c r="M55" i="84" s="1"/>
  <c r="F54" i="84"/>
  <c r="H54" i="84" s="1"/>
  <c r="M54" i="84" s="1"/>
  <c r="F53" i="84"/>
  <c r="H53" i="84" s="1"/>
  <c r="M53" i="84" s="1"/>
  <c r="F52" i="84"/>
  <c r="L52" i="84" s="1"/>
  <c r="M52" i="84" s="1"/>
  <c r="F51" i="84"/>
  <c r="J51" i="84" s="1"/>
  <c r="M51" i="84" s="1"/>
  <c r="F66" i="80"/>
  <c r="H66" i="80" s="1"/>
  <c r="M66" i="80" s="1"/>
  <c r="F65" i="80"/>
  <c r="H65" i="80" s="1"/>
  <c r="M65" i="80" s="1"/>
  <c r="F64" i="80"/>
  <c r="L64" i="80" s="1"/>
  <c r="M64" i="80" s="1"/>
  <c r="F63" i="80"/>
  <c r="J63" i="80" s="1"/>
  <c r="M63" i="80" s="1"/>
  <c r="F59" i="80"/>
  <c r="H59" i="80" s="1"/>
  <c r="M59" i="80" s="1"/>
  <c r="F54" i="80"/>
  <c r="H54" i="80" s="1"/>
  <c r="M54" i="80" s="1"/>
  <c r="F53" i="80"/>
  <c r="H53" i="80" s="1"/>
  <c r="M53" i="80" s="1"/>
  <c r="F61" i="80"/>
  <c r="H61" i="80" s="1"/>
  <c r="M61" i="80" s="1"/>
  <c r="F60" i="80"/>
  <c r="H60" i="80" s="1"/>
  <c r="M60" i="80" s="1"/>
  <c r="F58" i="80"/>
  <c r="L58" i="80" s="1"/>
  <c r="M58" i="80" s="1"/>
  <c r="F57" i="80"/>
  <c r="J57" i="80" s="1"/>
  <c r="M57" i="80" s="1"/>
  <c r="F55" i="80"/>
  <c r="H55" i="80" s="1"/>
  <c r="M55" i="80" s="1"/>
  <c r="F52" i="80"/>
  <c r="L52" i="80" s="1"/>
  <c r="M52" i="80" s="1"/>
  <c r="F51" i="80"/>
  <c r="J51" i="80" s="1"/>
  <c r="M51" i="80" s="1"/>
  <c r="F33" i="86" l="1"/>
  <c r="H33" i="86" s="1"/>
  <c r="K33" i="86" s="1"/>
  <c r="F32" i="86"/>
  <c r="H32" i="86" s="1"/>
  <c r="K32" i="86" s="1"/>
  <c r="F31" i="86"/>
  <c r="J31" i="86" s="1"/>
  <c r="K31" i="86" s="1"/>
  <c r="F29" i="86"/>
  <c r="H29" i="86" s="1"/>
  <c r="K29" i="86" s="1"/>
  <c r="F28" i="86"/>
  <c r="J28" i="86" s="1"/>
  <c r="K28" i="86" s="1"/>
  <c r="F26" i="86"/>
  <c r="H26" i="86" s="1"/>
  <c r="K26" i="86" s="1"/>
  <c r="F25" i="86"/>
  <c r="J25" i="86" s="1"/>
  <c r="K25" i="86" s="1"/>
  <c r="F23" i="86"/>
  <c r="H23" i="86" s="1"/>
  <c r="K23" i="86" s="1"/>
  <c r="F22" i="86"/>
  <c r="J22" i="86" s="1"/>
  <c r="K22" i="86" s="1"/>
  <c r="F20" i="86"/>
  <c r="H20" i="86" s="1"/>
  <c r="K20" i="86" s="1"/>
  <c r="H19" i="86"/>
  <c r="K19" i="86" s="1"/>
  <c r="H18" i="86"/>
  <c r="K18" i="86" s="1"/>
  <c r="F17" i="86"/>
  <c r="J17" i="86" s="1"/>
  <c r="K17" i="86" s="1"/>
  <c r="F15" i="86"/>
  <c r="H15" i="86" s="1"/>
  <c r="K15" i="86" s="1"/>
  <c r="F14" i="86"/>
  <c r="H14" i="86" s="1"/>
  <c r="K14" i="86" s="1"/>
  <c r="H13" i="86"/>
  <c r="H12" i="86"/>
  <c r="K12" i="86" s="1"/>
  <c r="F11" i="86"/>
  <c r="J11" i="86" s="1"/>
  <c r="F50" i="85"/>
  <c r="H50" i="85" s="1"/>
  <c r="M50" i="85" s="1"/>
  <c r="F42" i="85"/>
  <c r="H42" i="85" s="1"/>
  <c r="M42" i="85" s="1"/>
  <c r="F41" i="85"/>
  <c r="H41" i="85" s="1"/>
  <c r="M41" i="85" s="1"/>
  <c r="F40" i="85"/>
  <c r="H40" i="85" s="1"/>
  <c r="M40" i="85" s="1"/>
  <c r="F39" i="85"/>
  <c r="L39" i="85" s="1"/>
  <c r="M39" i="85" s="1"/>
  <c r="F38" i="85"/>
  <c r="J38" i="85" s="1"/>
  <c r="M38" i="85" s="1"/>
  <c r="F36" i="85"/>
  <c r="H36" i="85" s="1"/>
  <c r="M36" i="85" s="1"/>
  <c r="F24" i="85"/>
  <c r="F25" i="85" s="1"/>
  <c r="J25" i="85" s="1"/>
  <c r="M25" i="85" s="1"/>
  <c r="E15" i="85"/>
  <c r="E14" i="85"/>
  <c r="E13" i="85"/>
  <c r="F17" i="85"/>
  <c r="H17" i="85" s="1"/>
  <c r="M17" i="85" s="1"/>
  <c r="F46" i="84"/>
  <c r="H46" i="84" s="1"/>
  <c r="M46" i="84" s="1"/>
  <c r="F41" i="84"/>
  <c r="H41" i="84" s="1"/>
  <c r="M41" i="84" s="1"/>
  <c r="F40" i="84"/>
  <c r="H40" i="84" s="1"/>
  <c r="M40" i="84" s="1"/>
  <c r="F39" i="84"/>
  <c r="H39" i="84" s="1"/>
  <c r="M39" i="84" s="1"/>
  <c r="F38" i="84"/>
  <c r="L38" i="84" s="1"/>
  <c r="M38" i="84" s="1"/>
  <c r="F37" i="84"/>
  <c r="J37" i="84" s="1"/>
  <c r="M37" i="84" s="1"/>
  <c r="F31" i="84"/>
  <c r="L31" i="84" s="1"/>
  <c r="M31" i="84" s="1"/>
  <c r="F32" i="84"/>
  <c r="H32" i="84" s="1"/>
  <c r="M32" i="84" s="1"/>
  <c r="F27" i="84"/>
  <c r="H27" i="84" s="1"/>
  <c r="M27" i="84" s="1"/>
  <c r="F26" i="84"/>
  <c r="H26" i="84" s="1"/>
  <c r="M26" i="84" s="1"/>
  <c r="F25" i="84"/>
  <c r="L25" i="84" s="1"/>
  <c r="M25" i="84" s="1"/>
  <c r="F24" i="84"/>
  <c r="J24" i="84" s="1"/>
  <c r="M24" i="84" s="1"/>
  <c r="F22" i="84"/>
  <c r="H22" i="84" s="1"/>
  <c r="M22" i="84" s="1"/>
  <c r="F21" i="84"/>
  <c r="H21" i="84" s="1"/>
  <c r="M21" i="84" s="1"/>
  <c r="F20" i="84"/>
  <c r="H20" i="84" s="1"/>
  <c r="M20" i="84" s="1"/>
  <c r="F19" i="84"/>
  <c r="L19" i="84" s="1"/>
  <c r="M19" i="84" s="1"/>
  <c r="F18" i="84"/>
  <c r="J18" i="84" s="1"/>
  <c r="M18" i="84" s="1"/>
  <c r="E14" i="84"/>
  <c r="E13" i="84"/>
  <c r="E12" i="84"/>
  <c r="F15" i="84"/>
  <c r="H15" i="84" s="1"/>
  <c r="M15" i="84" s="1"/>
  <c r="H34" i="86" l="1"/>
  <c r="H35" i="86" s="1"/>
  <c r="F35" i="85"/>
  <c r="H35" i="85" s="1"/>
  <c r="M35" i="85" s="1"/>
  <c r="F28" i="85"/>
  <c r="H28" i="85" s="1"/>
  <c r="M28" i="85" s="1"/>
  <c r="F45" i="85"/>
  <c r="J45" i="85" s="1"/>
  <c r="M45" i="85" s="1"/>
  <c r="F31" i="85"/>
  <c r="J31" i="85" s="1"/>
  <c r="M31" i="85" s="1"/>
  <c r="F48" i="85"/>
  <c r="H48" i="85" s="1"/>
  <c r="M48" i="85" s="1"/>
  <c r="F27" i="85"/>
  <c r="H27" i="85" s="1"/>
  <c r="M27" i="85" s="1"/>
  <c r="F34" i="85"/>
  <c r="H34" i="85" s="1"/>
  <c r="M34" i="85" s="1"/>
  <c r="F13" i="85"/>
  <c r="J13" i="85" s="1"/>
  <c r="M13" i="85" s="1"/>
  <c r="F49" i="85"/>
  <c r="H49" i="85" s="1"/>
  <c r="M49" i="85" s="1"/>
  <c r="F16" i="85"/>
  <c r="H16" i="85" s="1"/>
  <c r="M16" i="85" s="1"/>
  <c r="F14" i="85"/>
  <c r="L14" i="85" s="1"/>
  <c r="M14" i="85" s="1"/>
  <c r="F15" i="85"/>
  <c r="H15" i="85" s="1"/>
  <c r="M15" i="85" s="1"/>
  <c r="F14" i="84"/>
  <c r="H14" i="84" s="1"/>
  <c r="M14" i="84" s="1"/>
  <c r="F16" i="84"/>
  <c r="H16" i="84" s="1"/>
  <c r="M16" i="84" s="1"/>
  <c r="J34" i="86"/>
  <c r="I12" i="49" s="1"/>
  <c r="K11" i="86"/>
  <c r="K13" i="86"/>
  <c r="F26" i="85"/>
  <c r="L26" i="85" s="1"/>
  <c r="M26" i="85" s="1"/>
  <c r="F33" i="85"/>
  <c r="H33" i="85" s="1"/>
  <c r="M33" i="85" s="1"/>
  <c r="F47" i="85"/>
  <c r="H47" i="85" s="1"/>
  <c r="M47" i="85" s="1"/>
  <c r="F32" i="85"/>
  <c r="L32" i="85" s="1"/>
  <c r="M32" i="85" s="1"/>
  <c r="F46" i="85"/>
  <c r="L46" i="85" s="1"/>
  <c r="M46" i="85" s="1"/>
  <c r="F13" i="84"/>
  <c r="L13" i="84" s="1"/>
  <c r="M13" i="84" s="1"/>
  <c r="F33" i="84"/>
  <c r="H33" i="84" s="1"/>
  <c r="M33" i="84" s="1"/>
  <c r="F34" i="84"/>
  <c r="H34" i="84" s="1"/>
  <c r="M34" i="84" s="1"/>
  <c r="F30" i="84"/>
  <c r="J30" i="84" s="1"/>
  <c r="M30" i="84" s="1"/>
  <c r="F35" i="84"/>
  <c r="H35" i="84" s="1"/>
  <c r="M35" i="84" s="1"/>
  <c r="F45" i="84"/>
  <c r="L45" i="84" s="1"/>
  <c r="M45" i="84" s="1"/>
  <c r="F12" i="84"/>
  <c r="J12" i="84" s="1"/>
  <c r="M12" i="84" s="1"/>
  <c r="F47" i="84"/>
  <c r="H47" i="84" s="1"/>
  <c r="M47" i="84" s="1"/>
  <c r="F48" i="84"/>
  <c r="H48" i="84" s="1"/>
  <c r="M48" i="84" s="1"/>
  <c r="F44" i="84"/>
  <c r="J44" i="84" s="1"/>
  <c r="M44" i="84" s="1"/>
  <c r="F49" i="84"/>
  <c r="H49" i="84" s="1"/>
  <c r="M49" i="84" s="1"/>
  <c r="L67" i="84" l="1"/>
  <c r="K34" i="86"/>
  <c r="J35" i="86"/>
  <c r="K35" i="86" s="1"/>
  <c r="H36" i="86"/>
  <c r="F23" i="85"/>
  <c r="H23" i="85" s="1"/>
  <c r="M23" i="85" s="1"/>
  <c r="F19" i="85"/>
  <c r="J19" i="85" s="1"/>
  <c r="M19" i="85" s="1"/>
  <c r="F20" i="85"/>
  <c r="L20" i="85" s="1"/>
  <c r="M20" i="85" s="1"/>
  <c r="F21" i="85"/>
  <c r="H21" i="85" s="1"/>
  <c r="F22" i="85"/>
  <c r="H22" i="85" s="1"/>
  <c r="M22" i="85" s="1"/>
  <c r="H67" i="84"/>
  <c r="M68" i="84" s="1"/>
  <c r="M67" i="84"/>
  <c r="J67" i="84"/>
  <c r="I10" i="49" s="1"/>
  <c r="L68" i="85" l="1"/>
  <c r="M69" i="84"/>
  <c r="M70" i="84" s="1"/>
  <c r="J36" i="86"/>
  <c r="K36" i="86" s="1"/>
  <c r="H37" i="86"/>
  <c r="M21" i="85"/>
  <c r="M68" i="85" s="1"/>
  <c r="H68" i="85"/>
  <c r="M69" i="85" s="1"/>
  <c r="J68" i="85"/>
  <c r="I11" i="49" s="1"/>
  <c r="M70" i="85" l="1"/>
  <c r="M71" i="85" s="1"/>
  <c r="M71" i="84"/>
  <c r="M72" i="84" s="1"/>
  <c r="M73" i="84" s="1"/>
  <c r="M75" i="84" s="1"/>
  <c r="H10" i="49" s="1"/>
  <c r="D10" i="49" s="1"/>
  <c r="H38" i="86"/>
  <c r="J37" i="86"/>
  <c r="K37" i="86" s="1"/>
  <c r="J38" i="86" l="1"/>
  <c r="K38" i="86" s="1"/>
  <c r="H12" i="49" s="1"/>
  <c r="D12" i="49" s="1"/>
  <c r="M72" i="85"/>
  <c r="M73" i="85" l="1"/>
  <c r="M74" i="85" s="1"/>
  <c r="M76" i="85" s="1"/>
  <c r="H11" i="49" s="1"/>
  <c r="D11" i="49" s="1"/>
  <c r="G13" i="49"/>
  <c r="F23" i="80" l="1"/>
  <c r="F45" i="80" l="1"/>
  <c r="L45" i="80" s="1"/>
  <c r="M45" i="80" s="1"/>
  <c r="F41" i="80"/>
  <c r="H41" i="80" s="1"/>
  <c r="M41" i="80" s="1"/>
  <c r="F40" i="80"/>
  <c r="H40" i="80" s="1"/>
  <c r="M40" i="80" s="1"/>
  <c r="F39" i="80"/>
  <c r="H39" i="80" s="1"/>
  <c r="M39" i="80" s="1"/>
  <c r="F38" i="80"/>
  <c r="L38" i="80" s="1"/>
  <c r="M38" i="80" s="1"/>
  <c r="F37" i="80"/>
  <c r="J37" i="80" s="1"/>
  <c r="M37" i="80" s="1"/>
  <c r="F35" i="80"/>
  <c r="H35" i="80" s="1"/>
  <c r="M35" i="80" s="1"/>
  <c r="F26" i="80"/>
  <c r="H26" i="80" s="1"/>
  <c r="M26" i="80" s="1"/>
  <c r="F25" i="80"/>
  <c r="L25" i="80" s="1"/>
  <c r="M25" i="80" s="1"/>
  <c r="F17" i="80"/>
  <c r="F20" i="80" s="1"/>
  <c r="H20" i="80" s="1"/>
  <c r="M20" i="80" s="1"/>
  <c r="E14" i="80"/>
  <c r="F14" i="80" s="1"/>
  <c r="H14" i="80" s="1"/>
  <c r="E13" i="80"/>
  <c r="F13" i="80" s="1"/>
  <c r="L13" i="80" s="1"/>
  <c r="E12" i="80"/>
  <c r="F12" i="80" s="1"/>
  <c r="J12" i="80" s="1"/>
  <c r="F15" i="80"/>
  <c r="H15" i="80" s="1"/>
  <c r="M15" i="80" s="1"/>
  <c r="M12" i="80" l="1"/>
  <c r="M14" i="80"/>
  <c r="M13" i="80"/>
  <c r="F19" i="80"/>
  <c r="L19" i="80" s="1"/>
  <c r="M19" i="80" s="1"/>
  <c r="F48" i="80"/>
  <c r="H48" i="80" s="1"/>
  <c r="M48" i="80" s="1"/>
  <c r="F30" i="80"/>
  <c r="J30" i="80" s="1"/>
  <c r="M30" i="80" s="1"/>
  <c r="F33" i="80"/>
  <c r="H33" i="80" s="1"/>
  <c r="M33" i="80" s="1"/>
  <c r="F34" i="80"/>
  <c r="H34" i="80" s="1"/>
  <c r="M34" i="80" s="1"/>
  <c r="F46" i="80"/>
  <c r="H46" i="80" s="1"/>
  <c r="M46" i="80" s="1"/>
  <c r="F47" i="80"/>
  <c r="H47" i="80" s="1"/>
  <c r="M47" i="80" s="1"/>
  <c r="F49" i="80"/>
  <c r="H49" i="80" s="1"/>
  <c r="M49" i="80" s="1"/>
  <c r="F21" i="80"/>
  <c r="H21" i="80" s="1"/>
  <c r="M21" i="80" s="1"/>
  <c r="F22" i="80"/>
  <c r="H22" i="80" s="1"/>
  <c r="M22" i="80" s="1"/>
  <c r="F18" i="80"/>
  <c r="J18" i="80" s="1"/>
  <c r="M18" i="80" s="1"/>
  <c r="F27" i="80"/>
  <c r="H27" i="80" s="1"/>
  <c r="M27" i="80" s="1"/>
  <c r="F24" i="80"/>
  <c r="J24" i="80" s="1"/>
  <c r="M24" i="80" s="1"/>
  <c r="F44" i="80"/>
  <c r="J44" i="80" s="1"/>
  <c r="M44" i="80" s="1"/>
  <c r="F16" i="80"/>
  <c r="H16" i="80" s="1"/>
  <c r="M16" i="80" s="1"/>
  <c r="F32" i="80"/>
  <c r="H32" i="80" s="1"/>
  <c r="M32" i="80" s="1"/>
  <c r="F31" i="80"/>
  <c r="L31" i="80" s="1"/>
  <c r="M31" i="80" s="1"/>
  <c r="H67" i="80" l="1"/>
  <c r="M68" i="80" s="1"/>
  <c r="L67" i="80"/>
  <c r="J67" i="80"/>
  <c r="I9" i="49" s="1"/>
  <c r="M67" i="80"/>
  <c r="M69" i="80" l="1"/>
  <c r="M70" i="80" s="1"/>
  <c r="M71" i="80" s="1"/>
  <c r="M72" i="80" l="1"/>
  <c r="M73" i="80" s="1"/>
  <c r="H9" i="49" s="1"/>
  <c r="D9" i="49" s="1"/>
  <c r="F13" i="49" l="1"/>
  <c r="F17" i="48" l="1"/>
  <c r="D13" i="49" l="1"/>
  <c r="I13" i="49" l="1"/>
  <c r="E13" i="49" l="1"/>
  <c r="H13" i="49" l="1"/>
  <c r="H14" i="48" l="1"/>
  <c r="H15" i="48" s="1"/>
  <c r="H4" i="49"/>
  <c r="H16" i="48" l="1"/>
  <c r="H17" i="48" s="1"/>
  <c r="H18" i="48" l="1"/>
  <c r="H19" i="48" s="1"/>
</calcChain>
</file>

<file path=xl/sharedStrings.xml><?xml version="1.0" encoding="utf-8"?>
<sst xmlns="http://schemas.openxmlformats.org/spreadsheetml/2006/main" count="636" uniqueCount="158">
  <si>
    <t>lari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</si>
  <si>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</si>
  <si>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</si>
  <si>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</si>
  <si>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</si>
  <si>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</si>
  <si>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</si>
  <si>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</si>
  <si>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jami</t>
  </si>
  <si>
    <t>#</t>
  </si>
  <si>
    <t>safuZveli</t>
  </si>
  <si>
    <t>dasaxeleba</t>
  </si>
  <si>
    <t>ganz.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</si>
  <si>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</si>
  <si>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</si>
  <si>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</si>
  <si>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</si>
  <si>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</si>
  <si>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</si>
  <si>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</si>
  <si>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</si>
  <si>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</si>
  <si>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</si>
  <si>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</si>
  <si>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</si>
  <si>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</si>
  <si>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</si>
  <si>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</si>
  <si>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</si>
  <si>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</si>
  <si>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</si>
  <si>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</si>
  <si>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>manqanebi</t>
  </si>
  <si>
    <t>cali</t>
  </si>
  <si>
    <t>zednadebi xarjebi</t>
  </si>
  <si>
    <t>danarCeni xarjebi</t>
  </si>
  <si>
    <t>lokalur-resursuli xarjTaRricxva #2-2</t>
  </si>
  <si>
    <t xml:space="preserve"> jami</t>
  </si>
  <si>
    <t>lokalur-resursuli xarjTaRricxva #2-3</t>
  </si>
  <si>
    <t>kg</t>
  </si>
  <si>
    <t>kv.m.</t>
  </si>
  <si>
    <t>t</t>
  </si>
  <si>
    <t>krebsiTi saxarjTaRricxvo gaangariSeba</t>
  </si>
  <si>
    <t>mSeneblobis Rirebuleba</t>
  </si>
  <si>
    <t>xarjTaR-ricxvebis da angaruSebis #</t>
  </si>
  <si>
    <t>Tavebis, obieqtebis, samuSaoebisa da danaxarjebis dasaxeleba</t>
  </si>
  <si>
    <t>saxarjTaRricxvo Rirebuleba</t>
  </si>
  <si>
    <t>saerTo  saxarjTaRri-cxvo Rir-ba        aTasi lari</t>
  </si>
  <si>
    <t>samSeneblo samuSaoebis</t>
  </si>
  <si>
    <t>samontaJo samuSaoebis</t>
  </si>
  <si>
    <t>danadgarebis avejis da inventaris</t>
  </si>
  <si>
    <t>sxvadasxva xarjebi</t>
  </si>
  <si>
    <t>Tavi 2</t>
  </si>
  <si>
    <t xml:space="preserve"> d.R.g. 18%</t>
  </si>
  <si>
    <t xml:space="preserve">saxarjTaRicxvo Rirebuleba </t>
  </si>
  <si>
    <t>saxarjT-aRricxvo gaangariSebis #</t>
  </si>
  <si>
    <t>samuSaoebis da danaxarjebis                                         dasaxeleba</t>
  </si>
  <si>
    <t>mowyob-ilob-s, avejis inventa-ris</t>
  </si>
  <si>
    <t>sxva samuSaoebis</t>
  </si>
  <si>
    <t>lok.x.#2-2</t>
  </si>
  <si>
    <t>lok.x.#2-3</t>
  </si>
  <si>
    <t>lok.x.#2-4</t>
  </si>
  <si>
    <t>Tavi 1</t>
  </si>
  <si>
    <t>1-2 Tavebis jami</t>
  </si>
  <si>
    <t>pr</t>
  </si>
  <si>
    <t>gauTvaliswinebeli xarji 3,0%</t>
  </si>
  <si>
    <t xml:space="preserve">Sromis danaxarjebi </t>
  </si>
  <si>
    <t>sxva masala</t>
  </si>
  <si>
    <t>mosamzadebeli samuSaoebi</t>
  </si>
  <si>
    <t>samSeneblo saremonto samuSaoebi</t>
  </si>
  <si>
    <t xml:space="preserve">kedlebis mopirkeTeba moWiquli filebiT webo-cementze </t>
  </si>
  <si>
    <t>sxva xarjebi</t>
  </si>
  <si>
    <t xml:space="preserve">SromiTi resursebi </t>
  </si>
  <si>
    <t>webovan-zeTovani safiTxni</t>
  </si>
  <si>
    <t xml:space="preserve">webo-cementi </t>
  </si>
  <si>
    <t xml:space="preserve"> wyalemulsiuri saRebavi</t>
  </si>
  <si>
    <t>grunti (praimeri)</t>
  </si>
  <si>
    <t>xelfasi</t>
  </si>
  <si>
    <t>m3</t>
  </si>
  <si>
    <t>m2</t>
  </si>
  <si>
    <t>gegmiuri dagroveba</t>
  </si>
  <si>
    <t>dRg</t>
  </si>
  <si>
    <t>masalebis transportireba</t>
  </si>
  <si>
    <r>
      <t>100m</t>
    </r>
    <r>
      <rPr>
        <b/>
        <vertAlign val="superscript"/>
        <sz val="10"/>
        <color theme="1"/>
        <rFont val="AcadNusx"/>
      </rPr>
      <t>2</t>
    </r>
  </si>
  <si>
    <t xml:space="preserve">sndaw
IV-2-82
11-3-1,2 </t>
  </si>
  <si>
    <t>Sromis danaxarjebi 31.2+20.1</t>
  </si>
  <si>
    <t>manqanebi 1.38+0.9</t>
  </si>
  <si>
    <t>linokromi 112+112</t>
  </si>
  <si>
    <t>biTumis emulsia</t>
  </si>
  <si>
    <t>keramograniti</t>
  </si>
  <si>
    <r>
      <t>m</t>
    </r>
    <r>
      <rPr>
        <vertAlign val="superscript"/>
        <sz val="10"/>
        <color theme="1"/>
        <rFont val="AcadNusx"/>
      </rPr>
      <t>2</t>
    </r>
  </si>
  <si>
    <t>webocementi</t>
  </si>
  <si>
    <t xml:space="preserve">sndaw
IV-2-82
11-27-6 </t>
  </si>
  <si>
    <t xml:space="preserve">laminatis iatakis mowyoba sisqiT 12mm. cveTamedegoba 33-e klasi </t>
  </si>
  <si>
    <t>laminati qvesagebiT</t>
  </si>
  <si>
    <t>iatakebi</t>
  </si>
  <si>
    <t>gare kedlebi</t>
  </si>
  <si>
    <t>sndaw
IV-2-82
11-23-2</t>
  </si>
  <si>
    <t>Siga kedlebis mopirkeTeba</t>
  </si>
  <si>
    <t>sndaw
IV-2-82  '15-14-1</t>
  </si>
  <si>
    <t>Werebis mopirkeTeba</t>
  </si>
  <si>
    <t xml:space="preserve">Werebis SefiTxvna ,dagruntva da SeRebva wyalemulsiuri saRebaviT 2-jer </t>
  </si>
  <si>
    <t xml:space="preserve"> kedlebis SefiTxvna,dagruntva  da SeRebva wyalemulsiuri saRebaviT 2-jer </t>
  </si>
  <si>
    <t>sndaw
IV-2-82 15-168-7.</t>
  </si>
  <si>
    <t xml:space="preserve"> saobieqto xarjTaRricxva </t>
  </si>
  <si>
    <t>saobieqti.x.</t>
  </si>
  <si>
    <t>wyali</t>
  </si>
  <si>
    <t>c</t>
  </si>
  <si>
    <t>hidroizolaciis mowyoba  ori fena linokromiT</t>
  </si>
  <si>
    <t>komp.</t>
  </si>
  <si>
    <t xml:space="preserve"> keramikuli filiT iatakis mowyoba </t>
  </si>
  <si>
    <t>keramikuli filebi</t>
  </si>
  <si>
    <t>ქ. ბათუმი. სოციალური მრავალბინიანი საცხოვრებელი კომპლექსი</t>
  </si>
  <si>
    <t xml:space="preserve"> keramogranitis iatakis mowyoba </t>
  </si>
  <si>
    <t>hidroizolaciis mowyoba sankvanZebSi ori fena linokromiT</t>
  </si>
  <si>
    <r>
      <rPr>
        <b/>
        <sz val="10"/>
        <rFont val="AcadNusx"/>
      </rPr>
      <t>sndaw</t>
    </r>
    <r>
      <rPr>
        <b/>
        <sz val="10"/>
        <rFont val="Times New Roman"/>
        <family val="1"/>
      </rPr>
      <t xml:space="preserve">
IV-2-82  '15-14-1</t>
    </r>
  </si>
  <si>
    <t xml:space="preserve">gamwvanebis samuSaoebi </t>
  </si>
  <si>
    <t>48-10-2 mis</t>
  </si>
  <si>
    <r>
      <t xml:space="preserve">xeebis dargva </t>
    </r>
    <r>
      <rPr>
        <b/>
        <i/>
        <sz val="11"/>
        <rFont val="AcadNusx"/>
      </rPr>
      <t>(agroteqnikuri normebis dacviT - saWiro masalisa da samuSaos Rirebulebis gaTvaliswinebiT)</t>
    </r>
  </si>
  <si>
    <t>Sromis danaxarji</t>
  </si>
  <si>
    <t>k/sT</t>
  </si>
  <si>
    <t>dasargavi xeebi</t>
  </si>
  <si>
    <t>dasargavi palmis xeebi</t>
  </si>
  <si>
    <t>48-13-2 mis</t>
  </si>
  <si>
    <r>
      <t xml:space="preserve">mcenareebis dargva </t>
    </r>
    <r>
      <rPr>
        <b/>
        <i/>
        <sz val="11"/>
        <rFont val="AcadNusx"/>
      </rPr>
      <t>(agroteqnikuri normebis dacviT - saWiro masalisa da samuSaos Rirebulebis gaTvaliswinebiT)</t>
    </r>
  </si>
  <si>
    <t>dasargavi dekoratiuli buCkebi</t>
  </si>
  <si>
    <t>dasargavi leilandii</t>
  </si>
  <si>
    <t>48-8-15</t>
  </si>
  <si>
    <t>ormoebis mowyoba xeebisTvis</t>
  </si>
  <si>
    <t>miwa</t>
  </si>
  <si>
    <t>48-3-2</t>
  </si>
  <si>
    <t>ormoebis mowyoba buCqebisTvis</t>
  </si>
  <si>
    <t>miwis mosworeba gazonisaTvis</t>
  </si>
  <si>
    <t>48-8-2/6</t>
  </si>
  <si>
    <t>gazonis daTesva xeliT (samuSaoebis da masalebis CaTvliT)</t>
  </si>
  <si>
    <t>Sromis danaxarji 0,184+0,0439</t>
  </si>
  <si>
    <t>gazonis Tesli</t>
  </si>
  <si>
    <t>gegmiuri mogeba</t>
  </si>
  <si>
    <t>lokalur-resursuli xarjTaRricxva #2-4</t>
  </si>
  <si>
    <t>lokalur-resursuli xarjTaRricxva #2-1</t>
  </si>
  <si>
    <t>17-1-5.</t>
  </si>
  <si>
    <t>pirsabani sifoniT</t>
  </si>
  <si>
    <t>17-4-1.</t>
  </si>
  <si>
    <t>unitazis mowyoba sifoniT</t>
  </si>
  <si>
    <t>unitazi sifoniT</t>
  </si>
  <si>
    <r>
      <t xml:space="preserve">rezinis Slangi unitazisTvis </t>
    </r>
    <r>
      <rPr>
        <sz val="11"/>
        <color indexed="8"/>
        <rFont val="არიალ"/>
      </rPr>
      <t>L</t>
    </r>
    <r>
      <rPr>
        <sz val="11"/>
        <color indexed="8"/>
        <rFont val="AcadNusx"/>
      </rPr>
      <t>-50სმ</t>
    </r>
  </si>
  <si>
    <t>pirsabanis Semrevi</t>
  </si>
  <si>
    <t xml:space="preserve">pirsabanis mowyoba sifoniT da SemreviT </t>
  </si>
  <si>
    <t>vannis mowyoba SemreviT</t>
  </si>
  <si>
    <t xml:space="preserve">vanna SemreviT </t>
  </si>
  <si>
    <t>17-1-1.</t>
  </si>
  <si>
    <t>lok.x.#2-1</t>
  </si>
  <si>
    <t>samSeneblo  da mosapirkeTebeli samuSaoebi korpusi I</t>
  </si>
  <si>
    <t>samSeneblo  da mosapirkeTebeli samuSaoebi korpusi II</t>
  </si>
  <si>
    <t>samSeneblo  da mosapirkeTebeli samuSaoebi korpusi III</t>
  </si>
  <si>
    <t>gamwvaneba</t>
  </si>
  <si>
    <t>sul jami</t>
  </si>
  <si>
    <t>samSeneblo da saremonto samuSaoebi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</si>
</sst>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\ _ლ_._-;\-* #,##0.00\ _ლ_._-;_-* &quot;-&quot;??\ _ლ_._-;_-@_-"/>
    <numFmt numFmtId="166" formatCode="_-* #,##0.00_р_._-;\-* #,##0.00_р_._-;_-* &quot;-&quot;??_р_._-;_-@_-"/>
    <numFmt numFmtId="167" formatCode="0.0"/>
    <numFmt numFmtId="168" formatCode="0.000"/>
    <numFmt numFmtId="169" formatCode="0.0000"/>
    <numFmt numFmtId="170" formatCode="_-* #,##0.00_-;\-* #,##0.00_-;_-* &quot;-&quot;??_-;_-@_-"/>
    <numFmt numFmtId="171" formatCode="_-* #,##0.000_-;\-* #,##0.000_-;_-* &quot;-&quot;??_-;_-@_-"/>
    <numFmt numFmtId="172" formatCode="_-* #,##0.0000_-;\-* #,##0.0000_-;_-* &quot;-&quot;??_-;_-@_-"/>
    <numFmt numFmtId="173" formatCode="_-* #,##0.000_р_._-;\-* #,##0.000_р_._-;_-* &quot;-&quot;??_р_._-;_-@_-"/>
    <numFmt numFmtId="174" formatCode="_-* #,##0.000_р_._-;\-* #,##0.000_р_._-;_-* &quot;-&quot;???_р_._-;_-@_-"/>
    <numFmt numFmtId="175" formatCode="_(* #,##0.000_);_(* \(#,##0.000\);_(* &quot;-&quot;??_);_(@_)"/>
    <numFmt numFmtId="176" formatCode="#,##0.000;[Red]#,##0.000"/>
  </numFmts>
  <fonts count="85"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9"/>
      <name val="AcadNusx"/>
    </font>
    <font>
      <sz val="12"/>
      <name val="AcadNusx"/>
    </font>
    <font>
      <sz val="11"/>
      <name val="AcadNusx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cadNusx"/>
    </font>
    <font>
      <sz val="14"/>
      <name val="AcadNusx"/>
    </font>
    <font>
      <b/>
      <sz val="11"/>
      <name val="AcadNusx"/>
    </font>
    <font>
      <b/>
      <sz val="10"/>
      <name val="AcadNusx"/>
    </font>
    <font>
      <sz val="11"/>
      <color indexed="8"/>
      <name val="AcadNusx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AcadNusx"/>
    </font>
    <font>
      <sz val="11"/>
      <color indexed="9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cadNusx"/>
    </font>
    <font>
      <b/>
      <u/>
      <sz val="10"/>
      <name val="AcadNusx"/>
    </font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u/>
      <sz val="10"/>
      <name val="AcadNusx"/>
    </font>
    <font>
      <b/>
      <sz val="9"/>
      <name val="AcadNusx"/>
    </font>
    <font>
      <sz val="10"/>
      <color theme="1"/>
      <name val="Arial"/>
      <family val="2"/>
      <charset val="204"/>
    </font>
    <font>
      <b/>
      <sz val="8"/>
      <name val="AcadNusx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AcadNusx"/>
    </font>
    <font>
      <b/>
      <sz val="9"/>
      <color theme="1"/>
      <name val="AcadNusx"/>
    </font>
    <font>
      <b/>
      <sz val="10"/>
      <color rgb="FFFF0000"/>
      <name val="Times New Roman"/>
      <family val="1"/>
    </font>
    <font>
      <b/>
      <sz val="10"/>
      <color rgb="FFFF0000"/>
      <name val="AcadNusx"/>
    </font>
    <font>
      <b/>
      <vertAlign val="superscript"/>
      <sz val="10"/>
      <color theme="1"/>
      <name val="AcadNusx"/>
    </font>
    <font>
      <i/>
      <sz val="10"/>
      <color theme="1"/>
      <name val="AcadNusx"/>
    </font>
    <font>
      <vertAlign val="superscript"/>
      <sz val="10"/>
      <color theme="1"/>
      <name val="AcadNusx"/>
    </font>
    <font>
      <sz val="12"/>
      <color theme="1"/>
      <name val="AcadNusx"/>
    </font>
    <font>
      <sz val="10"/>
      <color theme="1"/>
      <name val="Calibri"/>
      <family val="2"/>
      <charset val="1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AcadNusx"/>
    </font>
    <font>
      <b/>
      <i/>
      <sz val="11"/>
      <name val="AcadNusx"/>
    </font>
    <font>
      <sz val="12"/>
      <name val="Times New Roman"/>
      <family val="1"/>
      <charset val="204"/>
    </font>
    <font>
      <sz val="11"/>
      <color indexed="8"/>
      <name val="არიალ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946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17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3" fillId="0" borderId="0"/>
    <xf numFmtId="0" fontId="3" fillId="0" borderId="0"/>
    <xf numFmtId="0" fontId="1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4" fillId="0" borderId="0"/>
    <xf numFmtId="0" fontId="2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6" fillId="0" borderId="0"/>
    <xf numFmtId="0" fontId="3" fillId="0" borderId="0"/>
    <xf numFmtId="0" fontId="1" fillId="0" borderId="0"/>
    <xf numFmtId="0" fontId="13" fillId="0" borderId="0"/>
    <xf numFmtId="0" fontId="2" fillId="0" borderId="0"/>
    <xf numFmtId="0" fontId="13" fillId="0" borderId="0"/>
    <xf numFmtId="0" fontId="27" fillId="0" borderId="0"/>
    <xf numFmtId="0" fontId="2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7" fillId="0" borderId="0"/>
    <xf numFmtId="0" fontId="4" fillId="0" borderId="0"/>
    <xf numFmtId="0" fontId="4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26" fillId="0" borderId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25" borderId="0" applyNumberFormat="0" applyBorder="0" applyAlignment="0" applyProtection="0"/>
    <xf numFmtId="0" fontId="1" fillId="0" borderId="0"/>
    <xf numFmtId="0" fontId="3" fillId="0" borderId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24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24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24" borderId="0" applyNumberFormat="0" applyBorder="0" applyAlignment="0" applyProtection="0"/>
    <xf numFmtId="0" fontId="41" fillId="7" borderId="0" applyNumberFormat="0" applyBorder="0" applyAlignment="0" applyProtection="0"/>
    <xf numFmtId="0" fontId="41" fillId="20" borderId="0" applyNumberFormat="0" applyBorder="0" applyAlignment="0" applyProtection="0"/>
    <xf numFmtId="0" fontId="41" fillId="12" borderId="0" applyNumberFormat="0" applyBorder="0" applyAlignment="0" applyProtection="0"/>
    <xf numFmtId="0" fontId="41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43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2" fillId="0" borderId="0"/>
    <xf numFmtId="0" fontId="41" fillId="28" borderId="0" applyNumberFormat="0" applyBorder="0" applyAlignment="0" applyProtection="0"/>
    <xf numFmtId="0" fontId="41" fillId="20" borderId="0" applyNumberFormat="0" applyBorder="0" applyAlignment="0" applyProtection="0"/>
    <xf numFmtId="0" fontId="41" fillId="12" borderId="0" applyNumberFormat="0" applyBorder="0" applyAlignment="0" applyProtection="0"/>
    <xf numFmtId="0" fontId="41" fillId="29" borderId="0" applyNumberFormat="0" applyBorder="0" applyAlignment="0" applyProtection="0"/>
    <xf numFmtId="0" fontId="41" fillId="15" borderId="0" applyNumberFormat="0" applyBorder="0" applyAlignment="0" applyProtection="0"/>
    <xf numFmtId="0" fontId="41" fillId="18" borderId="0" applyNumberFormat="0" applyBorder="0" applyAlignment="0" applyProtection="0"/>
    <xf numFmtId="0" fontId="43" fillId="23" borderId="16" applyNumberFormat="0" applyAlignment="0" applyProtection="0"/>
    <xf numFmtId="0" fontId="44" fillId="26" borderId="23" applyNumberFormat="0" applyAlignment="0" applyProtection="0"/>
    <xf numFmtId="0" fontId="45" fillId="26" borderId="16" applyNumberFormat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28" applyNumberFormat="0" applyFill="0" applyAlignment="0" applyProtection="0"/>
    <xf numFmtId="0" fontId="50" fillId="22" borderId="17" applyNumberFormat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2" fillId="24" borderId="22" applyNumberFormat="0" applyFont="0" applyAlignment="0" applyProtection="0"/>
    <xf numFmtId="0" fontId="54" fillId="0" borderId="29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  <xf numFmtId="166" fontId="2" fillId="0" borderId="0" applyFont="0" applyFill="0" applyBorder="0" applyAlignment="0" applyProtection="0"/>
    <xf numFmtId="0" fontId="4" fillId="0" borderId="0"/>
    <xf numFmtId="0" fontId="58" fillId="0" borderId="0"/>
    <xf numFmtId="166" fontId="15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0" fontId="25" fillId="0" borderId="0"/>
    <xf numFmtId="0" fontId="1" fillId="0" borderId="0"/>
    <xf numFmtId="0" fontId="76" fillId="0" borderId="0"/>
    <xf numFmtId="0" fontId="2" fillId="0" borderId="0"/>
    <xf numFmtId="0" fontId="1" fillId="0" borderId="0"/>
  </cellStyleXfs>
  <cellXfs count="414">
    <xf numFmtId="0" fontId="0" fillId="0" borderId="0" xfId="0"/>
    <xf numFmtId="0" fontId="7" fillId="0" borderId="0" xfId="12" applyFont="1" applyBorder="1" applyAlignment="1">
      <alignment horizontal="center"/>
    </xf>
    <xf numFmtId="0" fontId="6" fillId="0" borderId="0" xfId="12" applyFont="1" applyBorder="1" applyAlignment="1">
      <alignment horizontal="center"/>
    </xf>
    <xf numFmtId="0" fontId="7" fillId="0" borderId="0" xfId="12" applyFont="1" applyBorder="1"/>
    <xf numFmtId="0" fontId="33" fillId="0" borderId="0" xfId="12" applyFont="1" applyBorder="1" applyAlignment="1">
      <alignment horizontal="center"/>
    </xf>
    <xf numFmtId="0" fontId="6" fillId="2" borderId="0" xfId="792" applyFont="1" applyFill="1" applyBorder="1" applyAlignment="1">
      <alignment horizontal="center"/>
    </xf>
    <xf numFmtId="0" fontId="33" fillId="2" borderId="13" xfId="10" applyFont="1" applyFill="1" applyBorder="1" applyAlignment="1">
      <alignment horizontal="center"/>
    </xf>
    <xf numFmtId="0" fontId="6" fillId="0" borderId="0" xfId="792" applyFont="1" applyBorder="1" applyAlignment="1">
      <alignment horizontal="center"/>
    </xf>
    <xf numFmtId="0" fontId="6" fillId="0" borderId="0" xfId="792" applyFont="1" applyAlignment="1">
      <alignment horizontal="center"/>
    </xf>
    <xf numFmtId="0" fontId="7" fillId="0" borderId="0" xfId="675" applyFont="1" applyBorder="1" applyAlignment="1">
      <alignment horizontal="center" vertical="center"/>
    </xf>
    <xf numFmtId="0" fontId="7" fillId="0" borderId="0" xfId="792" applyFont="1" applyBorder="1" applyAlignment="1">
      <alignment horizontal="center"/>
    </xf>
    <xf numFmtId="0" fontId="7" fillId="0" borderId="0" xfId="792" applyFont="1" applyBorder="1"/>
    <xf numFmtId="0" fontId="6" fillId="0" borderId="0" xfId="651" applyFont="1" applyAlignment="1">
      <alignment horizontal="center"/>
    </xf>
    <xf numFmtId="0" fontId="6" fillId="0" borderId="0" xfId="614" applyFont="1"/>
    <xf numFmtId="0" fontId="6" fillId="0" borderId="0" xfId="651" applyFont="1"/>
    <xf numFmtId="0" fontId="33" fillId="0" borderId="0" xfId="792" applyFont="1" applyBorder="1" applyAlignment="1">
      <alignment horizontal="center"/>
    </xf>
    <xf numFmtId="0" fontId="33" fillId="0" borderId="0" xfId="10" applyFont="1" applyBorder="1" applyAlignment="1">
      <alignment horizontal="center"/>
    </xf>
    <xf numFmtId="1" fontId="33" fillId="0" borderId="0" xfId="10" applyNumberFormat="1" applyFont="1" applyBorder="1" applyAlignment="1">
      <alignment horizontal="center"/>
    </xf>
    <xf numFmtId="1" fontId="33" fillId="0" borderId="0" xfId="792" applyNumberFormat="1" applyFont="1" applyBorder="1" applyAlignment="1">
      <alignment horizontal="center"/>
    </xf>
    <xf numFmtId="0" fontId="7" fillId="0" borderId="0" xfId="651" applyFont="1"/>
    <xf numFmtId="0" fontId="33" fillId="2" borderId="2" xfId="10" applyFont="1" applyFill="1" applyBorder="1"/>
    <xf numFmtId="0" fontId="33" fillId="2" borderId="8" xfId="10" applyFont="1" applyFill="1" applyBorder="1"/>
    <xf numFmtId="0" fontId="33" fillId="2" borderId="5" xfId="10" applyFont="1" applyFill="1" applyBorder="1" applyAlignment="1">
      <alignment horizontal="center"/>
    </xf>
    <xf numFmtId="0" fontId="33" fillId="2" borderId="9" xfId="10" applyFont="1" applyFill="1" applyBorder="1"/>
    <xf numFmtId="0" fontId="33" fillId="2" borderId="11" xfId="10" applyFont="1" applyFill="1" applyBorder="1"/>
    <xf numFmtId="0" fontId="33" fillId="2" borderId="10" xfId="10" applyFont="1" applyFill="1" applyBorder="1"/>
    <xf numFmtId="0" fontId="33" fillId="2" borderId="8" xfId="10" applyFont="1" applyFill="1" applyBorder="1" applyAlignment="1">
      <alignment horizontal="center"/>
    </xf>
    <xf numFmtId="0" fontId="33" fillId="2" borderId="0" xfId="10" applyFont="1" applyFill="1" applyBorder="1" applyAlignment="1">
      <alignment horizontal="center"/>
    </xf>
    <xf numFmtId="0" fontId="33" fillId="2" borderId="9" xfId="10" applyFont="1" applyFill="1" applyBorder="1" applyAlignment="1">
      <alignment horizontal="center"/>
    </xf>
    <xf numFmtId="0" fontId="33" fillId="2" borderId="1" xfId="10" applyFont="1" applyFill="1" applyBorder="1" applyAlignment="1">
      <alignment horizontal="center"/>
    </xf>
    <xf numFmtId="0" fontId="33" fillId="2" borderId="12" xfId="10" applyFont="1" applyFill="1" applyBorder="1" applyAlignment="1">
      <alignment horizontal="center"/>
    </xf>
    <xf numFmtId="0" fontId="33" fillId="2" borderId="14" xfId="10" applyFont="1" applyFill="1" applyBorder="1" applyAlignment="1">
      <alignment horizontal="center"/>
    </xf>
    <xf numFmtId="0" fontId="33" fillId="2" borderId="15" xfId="10" applyFont="1" applyFill="1" applyBorder="1" applyAlignment="1">
      <alignment horizontal="center"/>
    </xf>
    <xf numFmtId="0" fontId="33" fillId="2" borderId="0" xfId="10" applyFont="1" applyFill="1" applyAlignment="1">
      <alignment horizontal="center"/>
    </xf>
    <xf numFmtId="0" fontId="33" fillId="2" borderId="5" xfId="10" applyFont="1" applyFill="1" applyBorder="1"/>
    <xf numFmtId="0" fontId="33" fillId="2" borderId="6" xfId="10" applyFont="1" applyFill="1" applyBorder="1" applyAlignment="1">
      <alignment horizontal="center"/>
    </xf>
    <xf numFmtId="0" fontId="33" fillId="0" borderId="0" xfId="651" applyFont="1"/>
    <xf numFmtId="0" fontId="33" fillId="0" borderId="13" xfId="651" applyFont="1" applyBorder="1" applyAlignment="1">
      <alignment horizontal="center"/>
    </xf>
    <xf numFmtId="0" fontId="33" fillId="0" borderId="14" xfId="651" applyFont="1" applyBorder="1" applyAlignment="1">
      <alignment horizontal="center"/>
    </xf>
    <xf numFmtId="0" fontId="33" fillId="0" borderId="0" xfId="651" applyFont="1" applyBorder="1"/>
    <xf numFmtId="0" fontId="36" fillId="0" borderId="13" xfId="651" applyFont="1" applyBorder="1" applyAlignment="1">
      <alignment horizontal="center"/>
    </xf>
    <xf numFmtId="173" fontId="33" fillId="0" borderId="13" xfId="938" applyNumberFormat="1" applyFont="1" applyBorder="1" applyAlignment="1">
      <alignment horizontal="center"/>
    </xf>
    <xf numFmtId="173" fontId="33" fillId="0" borderId="13" xfId="938" applyNumberFormat="1" applyFont="1" applyBorder="1"/>
    <xf numFmtId="0" fontId="6" fillId="0" borderId="0" xfId="651" applyFont="1" applyBorder="1" applyAlignment="1">
      <alignment horizontal="center"/>
    </xf>
    <xf numFmtId="0" fontId="6" fillId="0" borderId="0" xfId="651" applyFont="1" applyBorder="1"/>
    <xf numFmtId="174" fontId="6" fillId="0" borderId="0" xfId="651" applyNumberFormat="1" applyFont="1" applyBorder="1"/>
    <xf numFmtId="0" fontId="33" fillId="0" borderId="9" xfId="651" applyFont="1" applyBorder="1" applyAlignment="1">
      <alignment horizontal="center" vertical="center" wrapText="1"/>
    </xf>
    <xf numFmtId="0" fontId="33" fillId="0" borderId="0" xfId="651" applyFont="1" applyBorder="1" applyAlignment="1">
      <alignment vertical="center"/>
    </xf>
    <xf numFmtId="0" fontId="33" fillId="0" borderId="0" xfId="651" applyFont="1" applyAlignment="1">
      <alignment vertical="center"/>
    </xf>
    <xf numFmtId="0" fontId="6" fillId="0" borderId="0" xfId="16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Border="1"/>
    <xf numFmtId="175" fontId="7" fillId="0" borderId="0" xfId="651" applyNumberFormat="1" applyFont="1"/>
    <xf numFmtId="0" fontId="7" fillId="0" borderId="13" xfId="600" applyFont="1" applyFill="1" applyBorder="1" applyAlignment="1">
      <alignment horizontal="center"/>
    </xf>
    <xf numFmtId="0" fontId="6" fillId="0" borderId="13" xfId="600" applyFont="1" applyFill="1" applyBorder="1" applyAlignment="1">
      <alignment horizontal="center"/>
    </xf>
    <xf numFmtId="14" fontId="35" fillId="0" borderId="13" xfId="600" applyNumberFormat="1" applyFont="1" applyFill="1" applyBorder="1" applyAlignment="1">
      <alignment horizontal="center"/>
    </xf>
    <xf numFmtId="0" fontId="35" fillId="0" borderId="13" xfId="600" applyFont="1" applyFill="1" applyBorder="1" applyAlignment="1">
      <alignment horizontal="center" vertical="center" wrapText="1"/>
    </xf>
    <xf numFmtId="0" fontId="33" fillId="0" borderId="13" xfId="1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2" fontId="36" fillId="0" borderId="0" xfId="651" applyNumberFormat="1" applyFont="1" applyAlignment="1">
      <alignment horizontal="center" vertical="center"/>
    </xf>
    <xf numFmtId="166" fontId="36" fillId="0" borderId="13" xfId="938" applyNumberFormat="1" applyFont="1" applyBorder="1" applyAlignment="1">
      <alignment horizontal="center"/>
    </xf>
    <xf numFmtId="0" fontId="36" fillId="0" borderId="0" xfId="651" applyFont="1"/>
    <xf numFmtId="0" fontId="61" fillId="0" borderId="1" xfId="651" applyFont="1" applyBorder="1" applyAlignment="1">
      <alignment horizontal="center" vertical="center" wrapText="1"/>
    </xf>
    <xf numFmtId="0" fontId="61" fillId="0" borderId="9" xfId="651" applyFont="1" applyBorder="1" applyAlignment="1">
      <alignment horizontal="center" vertical="center" wrapText="1"/>
    </xf>
    <xf numFmtId="0" fontId="61" fillId="0" borderId="10" xfId="651" applyFont="1" applyBorder="1" applyAlignment="1">
      <alignment horizontal="center" vertical="center" wrapText="1"/>
    </xf>
    <xf numFmtId="166" fontId="36" fillId="0" borderId="13" xfId="938" applyNumberFormat="1" applyFont="1" applyBorder="1" applyAlignment="1">
      <alignment horizontal="center" vertical="center"/>
    </xf>
    <xf numFmtId="166" fontId="36" fillId="0" borderId="13" xfId="468" applyFont="1" applyBorder="1" applyAlignment="1">
      <alignment horizontal="right" vertical="center"/>
    </xf>
    <xf numFmtId="0" fontId="33" fillId="0" borderId="13" xfId="0" applyFont="1" applyFill="1" applyBorder="1" applyAlignment="1">
      <alignment horizontal="center"/>
    </xf>
    <xf numFmtId="0" fontId="33" fillId="0" borderId="13" xfId="651" applyFont="1" applyBorder="1" applyAlignment="1">
      <alignment vertical="center"/>
    </xf>
    <xf numFmtId="0" fontId="33" fillId="0" borderId="13" xfId="0" applyFont="1" applyFill="1" applyBorder="1" applyAlignment="1">
      <alignment horizontal="center" vertical="center"/>
    </xf>
    <xf numFmtId="0" fontId="7" fillId="0" borderId="13" xfId="16" applyFont="1" applyFill="1" applyBorder="1" applyAlignment="1">
      <alignment horizontal="center" vertical="center"/>
    </xf>
    <xf numFmtId="0" fontId="7" fillId="0" borderId="13" xfId="16" applyFont="1" applyFill="1" applyBorder="1" applyAlignment="1">
      <alignment horizontal="center"/>
    </xf>
    <xf numFmtId="0" fontId="33" fillId="0" borderId="13" xfId="16" applyFont="1" applyFill="1" applyBorder="1" applyAlignment="1">
      <alignment horizontal="center"/>
    </xf>
    <xf numFmtId="0" fontId="7" fillId="0" borderId="13" xfId="939" applyFont="1" applyFill="1" applyBorder="1" applyAlignment="1">
      <alignment horizontal="center"/>
    </xf>
    <xf numFmtId="0" fontId="33" fillId="0" borderId="13" xfId="939" applyFont="1" applyFill="1" applyBorder="1" applyAlignment="1">
      <alignment horizontal="center"/>
    </xf>
    <xf numFmtId="0" fontId="7" fillId="0" borderId="13" xfId="16" applyFont="1" applyFill="1" applyBorder="1" applyAlignment="1">
      <alignment horizontal="center" vertical="center" wrapText="1"/>
    </xf>
    <xf numFmtId="0" fontId="6" fillId="2" borderId="0" xfId="792" applyFont="1" applyFill="1" applyAlignment="1">
      <alignment horizontal="center"/>
    </xf>
    <xf numFmtId="0" fontId="33" fillId="0" borderId="9" xfId="651" applyFont="1" applyBorder="1" applyAlignment="1">
      <alignment horizontal="center" vertical="center"/>
    </xf>
    <xf numFmtId="0" fontId="36" fillId="0" borderId="13" xfId="651" applyFont="1" applyFill="1" applyBorder="1" applyAlignment="1" applyProtection="1">
      <alignment horizontal="center" vertical="center" wrapText="1"/>
    </xf>
    <xf numFmtId="0" fontId="33" fillId="0" borderId="13" xfId="651" applyFont="1" applyBorder="1" applyAlignment="1">
      <alignment horizontal="center" vertical="center"/>
    </xf>
    <xf numFmtId="0" fontId="57" fillId="0" borderId="13" xfId="651" applyFont="1" applyBorder="1" applyAlignment="1">
      <alignment horizontal="center" vertical="center"/>
    </xf>
    <xf numFmtId="0" fontId="60" fillId="0" borderId="13" xfId="651" applyFont="1" applyBorder="1" applyAlignment="1">
      <alignment horizontal="center" vertical="center"/>
    </xf>
    <xf numFmtId="0" fontId="33" fillId="0" borderId="10" xfId="651" applyFont="1" applyBorder="1" applyAlignment="1">
      <alignment vertical="center"/>
    </xf>
    <xf numFmtId="0" fontId="33" fillId="0" borderId="13" xfId="651" applyFont="1" applyFill="1" applyBorder="1" applyAlignment="1">
      <alignment horizontal="center" vertical="center" wrapText="1"/>
    </xf>
    <xf numFmtId="0" fontId="33" fillId="0" borderId="13" xfId="651" applyFont="1" applyFill="1" applyBorder="1" applyAlignment="1">
      <alignment horizontal="center" vertical="center"/>
    </xf>
    <xf numFmtId="0" fontId="36" fillId="0" borderId="30" xfId="941" applyFont="1" applyBorder="1" applyAlignment="1">
      <alignment horizontal="center" vertical="center" wrapText="1"/>
    </xf>
    <xf numFmtId="49" fontId="36" fillId="0" borderId="13" xfId="941" applyNumberFormat="1" applyFont="1" applyFill="1" applyBorder="1" applyAlignment="1">
      <alignment horizontal="center" vertical="top" wrapText="1"/>
    </xf>
    <xf numFmtId="0" fontId="36" fillId="0" borderId="13" xfId="941" applyFont="1" applyFill="1" applyBorder="1" applyAlignment="1">
      <alignment horizontal="center" vertical="center" wrapText="1"/>
    </xf>
    <xf numFmtId="169" fontId="67" fillId="0" borderId="13" xfId="941" applyNumberFormat="1" applyFont="1" applyFill="1" applyBorder="1" applyAlignment="1">
      <alignment horizontal="center" vertical="center" wrapText="1"/>
    </xf>
    <xf numFmtId="0" fontId="33" fillId="0" borderId="13" xfId="941" applyNumberFormat="1" applyFont="1" applyFill="1" applyBorder="1" applyAlignment="1">
      <alignment horizontal="center" vertical="top" wrapText="1"/>
    </xf>
    <xf numFmtId="2" fontId="33" fillId="0" borderId="13" xfId="941" applyNumberFormat="1" applyFont="1" applyFill="1" applyBorder="1" applyAlignment="1">
      <alignment horizontal="center" vertical="top" wrapText="1"/>
    </xf>
    <xf numFmtId="0" fontId="33" fillId="2" borderId="13" xfId="941" applyFont="1" applyFill="1" applyBorder="1" applyAlignment="1">
      <alignment horizontal="center" vertical="center" wrapText="1"/>
    </xf>
    <xf numFmtId="2" fontId="33" fillId="0" borderId="13" xfId="941" applyNumberFormat="1" applyFont="1" applyFill="1" applyBorder="1" applyAlignment="1">
      <alignment horizontal="center" vertical="center" wrapText="1"/>
    </xf>
    <xf numFmtId="0" fontId="33" fillId="0" borderId="13" xfId="941" applyFont="1" applyFill="1" applyBorder="1" applyAlignment="1">
      <alignment horizontal="center" vertical="top" wrapText="1"/>
    </xf>
    <xf numFmtId="0" fontId="33" fillId="2" borderId="13" xfId="941" applyFont="1" applyFill="1" applyBorder="1" applyAlignment="1">
      <alignment horizontal="center" vertical="top" wrapText="1"/>
    </xf>
    <xf numFmtId="176" fontId="36" fillId="0" borderId="13" xfId="942" applyNumberFormat="1" applyFont="1" applyBorder="1" applyAlignment="1">
      <alignment horizontal="left" vertical="center" wrapText="1"/>
    </xf>
    <xf numFmtId="0" fontId="33" fillId="0" borderId="13" xfId="941" applyNumberFormat="1" applyFont="1" applyFill="1" applyBorder="1" applyAlignment="1">
      <alignment horizontal="center" vertical="center" wrapText="1"/>
    </xf>
    <xf numFmtId="0" fontId="33" fillId="0" borderId="13" xfId="941" applyFont="1" applyFill="1" applyBorder="1" applyAlignment="1">
      <alignment horizontal="center" vertical="center" wrapText="1"/>
    </xf>
    <xf numFmtId="2" fontId="33" fillId="0" borderId="31" xfId="941" applyNumberFormat="1" applyFont="1" applyFill="1" applyBorder="1" applyAlignment="1">
      <alignment horizontal="center" vertical="center" wrapText="1"/>
    </xf>
    <xf numFmtId="2" fontId="59" fillId="0" borderId="13" xfId="94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9" fontId="36" fillId="0" borderId="13" xfId="941" applyNumberFormat="1" applyFont="1" applyFill="1" applyBorder="1" applyAlignment="1">
      <alignment horizontal="center" vertical="center" wrapText="1"/>
    </xf>
    <xf numFmtId="0" fontId="33" fillId="0" borderId="13" xfId="941" applyFont="1" applyFill="1" applyBorder="1" applyAlignment="1">
      <alignment horizontal="left" vertical="center" wrapText="1"/>
    </xf>
    <xf numFmtId="9" fontId="36" fillId="0" borderId="13" xfId="941" applyNumberFormat="1" applyFont="1" applyFill="1" applyBorder="1" applyAlignment="1">
      <alignment horizontal="center" vertical="center" wrapText="1"/>
    </xf>
    <xf numFmtId="0" fontId="33" fillId="0" borderId="30" xfId="941" applyFont="1" applyFill="1" applyBorder="1" applyAlignment="1">
      <alignment horizontal="center" vertical="center" wrapText="1"/>
    </xf>
    <xf numFmtId="0" fontId="36" fillId="0" borderId="13" xfId="941" applyFont="1" applyFill="1" applyBorder="1" applyAlignment="1">
      <alignment horizontal="left" vertical="center" wrapText="1"/>
    </xf>
    <xf numFmtId="4" fontId="36" fillId="0" borderId="13" xfId="941" applyNumberFormat="1" applyFont="1" applyFill="1" applyBorder="1" applyAlignment="1">
      <alignment horizontal="center" vertical="center" wrapText="1"/>
    </xf>
    <xf numFmtId="4" fontId="36" fillId="0" borderId="31" xfId="941" applyNumberFormat="1" applyFont="1" applyFill="1" applyBorder="1" applyAlignment="1">
      <alignment horizontal="center" vertical="center" wrapText="1"/>
    </xf>
    <xf numFmtId="4" fontId="33" fillId="0" borderId="13" xfId="941" applyNumberFormat="1" applyFont="1" applyFill="1" applyBorder="1" applyAlignment="1">
      <alignment vertical="center" wrapText="1"/>
    </xf>
    <xf numFmtId="0" fontId="33" fillId="0" borderId="13" xfId="941" applyFont="1" applyFill="1" applyBorder="1" applyAlignment="1">
      <alignment vertical="center" wrapText="1"/>
    </xf>
    <xf numFmtId="4" fontId="33" fillId="0" borderId="13" xfId="941" applyNumberFormat="1" applyFont="1" applyFill="1" applyBorder="1" applyAlignment="1">
      <alignment horizontal="center" vertical="center" wrapText="1"/>
    </xf>
    <xf numFmtId="4" fontId="33" fillId="0" borderId="31" xfId="941" applyNumberFormat="1" applyFont="1" applyFill="1" applyBorder="1" applyAlignment="1">
      <alignment horizontal="center" vertical="center" wrapText="1"/>
    </xf>
    <xf numFmtId="0" fontId="33" fillId="30" borderId="32" xfId="941" applyFont="1" applyFill="1" applyBorder="1" applyAlignment="1">
      <alignment horizontal="center" vertical="center" wrapText="1"/>
    </xf>
    <xf numFmtId="0" fontId="33" fillId="30" borderId="33" xfId="941" applyFont="1" applyFill="1" applyBorder="1" applyAlignment="1">
      <alignment horizontal="center" vertical="center" wrapText="1"/>
    </xf>
    <xf numFmtId="0" fontId="36" fillId="30" borderId="33" xfId="941" applyFont="1" applyFill="1" applyBorder="1" applyAlignment="1">
      <alignment horizontal="left" vertical="center" wrapText="1"/>
    </xf>
    <xf numFmtId="2" fontId="33" fillId="30" borderId="33" xfId="941" applyNumberFormat="1" applyFont="1" applyFill="1" applyBorder="1" applyAlignment="1">
      <alignment horizontal="center" vertical="center" wrapText="1"/>
    </xf>
    <xf numFmtId="4" fontId="36" fillId="30" borderId="33" xfId="941" applyNumberFormat="1" applyFont="1" applyFill="1" applyBorder="1" applyAlignment="1">
      <alignment horizontal="center" vertical="center" wrapText="1"/>
    </xf>
    <xf numFmtId="4" fontId="67" fillId="30" borderId="34" xfId="941" applyNumberFormat="1" applyFont="1" applyFill="1" applyBorder="1" applyAlignment="1">
      <alignment horizontal="center" vertical="center" wrapText="1"/>
    </xf>
    <xf numFmtId="49" fontId="5" fillId="0" borderId="13" xfId="941" applyNumberFormat="1" applyFont="1" applyFill="1" applyBorder="1" applyAlignment="1">
      <alignment horizontal="center" vertical="center" wrapText="1"/>
    </xf>
    <xf numFmtId="49" fontId="68" fillId="0" borderId="13" xfId="941" applyNumberFormat="1" applyFont="1" applyFill="1" applyBorder="1" applyAlignment="1">
      <alignment horizontal="center" vertical="center" wrapText="1"/>
    </xf>
    <xf numFmtId="0" fontId="5" fillId="0" borderId="13" xfId="941" applyFont="1" applyFill="1" applyBorder="1" applyAlignment="1">
      <alignment horizontal="center" vertical="center" wrapText="1"/>
    </xf>
    <xf numFmtId="0" fontId="5" fillId="30" borderId="33" xfId="941" applyFont="1" applyFill="1" applyBorder="1" applyAlignment="1">
      <alignment horizontal="center" vertical="center" wrapText="1"/>
    </xf>
    <xf numFmtId="0" fontId="59" fillId="0" borderId="13" xfId="941" applyFont="1" applyFill="1" applyBorder="1" applyAlignment="1">
      <alignment horizontal="center" vertical="top" wrapText="1"/>
    </xf>
    <xf numFmtId="0" fontId="59" fillId="0" borderId="13" xfId="941" applyNumberFormat="1" applyFont="1" applyFill="1" applyBorder="1" applyAlignment="1">
      <alignment horizontal="center" vertical="top" wrapText="1"/>
    </xf>
    <xf numFmtId="0" fontId="67" fillId="0" borderId="13" xfId="941" applyFont="1" applyBorder="1" applyAlignment="1">
      <alignment horizontal="center" vertical="center" wrapText="1"/>
    </xf>
    <xf numFmtId="176" fontId="67" fillId="0" borderId="13" xfId="942" applyNumberFormat="1" applyFont="1" applyBorder="1" applyAlignment="1">
      <alignment horizontal="left" vertical="center" wrapText="1"/>
    </xf>
    <xf numFmtId="0" fontId="67" fillId="0" borderId="13" xfId="941" applyFont="1" applyFill="1" applyBorder="1" applyAlignment="1">
      <alignment horizontal="center" vertical="center" wrapText="1"/>
    </xf>
    <xf numFmtId="0" fontId="59" fillId="0" borderId="13" xfId="941" applyFont="1" applyFill="1" applyBorder="1" applyAlignment="1">
      <alignment horizontal="left" vertical="top" wrapText="1"/>
    </xf>
    <xf numFmtId="0" fontId="72" fillId="0" borderId="13" xfId="941" applyFont="1" applyFill="1" applyBorder="1" applyAlignment="1">
      <alignment horizontal="left" vertical="top" wrapText="1"/>
    </xf>
    <xf numFmtId="2" fontId="59" fillId="0" borderId="13" xfId="941" applyNumberFormat="1" applyFont="1" applyFill="1" applyBorder="1" applyAlignment="1">
      <alignment horizontal="center" vertical="top" wrapText="1"/>
    </xf>
    <xf numFmtId="0" fontId="59" fillId="0" borderId="13" xfId="941" applyFont="1" applyBorder="1" applyAlignment="1">
      <alignment horizontal="center" vertical="center" wrapText="1"/>
    </xf>
    <xf numFmtId="0" fontId="59" fillId="2" borderId="13" xfId="941" applyFont="1" applyFill="1" applyBorder="1" applyAlignment="1">
      <alignment horizontal="center" vertical="center" wrapText="1"/>
    </xf>
    <xf numFmtId="0" fontId="59" fillId="0" borderId="13" xfId="941" applyFont="1" applyFill="1" applyBorder="1" applyAlignment="1">
      <alignment horizontal="center" vertical="center" wrapText="1"/>
    </xf>
    <xf numFmtId="0" fontId="59" fillId="2" borderId="13" xfId="941" applyFont="1" applyFill="1" applyBorder="1" applyAlignment="1">
      <alignment horizontal="center" vertical="top" wrapText="1"/>
    </xf>
    <xf numFmtId="0" fontId="59" fillId="0" borderId="13" xfId="941" applyFont="1" applyBorder="1" applyAlignment="1">
      <alignment horizontal="center" wrapText="1"/>
    </xf>
    <xf numFmtId="0" fontId="59" fillId="0" borderId="13" xfId="941" applyFont="1" applyBorder="1" applyAlignment="1">
      <alignment horizontal="center" vertical="top" wrapText="1"/>
    </xf>
    <xf numFmtId="49" fontId="67" fillId="0" borderId="13" xfId="941" applyNumberFormat="1" applyFont="1" applyFill="1" applyBorder="1" applyAlignment="1">
      <alignment horizontal="center" vertical="top" wrapText="1"/>
    </xf>
    <xf numFmtId="0" fontId="62" fillId="0" borderId="13" xfId="941" applyFont="1" applyBorder="1" applyAlignment="1">
      <alignment horizontal="center" vertical="center" wrapText="1"/>
    </xf>
    <xf numFmtId="0" fontId="70" fillId="0" borderId="13" xfId="941" quotePrefix="1" applyFont="1" applyBorder="1" applyAlignment="1">
      <alignment horizontal="center" vertical="top" wrapText="1"/>
    </xf>
    <xf numFmtId="0" fontId="33" fillId="0" borderId="9" xfId="651" applyFont="1" applyBorder="1" applyAlignment="1">
      <alignment horizontal="center" vertical="center"/>
    </xf>
    <xf numFmtId="49" fontId="70" fillId="0" borderId="13" xfId="941" applyNumberFormat="1" applyFont="1" applyFill="1" applyBorder="1" applyAlignment="1">
      <alignment horizontal="center" vertical="top" wrapText="1"/>
    </xf>
    <xf numFmtId="0" fontId="67" fillId="0" borderId="13" xfId="941" applyFont="1" applyBorder="1" applyAlignment="1">
      <alignment vertical="top" wrapText="1"/>
    </xf>
    <xf numFmtId="0" fontId="70" fillId="0" borderId="13" xfId="941" applyFont="1" applyBorder="1" applyAlignment="1">
      <alignment horizontal="center" vertical="top" wrapText="1"/>
    </xf>
    <xf numFmtId="2" fontId="33" fillId="2" borderId="13" xfId="941" applyNumberFormat="1" applyFont="1" applyFill="1" applyBorder="1" applyAlignment="1">
      <alignment horizontal="center" vertical="top" wrapText="1"/>
    </xf>
    <xf numFmtId="0" fontId="0" fillId="2" borderId="0" xfId="0" applyFill="1"/>
    <xf numFmtId="0" fontId="36" fillId="2" borderId="13" xfId="10" applyFont="1" applyFill="1" applyBorder="1" applyAlignment="1">
      <alignment horizontal="center" wrapText="1"/>
    </xf>
    <xf numFmtId="0" fontId="36" fillId="0" borderId="0" xfId="10" applyFont="1" applyBorder="1" applyAlignment="1">
      <alignment horizontal="center" wrapText="1"/>
    </xf>
    <xf numFmtId="0" fontId="36" fillId="0" borderId="0" xfId="792" applyFont="1" applyBorder="1" applyAlignment="1">
      <alignment horizontal="center" wrapText="1"/>
    </xf>
    <xf numFmtId="0" fontId="33" fillId="2" borderId="0" xfId="792" applyFont="1" applyFill="1" applyAlignment="1">
      <alignment horizontal="center"/>
    </xf>
    <xf numFmtId="0" fontId="33" fillId="2" borderId="0" xfId="792" applyFont="1" applyFill="1" applyBorder="1" applyAlignment="1">
      <alignment horizontal="center"/>
    </xf>
    <xf numFmtId="0" fontId="33" fillId="2" borderId="1" xfId="792" applyFont="1" applyFill="1" applyBorder="1" applyAlignment="1">
      <alignment horizontal="center"/>
    </xf>
    <xf numFmtId="0" fontId="33" fillId="0" borderId="0" xfId="0" applyFont="1" applyAlignment="1">
      <alignment vertical="center" wrapText="1"/>
    </xf>
    <xf numFmtId="0" fontId="33" fillId="0" borderId="0" xfId="0" applyFont="1"/>
    <xf numFmtId="2" fontId="65" fillId="0" borderId="13" xfId="16" applyNumberFormat="1" applyFont="1" applyFill="1" applyBorder="1" applyAlignment="1">
      <alignment horizontal="center" vertical="center"/>
    </xf>
    <xf numFmtId="0" fontId="65" fillId="0" borderId="13" xfId="16" applyFont="1" applyFill="1" applyBorder="1" applyAlignment="1">
      <alignment horizontal="center" vertical="center"/>
    </xf>
    <xf numFmtId="0" fontId="65" fillId="0" borderId="13" xfId="814" applyFont="1" applyFill="1" applyBorder="1" applyAlignment="1">
      <alignment horizontal="center" vertical="center"/>
    </xf>
    <xf numFmtId="2" fontId="65" fillId="0" borderId="13" xfId="814" applyNumberFormat="1" applyFont="1" applyFill="1" applyBorder="1" applyAlignment="1">
      <alignment horizontal="center" vertical="center"/>
    </xf>
    <xf numFmtId="167" fontId="65" fillId="0" borderId="13" xfId="16" applyNumberFormat="1" applyFont="1" applyFill="1" applyBorder="1" applyAlignment="1">
      <alignment horizontal="center" vertical="center"/>
    </xf>
    <xf numFmtId="2" fontId="65" fillId="0" borderId="13" xfId="16" applyNumberFormat="1" applyFont="1" applyFill="1" applyBorder="1" applyAlignment="1">
      <alignment horizontal="center" vertical="center" wrapText="1"/>
    </xf>
    <xf numFmtId="0" fontId="65" fillId="0" borderId="13" xfId="16" applyFont="1" applyFill="1" applyBorder="1" applyAlignment="1">
      <alignment horizontal="center" vertical="center" wrapText="1"/>
    </xf>
    <xf numFmtId="0" fontId="65" fillId="0" borderId="13" xfId="814" applyFont="1" applyFill="1" applyBorder="1" applyAlignment="1">
      <alignment horizontal="center" vertical="center" wrapText="1"/>
    </xf>
    <xf numFmtId="0" fontId="75" fillId="0" borderId="0" xfId="0" applyFont="1"/>
    <xf numFmtId="168" fontId="65" fillId="0" borderId="13" xfId="16" applyNumberFormat="1" applyFont="1" applyFill="1" applyBorder="1" applyAlignment="1">
      <alignment horizontal="center" vertical="center"/>
    </xf>
    <xf numFmtId="0" fontId="33" fillId="0" borderId="0" xfId="0" applyFont="1" applyBorder="1"/>
    <xf numFmtId="168" fontId="65" fillId="0" borderId="13" xfId="0" applyNumberFormat="1" applyFont="1" applyFill="1" applyBorder="1" applyAlignment="1">
      <alignment horizontal="center" vertical="center"/>
    </xf>
    <xf numFmtId="2" fontId="65" fillId="0" borderId="13" xfId="939" applyNumberFormat="1" applyFont="1" applyFill="1" applyBorder="1" applyAlignment="1">
      <alignment horizontal="center" vertical="center"/>
    </xf>
    <xf numFmtId="168" fontId="65" fillId="0" borderId="13" xfId="939" applyNumberFormat="1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2" fontId="65" fillId="0" borderId="13" xfId="0" applyNumberFormat="1" applyFont="1" applyFill="1" applyBorder="1" applyAlignment="1">
      <alignment horizontal="center" vertical="center"/>
    </xf>
    <xf numFmtId="168" fontId="66" fillId="0" borderId="13" xfId="16" applyNumberFormat="1" applyFont="1" applyFill="1" applyBorder="1" applyAlignment="1">
      <alignment horizontal="center" vertical="center" wrapText="1"/>
    </xf>
    <xf numFmtId="0" fontId="33" fillId="0" borderId="0" xfId="675" applyFont="1" applyBorder="1" applyAlignment="1">
      <alignment horizontal="center" vertical="center"/>
    </xf>
    <xf numFmtId="169" fontId="65" fillId="0" borderId="13" xfId="16" applyNumberFormat="1" applyFont="1" applyFill="1" applyBorder="1" applyAlignment="1">
      <alignment horizontal="center" vertical="center"/>
    </xf>
    <xf numFmtId="0" fontId="33" fillId="0" borderId="0" xfId="12" applyFont="1" applyBorder="1"/>
    <xf numFmtId="0" fontId="75" fillId="2" borderId="0" xfId="0" applyFont="1" applyFill="1"/>
    <xf numFmtId="0" fontId="33" fillId="0" borderId="0" xfId="16" applyFont="1" applyAlignment="1">
      <alignment vertical="center"/>
    </xf>
    <xf numFmtId="0" fontId="33" fillId="0" borderId="0" xfId="792" applyFont="1" applyBorder="1"/>
    <xf numFmtId="0" fontId="65" fillId="0" borderId="13" xfId="6" applyFont="1" applyFill="1" applyBorder="1" applyAlignment="1">
      <alignment horizontal="center" vertical="center" wrapText="1"/>
    </xf>
    <xf numFmtId="2" fontId="66" fillId="30" borderId="13" xfId="792" applyNumberFormat="1" applyFont="1" applyFill="1" applyBorder="1" applyAlignment="1">
      <alignment horizontal="center" vertical="center"/>
    </xf>
    <xf numFmtId="168" fontId="33" fillId="0" borderId="0" xfId="792" applyNumberFormat="1" applyFont="1" applyBorder="1" applyAlignment="1">
      <alignment horizontal="center"/>
    </xf>
    <xf numFmtId="2" fontId="33" fillId="0" borderId="0" xfId="792" applyNumberFormat="1" applyFont="1" applyBorder="1" applyAlignment="1">
      <alignment horizontal="center"/>
    </xf>
    <xf numFmtId="169" fontId="33" fillId="0" borderId="0" xfId="792" applyNumberFormat="1" applyFont="1" applyBorder="1" applyAlignment="1">
      <alignment horizontal="center"/>
    </xf>
    <xf numFmtId="0" fontId="33" fillId="0" borderId="0" xfId="792" applyFont="1" applyAlignment="1">
      <alignment horizontal="center"/>
    </xf>
    <xf numFmtId="0" fontId="36" fillId="2" borderId="0" xfId="792" applyFont="1" applyFill="1" applyAlignment="1">
      <alignment horizontal="center" wrapText="1"/>
    </xf>
    <xf numFmtId="0" fontId="36" fillId="2" borderId="0" xfId="792" applyFont="1" applyFill="1" applyBorder="1" applyAlignment="1">
      <alignment horizontal="center" wrapText="1"/>
    </xf>
    <xf numFmtId="0" fontId="36" fillId="0" borderId="13" xfId="16" applyFont="1" applyFill="1" applyBorder="1" applyAlignment="1">
      <alignment horizontal="center" vertical="center" wrapText="1"/>
    </xf>
    <xf numFmtId="0" fontId="36" fillId="0" borderId="13" xfId="16" applyFont="1" applyFill="1" applyBorder="1" applyAlignment="1">
      <alignment horizontal="center" wrapText="1"/>
    </xf>
    <xf numFmtId="0" fontId="33" fillId="0" borderId="13" xfId="16" applyFont="1" applyFill="1" applyBorder="1" applyAlignment="1">
      <alignment horizontal="center" vertical="center"/>
    </xf>
    <xf numFmtId="0" fontId="36" fillId="0" borderId="13" xfId="939" applyFont="1" applyFill="1" applyBorder="1" applyAlignment="1">
      <alignment horizontal="center" wrapText="1"/>
    </xf>
    <xf numFmtId="0" fontId="70" fillId="0" borderId="13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69" fillId="0" borderId="3" xfId="651" quotePrefix="1" applyFont="1" applyFill="1" applyBorder="1" applyAlignment="1" applyProtection="1">
      <alignment horizontal="center" vertical="center" wrapText="1"/>
    </xf>
    <xf numFmtId="0" fontId="36" fillId="0" borderId="0" xfId="792" applyFont="1" applyAlignment="1">
      <alignment horizontal="center" wrapText="1"/>
    </xf>
    <xf numFmtId="0" fontId="33" fillId="0" borderId="1" xfId="651" applyFont="1" applyBorder="1"/>
    <xf numFmtId="0" fontId="33" fillId="0" borderId="2" xfId="651" applyFont="1" applyBorder="1"/>
    <xf numFmtId="0" fontId="33" fillId="0" borderId="1" xfId="651" applyFont="1" applyBorder="1" applyAlignment="1">
      <alignment horizontal="center" vertical="center" wrapText="1"/>
    </xf>
    <xf numFmtId="0" fontId="33" fillId="0" borderId="10" xfId="651" applyFont="1" applyBorder="1" applyAlignment="1">
      <alignment horizontal="center" vertical="center" wrapText="1"/>
    </xf>
    <xf numFmtId="0" fontId="63" fillId="0" borderId="13" xfId="651" applyFont="1" applyBorder="1" applyAlignment="1">
      <alignment horizontal="center" vertical="center"/>
    </xf>
    <xf numFmtId="0" fontId="63" fillId="0" borderId="14" xfId="651" applyFont="1" applyBorder="1" applyAlignment="1">
      <alignment horizontal="center" vertical="center"/>
    </xf>
    <xf numFmtId="0" fontId="63" fillId="0" borderId="9" xfId="651" applyFont="1" applyBorder="1" applyAlignment="1">
      <alignment horizontal="center" vertical="center"/>
    </xf>
    <xf numFmtId="0" fontId="63" fillId="0" borderId="0" xfId="651" applyFont="1" applyBorder="1" applyAlignment="1">
      <alignment vertical="center"/>
    </xf>
    <xf numFmtId="0" fontId="63" fillId="0" borderId="0" xfId="651" applyFont="1" applyAlignment="1">
      <alignment vertical="center"/>
    </xf>
    <xf numFmtId="0" fontId="6" fillId="0" borderId="0" xfId="651" applyFont="1" applyAlignment="1">
      <alignment vertical="center"/>
    </xf>
    <xf numFmtId="0" fontId="33" fillId="0" borderId="1" xfId="651" applyFont="1" applyBorder="1" applyAlignment="1">
      <alignment vertical="center"/>
    </xf>
    <xf numFmtId="0" fontId="33" fillId="0" borderId="2" xfId="651" applyFont="1" applyBorder="1" applyAlignment="1">
      <alignment vertical="center"/>
    </xf>
    <xf numFmtId="0" fontId="7" fillId="30" borderId="13" xfId="792" applyFont="1" applyFill="1" applyBorder="1" applyAlignment="1">
      <alignment horizontal="center"/>
    </xf>
    <xf numFmtId="0" fontId="36" fillId="30" borderId="13" xfId="792" applyFont="1" applyFill="1" applyBorder="1" applyAlignment="1">
      <alignment horizontal="center" wrapText="1"/>
    </xf>
    <xf numFmtId="0" fontId="33" fillId="30" borderId="13" xfId="792" applyFont="1" applyFill="1" applyBorder="1" applyAlignment="1">
      <alignment horizontal="center"/>
    </xf>
    <xf numFmtId="168" fontId="65" fillId="30" borderId="13" xfId="792" applyNumberFormat="1" applyFont="1" applyFill="1" applyBorder="1" applyAlignment="1">
      <alignment horizontal="center" vertical="center"/>
    </xf>
    <xf numFmtId="169" fontId="65" fillId="30" borderId="13" xfId="792" applyNumberFormat="1" applyFont="1" applyFill="1" applyBorder="1" applyAlignment="1">
      <alignment horizontal="center" vertical="center"/>
    </xf>
    <xf numFmtId="2" fontId="65" fillId="30" borderId="13" xfId="792" applyNumberFormat="1" applyFont="1" applyFill="1" applyBorder="1" applyAlignment="1">
      <alignment horizontal="center" vertical="center"/>
    </xf>
    <xf numFmtId="0" fontId="33" fillId="2" borderId="0" xfId="792" applyFont="1" applyFill="1" applyAlignment="1">
      <alignment horizontal="left"/>
    </xf>
    <xf numFmtId="0" fontId="33" fillId="2" borderId="0" xfId="792" applyFont="1" applyFill="1" applyBorder="1" applyAlignment="1">
      <alignment horizontal="left"/>
    </xf>
    <xf numFmtId="0" fontId="33" fillId="2" borderId="14" xfId="10" applyFont="1" applyFill="1" applyBorder="1" applyAlignment="1">
      <alignment horizontal="left"/>
    </xf>
    <xf numFmtId="0" fontId="59" fillId="0" borderId="13" xfId="941" applyFont="1" applyBorder="1" applyAlignment="1">
      <alignment horizontal="left" vertical="top" wrapText="1"/>
    </xf>
    <xf numFmtId="0" fontId="33" fillId="0" borderId="13" xfId="16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6" fillId="30" borderId="13" xfId="792" applyFont="1" applyFill="1" applyBorder="1" applyAlignment="1">
      <alignment horizontal="left" vertical="center" wrapText="1"/>
    </xf>
    <xf numFmtId="0" fontId="33" fillId="0" borderId="0" xfId="792" applyFont="1" applyBorder="1" applyAlignment="1">
      <alignment horizontal="left"/>
    </xf>
    <xf numFmtId="0" fontId="33" fillId="0" borderId="0" xfId="792" applyFont="1" applyBorder="1" applyAlignment="1">
      <alignment horizontal="left" wrapText="1"/>
    </xf>
    <xf numFmtId="0" fontId="33" fillId="0" borderId="0" xfId="10" applyFont="1" applyBorder="1" applyAlignment="1">
      <alignment horizontal="left"/>
    </xf>
    <xf numFmtId="0" fontId="33" fillId="0" borderId="0" xfId="792" applyFont="1" applyAlignment="1">
      <alignment horizontal="left"/>
    </xf>
    <xf numFmtId="0" fontId="33" fillId="0" borderId="0" xfId="651" applyFont="1" applyAlignment="1">
      <alignment horizontal="left" vertical="center"/>
    </xf>
    <xf numFmtId="0" fontId="33" fillId="0" borderId="1" xfId="651" applyFont="1" applyBorder="1" applyAlignment="1">
      <alignment horizontal="left" vertical="center"/>
    </xf>
    <xf numFmtId="168" fontId="33" fillId="0" borderId="0" xfId="651" applyNumberFormat="1" applyFont="1" applyBorder="1" applyAlignment="1">
      <alignment vertical="center"/>
    </xf>
    <xf numFmtId="0" fontId="33" fillId="0" borderId="3" xfId="651" applyFont="1" applyBorder="1" applyAlignment="1">
      <alignment vertical="center"/>
    </xf>
    <xf numFmtId="0" fontId="36" fillId="0" borderId="13" xfId="651" applyFont="1" applyBorder="1" applyAlignment="1">
      <alignment horizontal="center" vertical="center" wrapText="1"/>
    </xf>
    <xf numFmtId="9" fontId="36" fillId="0" borderId="12" xfId="13" applyFont="1" applyBorder="1" applyAlignment="1">
      <alignment horizontal="center" vertical="center" wrapText="1"/>
    </xf>
    <xf numFmtId="0" fontId="33" fillId="2" borderId="4" xfId="10" applyFont="1" applyFill="1" applyBorder="1" applyAlignment="1">
      <alignment horizontal="center" vertical="center"/>
    </xf>
    <xf numFmtId="0" fontId="33" fillId="2" borderId="0" xfId="10" applyFont="1" applyFill="1" applyAlignment="1">
      <alignment horizontal="center" vertical="center"/>
    </xf>
    <xf numFmtId="0" fontId="33" fillId="2" borderId="0" xfId="792" applyFont="1" applyFill="1" applyAlignment="1">
      <alignment horizontal="center" vertical="center"/>
    </xf>
    <xf numFmtId="0" fontId="33" fillId="2" borderId="1" xfId="10" applyFont="1" applyFill="1" applyBorder="1" applyAlignment="1">
      <alignment horizontal="center" vertical="center"/>
    </xf>
    <xf numFmtId="0" fontId="35" fillId="0" borderId="13" xfId="600" applyFont="1" applyFill="1" applyBorder="1" applyAlignment="1">
      <alignment horizontal="left" vertical="center" wrapText="1"/>
    </xf>
    <xf numFmtId="165" fontId="77" fillId="0" borderId="13" xfId="940" applyFont="1" applyFill="1" applyBorder="1" applyAlignment="1">
      <alignment horizontal="center" vertical="center"/>
    </xf>
    <xf numFmtId="165" fontId="77" fillId="27" borderId="13" xfId="940" applyFont="1" applyFill="1" applyBorder="1" applyAlignment="1">
      <alignment horizontal="center" vertical="center"/>
    </xf>
    <xf numFmtId="165" fontId="77" fillId="0" borderId="13" xfId="940" applyFont="1" applyFill="1" applyBorder="1" applyAlignment="1">
      <alignment vertical="center"/>
    </xf>
    <xf numFmtId="165" fontId="78" fillId="27" borderId="13" xfId="940" applyFont="1" applyFill="1" applyBorder="1" applyAlignment="1">
      <alignment horizontal="center" vertical="center"/>
    </xf>
    <xf numFmtId="0" fontId="33" fillId="2" borderId="10" xfId="10" applyFont="1" applyFill="1" applyBorder="1" applyAlignment="1">
      <alignment horizontal="center"/>
    </xf>
    <xf numFmtId="2" fontId="80" fillId="0" borderId="13" xfId="16" applyNumberFormat="1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2" fontId="74" fillId="0" borderId="13" xfId="0" applyNumberFormat="1" applyFont="1" applyFill="1" applyBorder="1" applyAlignment="1">
      <alignment horizontal="center" vertical="center" wrapText="1"/>
    </xf>
    <xf numFmtId="166" fontId="36" fillId="0" borderId="13" xfId="938" applyNumberFormat="1" applyFont="1" applyFill="1" applyBorder="1" applyAlignment="1">
      <alignment horizontal="center"/>
    </xf>
    <xf numFmtId="0" fontId="33" fillId="2" borderId="10" xfId="10" applyFont="1" applyFill="1" applyBorder="1" applyAlignment="1">
      <alignment horizontal="center"/>
    </xf>
    <xf numFmtId="0" fontId="33" fillId="0" borderId="13" xfId="941" applyFont="1" applyBorder="1" applyAlignment="1">
      <alignment horizontal="left" vertical="top" wrapText="1"/>
    </xf>
    <xf numFmtId="0" fontId="36" fillId="0" borderId="13" xfId="941" applyFont="1" applyBorder="1" applyAlignment="1">
      <alignment horizontal="center" vertical="top" wrapText="1"/>
    </xf>
    <xf numFmtId="2" fontId="66" fillId="0" borderId="13" xfId="16" applyNumberFormat="1" applyFont="1" applyFill="1" applyBorder="1" applyAlignment="1">
      <alignment horizontal="center" vertical="center" wrapText="1"/>
    </xf>
    <xf numFmtId="0" fontId="33" fillId="0" borderId="12" xfId="10" applyFont="1" applyFill="1" applyBorder="1" applyAlignment="1">
      <alignment horizontal="center"/>
    </xf>
    <xf numFmtId="0" fontId="36" fillId="0" borderId="13" xfId="10" applyFont="1" applyFill="1" applyBorder="1" applyAlignment="1">
      <alignment horizontal="center" wrapText="1"/>
    </xf>
    <xf numFmtId="176" fontId="36" fillId="0" borderId="13" xfId="942" applyNumberFormat="1" applyFont="1" applyFill="1" applyBorder="1" applyAlignment="1">
      <alignment horizontal="center" vertical="center" wrapText="1"/>
    </xf>
    <xf numFmtId="0" fontId="33" fillId="0" borderId="15" xfId="10" applyFont="1" applyFill="1" applyBorder="1" applyAlignment="1">
      <alignment horizontal="center"/>
    </xf>
    <xf numFmtId="0" fontId="33" fillId="0" borderId="14" xfId="10" applyFont="1" applyFill="1" applyBorder="1" applyAlignment="1">
      <alignment horizontal="center"/>
    </xf>
    <xf numFmtId="0" fontId="36" fillId="0" borderId="13" xfId="941" quotePrefix="1" applyFont="1" applyBorder="1" applyAlignment="1">
      <alignment horizontal="center" vertical="top" wrapText="1"/>
    </xf>
    <xf numFmtId="0" fontId="64" fillId="0" borderId="3" xfId="651" quotePrefix="1" applyFont="1" applyFill="1" applyBorder="1" applyAlignment="1" applyProtection="1">
      <alignment horizontal="center" vertical="center" wrapText="1"/>
    </xf>
    <xf numFmtId="0" fontId="6" fillId="2" borderId="1" xfId="792" applyFont="1" applyFill="1" applyBorder="1" applyAlignment="1">
      <alignment horizontal="center"/>
    </xf>
    <xf numFmtId="0" fontId="35" fillId="2" borderId="2" xfId="10" applyFont="1" applyFill="1" applyBorder="1"/>
    <xf numFmtId="0" fontId="35" fillId="2" borderId="4" xfId="10" applyFont="1" applyFill="1" applyBorder="1" applyAlignment="1">
      <alignment horizontal="center"/>
    </xf>
    <xf numFmtId="0" fontId="35" fillId="2" borderId="5" xfId="10" applyFont="1" applyFill="1" applyBorder="1"/>
    <xf numFmtId="0" fontId="35" fillId="2" borderId="0" xfId="10" applyFont="1" applyFill="1" applyAlignment="1">
      <alignment horizontal="center"/>
    </xf>
    <xf numFmtId="0" fontId="35" fillId="2" borderId="6" xfId="10" applyFont="1" applyFill="1" applyBorder="1" applyAlignment="1">
      <alignment horizontal="center"/>
    </xf>
    <xf numFmtId="0" fontId="35" fillId="2" borderId="3" xfId="10" applyFont="1" applyFill="1" applyBorder="1" applyAlignment="1">
      <alignment horizontal="center"/>
    </xf>
    <xf numFmtId="0" fontId="35" fillId="2" borderId="8" xfId="10" applyFont="1" applyFill="1" applyBorder="1"/>
    <xf numFmtId="0" fontId="35" fillId="2" borderId="9" xfId="10" applyFont="1" applyFill="1" applyBorder="1"/>
    <xf numFmtId="0" fontId="35" fillId="2" borderId="10" xfId="10" applyFont="1" applyFill="1" applyBorder="1" applyAlignment="1">
      <alignment horizontal="center"/>
    </xf>
    <xf numFmtId="0" fontId="35" fillId="2" borderId="11" xfId="10" applyFont="1" applyFill="1" applyBorder="1"/>
    <xf numFmtId="0" fontId="35" fillId="2" borderId="5" xfId="10" applyFont="1" applyFill="1" applyBorder="1" applyAlignment="1">
      <alignment horizontal="center"/>
    </xf>
    <xf numFmtId="0" fontId="35" fillId="2" borderId="8" xfId="10" applyFont="1" applyFill="1" applyBorder="1" applyAlignment="1">
      <alignment horizontal="center"/>
    </xf>
    <xf numFmtId="0" fontId="35" fillId="2" borderId="0" xfId="792" applyFont="1" applyFill="1" applyAlignment="1">
      <alignment horizontal="center"/>
    </xf>
    <xf numFmtId="0" fontId="35" fillId="2" borderId="10" xfId="10" applyFont="1" applyFill="1" applyBorder="1"/>
    <xf numFmtId="0" fontId="35" fillId="2" borderId="1" xfId="10" applyFont="1" applyFill="1" applyBorder="1" applyAlignment="1">
      <alignment horizontal="center"/>
    </xf>
    <xf numFmtId="0" fontId="35" fillId="2" borderId="9" xfId="1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2" fontId="81" fillId="2" borderId="13" xfId="0" applyNumberFormat="1" applyFont="1" applyFill="1" applyBorder="1" applyAlignment="1">
      <alignment horizontal="center" vertical="center"/>
    </xf>
    <xf numFmtId="1" fontId="81" fillId="2" borderId="13" xfId="943" applyNumberFormat="1" applyFont="1" applyFill="1" applyBorder="1" applyAlignment="1">
      <alignment horizontal="center" vertical="center"/>
    </xf>
    <xf numFmtId="0" fontId="7" fillId="0" borderId="13" xfId="6" applyFont="1" applyBorder="1" applyAlignment="1">
      <alignment horizontal="center" vertical="center"/>
    </xf>
    <xf numFmtId="166" fontId="40" fillId="2" borderId="13" xfId="473" applyFont="1" applyFill="1" applyBorder="1" applyAlignment="1">
      <alignment horizontal="center" vertical="center"/>
    </xf>
    <xf numFmtId="0" fontId="7" fillId="0" borderId="13" xfId="695" applyFont="1" applyFill="1" applyBorder="1" applyAlignment="1">
      <alignment horizontal="center" vertical="center" wrapText="1"/>
    </xf>
    <xf numFmtId="0" fontId="7" fillId="0" borderId="9" xfId="695" applyFont="1" applyFill="1" applyBorder="1" applyAlignment="1">
      <alignment horizontal="center" vertical="center" wrapText="1"/>
    </xf>
    <xf numFmtId="166" fontId="7" fillId="0" borderId="9" xfId="473" applyFont="1" applyFill="1" applyBorder="1" applyAlignment="1">
      <alignment horizontal="center" vertical="center" wrapText="1"/>
    </xf>
    <xf numFmtId="166" fontId="7" fillId="0" borderId="13" xfId="473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166" fontId="40" fillId="0" borderId="13" xfId="473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35" fillId="0" borderId="13" xfId="695" applyFont="1" applyFill="1" applyBorder="1" applyAlignment="1">
      <alignment horizontal="center" vertical="center" wrapText="1"/>
    </xf>
    <xf numFmtId="0" fontId="36" fillId="0" borderId="13" xfId="695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/>
    </xf>
    <xf numFmtId="0" fontId="7" fillId="0" borderId="3" xfId="695" applyFont="1" applyFill="1" applyBorder="1" applyAlignment="1">
      <alignment horizontal="center" vertical="center" wrapText="1"/>
    </xf>
    <xf numFmtId="0" fontId="7" fillId="0" borderId="5" xfId="695" applyFont="1" applyFill="1" applyBorder="1" applyAlignment="1">
      <alignment horizontal="center" vertical="center" wrapText="1"/>
    </xf>
    <xf numFmtId="166" fontId="7" fillId="0" borderId="5" xfId="473" applyFont="1" applyFill="1" applyBorder="1" applyAlignment="1">
      <alignment horizontal="center" vertical="center" wrapText="1"/>
    </xf>
    <xf numFmtId="166" fontId="7" fillId="0" borderId="3" xfId="473" applyFont="1" applyFill="1" applyBorder="1" applyAlignment="1">
      <alignment horizontal="center" vertical="center" wrapText="1"/>
    </xf>
    <xf numFmtId="49" fontId="81" fillId="0" borderId="13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3" xfId="792" applyFont="1" applyFill="1" applyBorder="1" applyAlignment="1">
      <alignment horizontal="center"/>
    </xf>
    <xf numFmtId="0" fontId="35" fillId="2" borderId="13" xfId="792" applyFont="1" applyFill="1" applyBorder="1" applyAlignment="1">
      <alignment horizontal="center" vertical="center"/>
    </xf>
    <xf numFmtId="168" fontId="7" fillId="2" borderId="13" xfId="792" applyNumberFormat="1" applyFont="1" applyFill="1" applyBorder="1" applyAlignment="1">
      <alignment horizontal="center"/>
    </xf>
    <xf numFmtId="166" fontId="7" fillId="2" borderId="13" xfId="473" applyFont="1" applyFill="1" applyBorder="1" applyAlignment="1">
      <alignment horizontal="center"/>
    </xf>
    <xf numFmtId="166" fontId="35" fillId="2" borderId="13" xfId="473" applyFont="1" applyFill="1" applyBorder="1" applyAlignment="1">
      <alignment horizontal="center"/>
    </xf>
    <xf numFmtId="9" fontId="35" fillId="2" borderId="13" xfId="792" applyNumberFormat="1" applyFont="1" applyFill="1" applyBorder="1" applyAlignment="1">
      <alignment horizontal="center"/>
    </xf>
    <xf numFmtId="0" fontId="6" fillId="2" borderId="13" xfId="792" applyFont="1" applyFill="1" applyBorder="1" applyAlignment="1">
      <alignment horizontal="center"/>
    </xf>
    <xf numFmtId="0" fontId="56" fillId="2" borderId="13" xfId="792" applyFont="1" applyFill="1" applyBorder="1" applyAlignment="1">
      <alignment horizontal="center"/>
    </xf>
    <xf numFmtId="166" fontId="6" fillId="2" borderId="13" xfId="473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6" fillId="0" borderId="13" xfId="600" applyFont="1" applyFill="1" applyBorder="1" applyAlignment="1">
      <alignment horizontal="center" vertical="center" wrapText="1"/>
    </xf>
    <xf numFmtId="0" fontId="25" fillId="0" borderId="13" xfId="600" applyFont="1" applyFill="1" applyBorder="1" applyAlignment="1">
      <alignment horizontal="center"/>
    </xf>
    <xf numFmtId="2" fontId="25" fillId="0" borderId="13" xfId="600" applyNumberFormat="1" applyFont="1" applyFill="1" applyBorder="1" applyAlignment="1">
      <alignment horizontal="center"/>
    </xf>
    <xf numFmtId="0" fontId="25" fillId="0" borderId="13" xfId="6" applyFont="1" applyFill="1" applyBorder="1" applyAlignment="1">
      <alignment horizontal="center"/>
    </xf>
    <xf numFmtId="168" fontId="25" fillId="0" borderId="13" xfId="600" applyNumberFormat="1" applyFont="1" applyFill="1" applyBorder="1" applyAlignment="1">
      <alignment horizontal="center"/>
    </xf>
    <xf numFmtId="2" fontId="83" fillId="0" borderId="13" xfId="600" applyNumberFormat="1" applyFont="1" applyFill="1" applyBorder="1" applyAlignment="1">
      <alignment horizontal="center"/>
    </xf>
    <xf numFmtId="0" fontId="7" fillId="0" borderId="13" xfId="600" applyFont="1" applyFill="1" applyBorder="1" applyAlignment="1">
      <alignment horizontal="left" vertical="center"/>
    </xf>
    <xf numFmtId="14" fontId="35" fillId="0" borderId="13" xfId="600" applyNumberFormat="1" applyFont="1" applyFill="1" applyBorder="1" applyAlignment="1">
      <alignment horizontal="center" vertical="center" wrapText="1"/>
    </xf>
    <xf numFmtId="168" fontId="79" fillId="0" borderId="13" xfId="600" applyNumberFormat="1" applyFont="1" applyFill="1" applyBorder="1" applyAlignment="1">
      <alignment horizontal="center" vertical="center" wrapText="1"/>
    </xf>
    <xf numFmtId="2" fontId="79" fillId="0" borderId="13" xfId="600" applyNumberFormat="1" applyFont="1" applyFill="1" applyBorder="1" applyAlignment="1">
      <alignment horizontal="center" vertical="center" wrapText="1"/>
    </xf>
    <xf numFmtId="0" fontId="25" fillId="0" borderId="13" xfId="600" applyFont="1" applyFill="1" applyBorder="1" applyAlignment="1">
      <alignment horizontal="center" vertical="center" wrapText="1"/>
    </xf>
    <xf numFmtId="2" fontId="25" fillId="0" borderId="13" xfId="600" applyNumberFormat="1" applyFont="1" applyFill="1" applyBorder="1" applyAlignment="1">
      <alignment horizontal="center" vertical="center" wrapText="1"/>
    </xf>
    <xf numFmtId="0" fontId="25" fillId="0" borderId="13" xfId="6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left" vertical="center"/>
    </xf>
    <xf numFmtId="0" fontId="35" fillId="0" borderId="13" xfId="600" applyFont="1" applyFill="1" applyBorder="1" applyAlignment="1">
      <alignment horizontal="left" wrapText="1"/>
    </xf>
    <xf numFmtId="2" fontId="7" fillId="0" borderId="31" xfId="941" applyNumberFormat="1" applyFont="1" applyFill="1" applyBorder="1" applyAlignment="1">
      <alignment horizontal="center" vertical="center" wrapText="1"/>
    </xf>
    <xf numFmtId="4" fontId="36" fillId="30" borderId="31" xfId="941" applyNumberFormat="1" applyFont="1" applyFill="1" applyBorder="1" applyAlignment="1">
      <alignment horizontal="center" vertical="center" wrapText="1"/>
    </xf>
    <xf numFmtId="0" fontId="35" fillId="0" borderId="13" xfId="600" applyFont="1" applyFill="1" applyBorder="1" applyAlignment="1">
      <alignment horizontal="center" vertical="center"/>
    </xf>
    <xf numFmtId="168" fontId="79" fillId="0" borderId="13" xfId="600" applyNumberFormat="1" applyFont="1" applyFill="1" applyBorder="1" applyAlignment="1">
      <alignment horizontal="center" vertical="center"/>
    </xf>
    <xf numFmtId="2" fontId="79" fillId="0" borderId="13" xfId="600" applyNumberFormat="1" applyFont="1" applyFill="1" applyBorder="1" applyAlignment="1">
      <alignment horizontal="center" vertical="center"/>
    </xf>
    <xf numFmtId="0" fontId="35" fillId="0" borderId="13" xfId="600" applyFont="1" applyFill="1" applyBorder="1" applyAlignment="1">
      <alignment horizontal="center" wrapText="1"/>
    </xf>
    <xf numFmtId="168" fontId="79" fillId="0" borderId="13" xfId="600" applyNumberFormat="1" applyFont="1" applyFill="1" applyBorder="1" applyAlignment="1">
      <alignment horizontal="center" wrapText="1"/>
    </xf>
    <xf numFmtId="2" fontId="79" fillId="0" borderId="13" xfId="600" applyNumberFormat="1" applyFont="1" applyFill="1" applyBorder="1" applyAlignment="1">
      <alignment horizontal="center" wrapText="1"/>
    </xf>
    <xf numFmtId="168" fontId="66" fillId="0" borderId="13" xfId="600" applyNumberFormat="1" applyFont="1" applyFill="1" applyBorder="1" applyAlignment="1">
      <alignment horizontal="center" vertical="center"/>
    </xf>
    <xf numFmtId="2" fontId="66" fillId="0" borderId="13" xfId="600" applyNumberFormat="1" applyFont="1" applyFill="1" applyBorder="1" applyAlignment="1">
      <alignment horizontal="center" vertical="center"/>
    </xf>
    <xf numFmtId="0" fontId="65" fillId="0" borderId="13" xfId="600" applyFont="1" applyFill="1" applyBorder="1" applyAlignment="1">
      <alignment horizontal="center"/>
    </xf>
    <xf numFmtId="2" fontId="65" fillId="0" borderId="13" xfId="600" applyNumberFormat="1" applyFont="1" applyFill="1" applyBorder="1" applyAlignment="1">
      <alignment horizontal="center"/>
    </xf>
    <xf numFmtId="0" fontId="65" fillId="0" borderId="13" xfId="6" applyFont="1" applyFill="1" applyBorder="1" applyAlignment="1">
      <alignment horizontal="center"/>
    </xf>
    <xf numFmtId="168" fontId="65" fillId="0" borderId="13" xfId="600" applyNumberFormat="1" applyFont="1" applyFill="1" applyBorder="1" applyAlignment="1">
      <alignment horizontal="center"/>
    </xf>
    <xf numFmtId="168" fontId="66" fillId="0" borderId="13" xfId="600" applyNumberFormat="1" applyFont="1" applyFill="1" applyBorder="1" applyAlignment="1">
      <alignment horizontal="center" vertical="center" wrapText="1"/>
    </xf>
    <xf numFmtId="2" fontId="66" fillId="0" borderId="13" xfId="600" applyNumberFormat="1" applyFont="1" applyFill="1" applyBorder="1" applyAlignment="1">
      <alignment horizontal="center" vertical="center" wrapText="1"/>
    </xf>
    <xf numFmtId="0" fontId="65" fillId="0" borderId="13" xfId="600" applyFont="1" applyFill="1" applyBorder="1" applyAlignment="1">
      <alignment horizontal="center" vertical="center" wrapText="1"/>
    </xf>
    <xf numFmtId="2" fontId="65" fillId="0" borderId="13" xfId="600" applyNumberFormat="1" applyFont="1" applyFill="1" applyBorder="1" applyAlignment="1">
      <alignment horizontal="center" vertical="center" wrapText="1"/>
    </xf>
    <xf numFmtId="168" fontId="66" fillId="0" borderId="13" xfId="600" applyNumberFormat="1" applyFont="1" applyFill="1" applyBorder="1" applyAlignment="1">
      <alignment horizontal="center" wrapText="1"/>
    </xf>
    <xf numFmtId="2" fontId="66" fillId="0" borderId="13" xfId="600" applyNumberFormat="1" applyFont="1" applyFill="1" applyBorder="1" applyAlignment="1">
      <alignment horizontal="center" wrapText="1"/>
    </xf>
    <xf numFmtId="166" fontId="35" fillId="30" borderId="13" xfId="473" applyFont="1" applyFill="1" applyBorder="1" applyAlignment="1">
      <alignment horizontal="center"/>
    </xf>
    <xf numFmtId="0" fontId="6" fillId="0" borderId="13" xfId="651" applyFont="1" applyBorder="1" applyAlignment="1">
      <alignment horizontal="center"/>
    </xf>
    <xf numFmtId="0" fontId="56" fillId="0" borderId="13" xfId="614" applyFont="1" applyBorder="1"/>
    <xf numFmtId="0" fontId="6" fillId="0" borderId="13" xfId="651" applyFont="1" applyBorder="1"/>
    <xf numFmtId="0" fontId="36" fillId="0" borderId="13" xfId="651" applyFont="1" applyBorder="1" applyAlignment="1">
      <alignment horizontal="center" vertical="center"/>
    </xf>
    <xf numFmtId="166" fontId="36" fillId="30" borderId="13" xfId="651" applyNumberFormat="1" applyFont="1" applyFill="1" applyBorder="1"/>
    <xf numFmtId="0" fontId="6" fillId="0" borderId="0" xfId="651" applyFont="1" applyAlignment="1">
      <alignment horizontal="center" vertical="center"/>
    </xf>
    <xf numFmtId="0" fontId="7" fillId="0" borderId="0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7" fillId="0" borderId="0" xfId="944" applyFont="1" applyBorder="1" applyAlignment="1">
      <alignment horizontal="center"/>
    </xf>
    <xf numFmtId="2" fontId="7" fillId="0" borderId="0" xfId="3" applyNumberFormat="1" applyFont="1" applyBorder="1" applyAlignment="1">
      <alignment horizontal="center"/>
    </xf>
    <xf numFmtId="2" fontId="7" fillId="0" borderId="0" xfId="945" applyNumberFormat="1" applyFont="1" applyBorder="1" applyAlignment="1">
      <alignment horizontal="center"/>
    </xf>
    <xf numFmtId="0" fontId="7" fillId="0" borderId="0" xfId="945" applyFont="1" applyBorder="1" applyAlignment="1">
      <alignment horizontal="center"/>
    </xf>
    <xf numFmtId="0" fontId="7" fillId="0" borderId="0" xfId="6" applyFont="1" applyBorder="1" applyAlignment="1">
      <alignment horizontal="center"/>
    </xf>
    <xf numFmtId="167" fontId="7" fillId="0" borderId="0" xfId="945" applyNumberFormat="1" applyFont="1" applyBorder="1" applyAlignment="1">
      <alignment horizontal="center"/>
    </xf>
    <xf numFmtId="0" fontId="56" fillId="0" borderId="0" xfId="651" applyFont="1" applyAlignment="1">
      <alignment horizontal="center"/>
    </xf>
    <xf numFmtId="0" fontId="6" fillId="0" borderId="0" xfId="651" applyFont="1" applyAlignment="1">
      <alignment horizontal="center" vertical="center"/>
    </xf>
    <xf numFmtId="0" fontId="56" fillId="0" borderId="0" xfId="792" applyFont="1" applyAlignment="1">
      <alignment horizontal="center" vertical="center"/>
    </xf>
    <xf numFmtId="0" fontId="56" fillId="0" borderId="0" xfId="792" applyFont="1" applyAlignment="1">
      <alignment horizontal="center" vertical="center" wrapText="1"/>
    </xf>
    <xf numFmtId="0" fontId="61" fillId="0" borderId="3" xfId="651" applyFont="1" applyBorder="1" applyAlignment="1">
      <alignment horizontal="center" vertical="center" wrapText="1"/>
    </xf>
    <xf numFmtId="0" fontId="61" fillId="0" borderId="9" xfId="651" applyFont="1" applyBorder="1" applyAlignment="1">
      <alignment horizontal="center" vertical="center" wrapText="1"/>
    </xf>
    <xf numFmtId="0" fontId="36" fillId="0" borderId="3" xfId="651" applyFont="1" applyBorder="1" applyAlignment="1">
      <alignment horizontal="center" vertical="center" wrapText="1"/>
    </xf>
    <xf numFmtId="0" fontId="36" fillId="0" borderId="9" xfId="651" applyFont="1" applyBorder="1" applyAlignment="1">
      <alignment horizontal="center" vertical="center" wrapText="1"/>
    </xf>
    <xf numFmtId="0" fontId="36" fillId="0" borderId="12" xfId="651" applyFont="1" applyBorder="1" applyAlignment="1">
      <alignment horizontal="center" vertical="center"/>
    </xf>
    <xf numFmtId="0" fontId="36" fillId="0" borderId="14" xfId="651" applyFont="1" applyBorder="1" applyAlignment="1">
      <alignment horizontal="center" vertical="center"/>
    </xf>
    <xf numFmtId="0" fontId="36" fillId="0" borderId="15" xfId="651" applyFont="1" applyBorder="1" applyAlignment="1">
      <alignment horizontal="center" vertical="center"/>
    </xf>
    <xf numFmtId="0" fontId="33" fillId="0" borderId="13" xfId="651" applyFont="1" applyBorder="1" applyAlignment="1">
      <alignment horizontal="center" vertical="center" wrapText="1"/>
    </xf>
    <xf numFmtId="0" fontId="33" fillId="0" borderId="3" xfId="651" applyFont="1" applyBorder="1" applyAlignment="1">
      <alignment horizontal="center" vertical="center"/>
    </xf>
    <xf numFmtId="0" fontId="33" fillId="0" borderId="9" xfId="651" applyFont="1" applyBorder="1" applyAlignment="1">
      <alignment horizontal="center" vertical="center"/>
    </xf>
    <xf numFmtId="0" fontId="56" fillId="0" borderId="3" xfId="651" applyFont="1" applyBorder="1" applyAlignment="1">
      <alignment horizontal="center" vertical="center"/>
    </xf>
    <xf numFmtId="0" fontId="56" fillId="0" borderId="9" xfId="651" applyFont="1" applyBorder="1" applyAlignment="1">
      <alignment horizontal="center" vertical="center"/>
    </xf>
    <xf numFmtId="0" fontId="33" fillId="0" borderId="0" xfId="651" applyFont="1" applyAlignment="1">
      <alignment horizontal="center" vertical="center"/>
    </xf>
    <xf numFmtId="0" fontId="33" fillId="0" borderId="0" xfId="651" applyFont="1" applyAlignment="1">
      <alignment horizontal="center"/>
    </xf>
    <xf numFmtId="0" fontId="33" fillId="0" borderId="12" xfId="651" applyFont="1" applyBorder="1" applyAlignment="1">
      <alignment horizontal="center" vertical="center"/>
    </xf>
    <xf numFmtId="0" fontId="33" fillId="0" borderId="14" xfId="651" applyFont="1" applyBorder="1" applyAlignment="1">
      <alignment horizontal="center" vertical="center"/>
    </xf>
    <xf numFmtId="0" fontId="33" fillId="0" borderId="15" xfId="651" applyFont="1" applyBorder="1" applyAlignment="1">
      <alignment horizontal="center" vertical="center"/>
    </xf>
    <xf numFmtId="0" fontId="36" fillId="2" borderId="3" xfId="10" applyFont="1" applyFill="1" applyBorder="1" applyAlignment="1">
      <alignment horizontal="center" vertical="center" wrapText="1"/>
    </xf>
    <xf numFmtId="0" fontId="36" fillId="2" borderId="5" xfId="10" applyFont="1" applyFill="1" applyBorder="1" applyAlignment="1">
      <alignment horizontal="center" vertical="center" wrapText="1"/>
    </xf>
    <xf numFmtId="0" fontId="36" fillId="2" borderId="9" xfId="10" applyFont="1" applyFill="1" applyBorder="1" applyAlignment="1">
      <alignment horizontal="center" vertical="center" wrapText="1"/>
    </xf>
    <xf numFmtId="0" fontId="33" fillId="2" borderId="2" xfId="10" applyFont="1" applyFill="1" applyBorder="1" applyAlignment="1">
      <alignment horizontal="center" vertical="center"/>
    </xf>
    <xf numFmtId="0" fontId="33" fillId="2" borderId="7" xfId="10" applyFont="1" applyFill="1" applyBorder="1" applyAlignment="1">
      <alignment horizontal="center" vertical="center"/>
    </xf>
    <xf numFmtId="0" fontId="33" fillId="2" borderId="10" xfId="10" applyFont="1" applyFill="1" applyBorder="1" applyAlignment="1">
      <alignment horizontal="center" vertical="center"/>
    </xf>
    <xf numFmtId="0" fontId="33" fillId="2" borderId="11" xfId="10" applyFont="1" applyFill="1" applyBorder="1" applyAlignment="1">
      <alignment horizontal="center" vertical="center"/>
    </xf>
    <xf numFmtId="0" fontId="34" fillId="2" borderId="0" xfId="792" applyFont="1" applyFill="1" applyAlignment="1">
      <alignment horizontal="center" vertical="center"/>
    </xf>
    <xf numFmtId="0" fontId="6" fillId="2" borderId="0" xfId="792" applyFont="1" applyFill="1" applyAlignment="1">
      <alignment horizontal="center" vertical="center"/>
    </xf>
    <xf numFmtId="0" fontId="33" fillId="2" borderId="3" xfId="10" applyFont="1" applyFill="1" applyBorder="1" applyAlignment="1">
      <alignment horizontal="center" vertical="center"/>
    </xf>
    <xf numFmtId="0" fontId="33" fillId="2" borderId="5" xfId="10" applyFont="1" applyFill="1" applyBorder="1" applyAlignment="1">
      <alignment horizontal="center" vertical="center"/>
    </xf>
    <xf numFmtId="0" fontId="33" fillId="2" borderId="9" xfId="10" applyFont="1" applyFill="1" applyBorder="1" applyAlignment="1">
      <alignment horizontal="center" vertical="center"/>
    </xf>
    <xf numFmtId="0" fontId="33" fillId="2" borderId="10" xfId="10" applyFont="1" applyFill="1" applyBorder="1" applyAlignment="1">
      <alignment horizontal="center"/>
    </xf>
    <xf numFmtId="0" fontId="33" fillId="2" borderId="11" xfId="10" applyFont="1" applyFill="1" applyBorder="1" applyAlignment="1">
      <alignment horizontal="center"/>
    </xf>
    <xf numFmtId="0" fontId="33" fillId="2" borderId="3" xfId="10" applyFont="1" applyFill="1" applyBorder="1" applyAlignment="1">
      <alignment horizontal="center" vertical="center" wrapText="1"/>
    </xf>
    <xf numFmtId="0" fontId="33" fillId="2" borderId="9" xfId="10" applyFont="1" applyFill="1" applyBorder="1" applyAlignment="1">
      <alignment horizontal="center" vertical="center" wrapText="1"/>
    </xf>
    <xf numFmtId="0" fontId="7" fillId="2" borderId="0" xfId="792" applyFont="1" applyFill="1" applyAlignment="1">
      <alignment horizontal="center" vertical="center"/>
    </xf>
    <xf numFmtId="0" fontId="34" fillId="2" borderId="0" xfId="792" applyFont="1" applyFill="1" applyAlignment="1">
      <alignment horizontal="center"/>
    </xf>
    <xf numFmtId="0" fontId="6" fillId="2" borderId="0" xfId="792" applyFont="1" applyFill="1" applyAlignment="1">
      <alignment horizontal="center"/>
    </xf>
    <xf numFmtId="0" fontId="35" fillId="2" borderId="3" xfId="10" applyFont="1" applyFill="1" applyBorder="1" applyAlignment="1">
      <alignment horizontal="center" vertical="center" wrapText="1"/>
    </xf>
    <xf numFmtId="0" fontId="35" fillId="2" borderId="5" xfId="10" applyFont="1" applyFill="1" applyBorder="1" applyAlignment="1">
      <alignment horizontal="center" vertical="center" wrapText="1"/>
    </xf>
    <xf numFmtId="0" fontId="35" fillId="2" borderId="9" xfId="10" applyFont="1" applyFill="1" applyBorder="1" applyAlignment="1">
      <alignment horizontal="center" vertical="center" wrapText="1"/>
    </xf>
    <xf numFmtId="0" fontId="35" fillId="2" borderId="2" xfId="10" applyFont="1" applyFill="1" applyBorder="1" applyAlignment="1">
      <alignment horizontal="center" vertical="center"/>
    </xf>
    <xf numFmtId="0" fontId="35" fillId="2" borderId="7" xfId="10" applyFont="1" applyFill="1" applyBorder="1" applyAlignment="1">
      <alignment horizontal="center" vertical="center"/>
    </xf>
    <xf numFmtId="0" fontId="35" fillId="2" borderId="10" xfId="10" applyFont="1" applyFill="1" applyBorder="1" applyAlignment="1">
      <alignment horizontal="center" vertical="center"/>
    </xf>
    <xf numFmtId="0" fontId="35" fillId="2" borderId="11" xfId="10" applyFont="1" applyFill="1" applyBorder="1" applyAlignment="1">
      <alignment horizontal="center" vertical="center"/>
    </xf>
    <xf numFmtId="0" fontId="35" fillId="2" borderId="3" xfId="10" applyFont="1" applyFill="1" applyBorder="1" applyAlignment="1">
      <alignment horizontal="center" vertical="center"/>
    </xf>
    <xf numFmtId="0" fontId="35" fillId="2" borderId="9" xfId="10" applyFont="1" applyFill="1" applyBorder="1" applyAlignment="1">
      <alignment horizontal="center" vertical="center"/>
    </xf>
    <xf numFmtId="0" fontId="81" fillId="0" borderId="3" xfId="0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 wrapText="1"/>
    </xf>
    <xf numFmtId="49" fontId="81" fillId="0" borderId="3" xfId="0" applyNumberFormat="1" applyFont="1" applyFill="1" applyBorder="1" applyAlignment="1">
      <alignment horizontal="center" vertical="center" wrapText="1"/>
    </xf>
    <xf numFmtId="49" fontId="81" fillId="0" borderId="5" xfId="0" applyNumberFormat="1" applyFont="1" applyFill="1" applyBorder="1" applyAlignment="1">
      <alignment horizontal="center" vertical="center" wrapText="1"/>
    </xf>
    <xf numFmtId="49" fontId="81" fillId="0" borderId="2" xfId="0" applyNumberFormat="1" applyFont="1" applyFill="1" applyBorder="1" applyAlignment="1">
      <alignment horizontal="center" vertical="center" wrapText="1"/>
    </xf>
    <xf numFmtId="49" fontId="81" fillId="0" borderId="8" xfId="0" applyNumberFormat="1" applyFont="1" applyFill="1" applyBorder="1" applyAlignment="1">
      <alignment horizontal="center" vertical="center" wrapText="1"/>
    </xf>
    <xf numFmtId="0" fontId="81" fillId="2" borderId="3" xfId="0" applyFont="1" applyFill="1" applyBorder="1" applyAlignment="1">
      <alignment horizontal="center" vertical="center"/>
    </xf>
    <xf numFmtId="0" fontId="81" fillId="2" borderId="5" xfId="0" applyFont="1" applyFill="1" applyBorder="1" applyAlignment="1">
      <alignment horizontal="center" vertical="center"/>
    </xf>
    <xf numFmtId="0" fontId="81" fillId="2" borderId="9" xfId="0" applyFont="1" applyFill="1" applyBorder="1" applyAlignment="1">
      <alignment horizontal="center" vertical="center"/>
    </xf>
    <xf numFmtId="49" fontId="81" fillId="2" borderId="3" xfId="0" applyNumberFormat="1" applyFont="1" applyFill="1" applyBorder="1" applyAlignment="1">
      <alignment horizontal="center" vertical="center" wrapText="1"/>
    </xf>
    <xf numFmtId="49" fontId="81" fillId="2" borderId="5" xfId="0" applyNumberFormat="1" applyFont="1" applyFill="1" applyBorder="1" applyAlignment="1">
      <alignment horizontal="center" vertical="center" wrapText="1"/>
    </xf>
    <xf numFmtId="49" fontId="81" fillId="2" borderId="9" xfId="0" applyNumberFormat="1" applyFont="1" applyFill="1" applyBorder="1" applyAlignment="1">
      <alignment horizontal="center" vertical="center" wrapText="1"/>
    </xf>
  </cellXfs>
  <cellStyles count="946">
    <cellStyle name="20% - Accent1 2" xfId="17"/>
    <cellStyle name="20% - Accent1 2 2" xfId="18"/>
    <cellStyle name="20% - Accent1 2 2 2" xfId="19"/>
    <cellStyle name="20% - Accent1 2 3" xfId="20"/>
    <cellStyle name="20% - Accent1 2 3 2" xfId="21"/>
    <cellStyle name="20% - Accent1 2 4" xfId="22"/>
    <cellStyle name="20% - Accent1 2 4 2" xfId="23"/>
    <cellStyle name="20% - Accent1 2 5" xfId="24"/>
    <cellStyle name="20% - Accent1 2 5 2" xfId="25"/>
    <cellStyle name="20% - Accent1 2 6" xfId="26"/>
    <cellStyle name="20% - Accent1 3" xfId="27"/>
    <cellStyle name="20% - Accent1 3 2" xfId="28"/>
    <cellStyle name="20% - Accent1 4" xfId="29"/>
    <cellStyle name="20% - Accent1 4 2" xfId="30"/>
    <cellStyle name="20% - Accent1 4 2 2" xfId="31"/>
    <cellStyle name="20% - Accent1 4 3" xfId="32"/>
    <cellStyle name="20% - Accent1 5" xfId="33"/>
    <cellStyle name="20% - Accent1 5 2" xfId="34"/>
    <cellStyle name="20% - Accent1 6" xfId="35"/>
    <cellStyle name="20% - Accent1 6 2" xfId="36"/>
    <cellStyle name="20% - Accent1 7" xfId="37"/>
    <cellStyle name="20% - Accent1 7 2" xfId="38"/>
    <cellStyle name="20% - Accent2 2" xfId="39"/>
    <cellStyle name="20% - Accent2 2 2" xfId="40"/>
    <cellStyle name="20% - Accent2 2 2 2" xfId="41"/>
    <cellStyle name="20% - Accent2 2 3" xfId="42"/>
    <cellStyle name="20% - Accent2 2 3 2" xfId="43"/>
    <cellStyle name="20% - Accent2 2 4" xfId="44"/>
    <cellStyle name="20% - Accent2 2 4 2" xfId="45"/>
    <cellStyle name="20% - Accent2 2 5" xfId="46"/>
    <cellStyle name="20% - Accent2 2 5 2" xfId="47"/>
    <cellStyle name="20% - Accent2 2 6" xfId="48"/>
    <cellStyle name="20% - Accent2 3" xfId="49"/>
    <cellStyle name="20% - Accent2 3 2" xfId="50"/>
    <cellStyle name="20% - Accent2 4" xfId="51"/>
    <cellStyle name="20% - Accent2 4 2" xfId="52"/>
    <cellStyle name="20% - Accent2 4 2 2" xfId="53"/>
    <cellStyle name="20% - Accent2 4 3" xfId="54"/>
    <cellStyle name="20% - Accent2 5" xfId="55"/>
    <cellStyle name="20% - Accent2 5 2" xfId="56"/>
    <cellStyle name="20% - Accent2 6" xfId="57"/>
    <cellStyle name="20% - Accent2 6 2" xfId="58"/>
    <cellStyle name="20% - Accent2 7" xfId="59"/>
    <cellStyle name="20% - Accent2 7 2" xfId="60"/>
    <cellStyle name="20% - Accent3 2" xfId="61"/>
    <cellStyle name="20% - Accent3 2 2" xfId="62"/>
    <cellStyle name="20% - Accent3 2 2 2" xfId="63"/>
    <cellStyle name="20% - Accent3 2 3" xfId="64"/>
    <cellStyle name="20% - Accent3 2 3 2" xfId="65"/>
    <cellStyle name="20% - Accent3 2 4" xfId="66"/>
    <cellStyle name="20% - Accent3 2 4 2" xfId="67"/>
    <cellStyle name="20% - Accent3 2 5" xfId="68"/>
    <cellStyle name="20% - Accent3 2 5 2" xfId="69"/>
    <cellStyle name="20% - Accent3 2 6" xfId="70"/>
    <cellStyle name="20% - Accent3 3" xfId="71"/>
    <cellStyle name="20% - Accent3 3 2" xfId="72"/>
    <cellStyle name="20% - Accent3 4" xfId="73"/>
    <cellStyle name="20% - Accent3 4 2" xfId="74"/>
    <cellStyle name="20% - Accent3 4 2 2" xfId="75"/>
    <cellStyle name="20% - Accent3 4 3" xfId="76"/>
    <cellStyle name="20% - Accent3 5" xfId="77"/>
    <cellStyle name="20% - Accent3 5 2" xfId="78"/>
    <cellStyle name="20% - Accent3 6" xfId="79"/>
    <cellStyle name="20% - Accent3 6 2" xfId="80"/>
    <cellStyle name="20% - Accent3 7" xfId="81"/>
    <cellStyle name="20% - Accent3 7 2" xfId="82"/>
    <cellStyle name="20% - Accent4 2" xfId="83"/>
    <cellStyle name="20% - Accent4 2 2" xfId="84"/>
    <cellStyle name="20% - Accent4 2 2 2" xfId="85"/>
    <cellStyle name="20% - Accent4 2 3" xfId="86"/>
    <cellStyle name="20% - Accent4 2 3 2" xfId="87"/>
    <cellStyle name="20% - Accent4 2 4" xfId="88"/>
    <cellStyle name="20% - Accent4 2 4 2" xfId="89"/>
    <cellStyle name="20% - Accent4 2 5" xfId="90"/>
    <cellStyle name="20% - Accent4 2 5 2" xfId="91"/>
    <cellStyle name="20% - Accent4 2 6" xfId="92"/>
    <cellStyle name="20% - Accent4 3" xfId="93"/>
    <cellStyle name="20% - Accent4 3 2" xfId="94"/>
    <cellStyle name="20% - Accent4 4" xfId="95"/>
    <cellStyle name="20% - Accent4 4 2" xfId="96"/>
    <cellStyle name="20% - Accent4 4 2 2" xfId="97"/>
    <cellStyle name="20% - Accent4 4 3" xfId="98"/>
    <cellStyle name="20% - Accent4 5" xfId="99"/>
    <cellStyle name="20% - Accent4 5 2" xfId="100"/>
    <cellStyle name="20% - Accent4 6" xfId="101"/>
    <cellStyle name="20% - Accent4 6 2" xfId="102"/>
    <cellStyle name="20% - Accent4 7" xfId="103"/>
    <cellStyle name="20% - Accent4 7 2" xfId="104"/>
    <cellStyle name="20% - Accent5 2" xfId="105"/>
    <cellStyle name="20% - Accent5 2 2" xfId="106"/>
    <cellStyle name="20% - Accent5 2 2 2" xfId="107"/>
    <cellStyle name="20% - Accent5 2 3" xfId="108"/>
    <cellStyle name="20% - Accent5 2 3 2" xfId="109"/>
    <cellStyle name="20% - Accent5 2 4" xfId="110"/>
    <cellStyle name="20% - Accent5 2 4 2" xfId="111"/>
    <cellStyle name="20% - Accent5 2 5" xfId="112"/>
    <cellStyle name="20% - Accent5 2 5 2" xfId="113"/>
    <cellStyle name="20% - Accent5 2 6" xfId="114"/>
    <cellStyle name="20% - Accent5 3" xfId="115"/>
    <cellStyle name="20% - Accent5 3 2" xfId="116"/>
    <cellStyle name="20% - Accent5 4" xfId="117"/>
    <cellStyle name="20% - Accent5 4 2" xfId="118"/>
    <cellStyle name="20% - Accent5 4 2 2" xfId="119"/>
    <cellStyle name="20% - Accent5 4 3" xfId="120"/>
    <cellStyle name="20% - Accent5 5" xfId="121"/>
    <cellStyle name="20% - Accent5 5 2" xfId="122"/>
    <cellStyle name="20% - Accent5 6" xfId="123"/>
    <cellStyle name="20% - Accent5 6 2" xfId="124"/>
    <cellStyle name="20% - Accent5 7" xfId="125"/>
    <cellStyle name="20% - Accent5 7 2" xfId="126"/>
    <cellStyle name="20% - Accent6 2" xfId="127"/>
    <cellStyle name="20% - Accent6 2 2" xfId="128"/>
    <cellStyle name="20% - Accent6 2 2 2" xfId="129"/>
    <cellStyle name="20% - Accent6 2 3" xfId="130"/>
    <cellStyle name="20% - Accent6 2 3 2" xfId="131"/>
    <cellStyle name="20% - Accent6 2 4" xfId="132"/>
    <cellStyle name="20% - Accent6 2 4 2" xfId="133"/>
    <cellStyle name="20% - Accent6 2 5" xfId="134"/>
    <cellStyle name="20% - Accent6 2 5 2" xfId="135"/>
    <cellStyle name="20% - Accent6 2 6" xfId="136"/>
    <cellStyle name="20% - Accent6 3" xfId="137"/>
    <cellStyle name="20% - Accent6 3 2" xfId="138"/>
    <cellStyle name="20% - Accent6 4" xfId="139"/>
    <cellStyle name="20% - Accent6 4 2" xfId="140"/>
    <cellStyle name="20% - Accent6 4 2 2" xfId="141"/>
    <cellStyle name="20% - Accent6 4 3" xfId="142"/>
    <cellStyle name="20% - Accent6 5" xfId="143"/>
    <cellStyle name="20% - Accent6 5 2" xfId="144"/>
    <cellStyle name="20% - Accent6 6" xfId="145"/>
    <cellStyle name="20% - Accent6 6 2" xfId="146"/>
    <cellStyle name="20% - Accent6 7" xfId="147"/>
    <cellStyle name="20% - Accent6 7 2" xfId="148"/>
    <cellStyle name="20% - Акцент1" xfId="868"/>
    <cellStyle name="20% - Акцент2" xfId="869"/>
    <cellStyle name="20% - Акцент3" xfId="870"/>
    <cellStyle name="20% - Акцент4" xfId="871"/>
    <cellStyle name="20% - Акцент5" xfId="872"/>
    <cellStyle name="20% - Акцент6" xfId="873"/>
    <cellStyle name="40% - Accent1 2" xfId="149"/>
    <cellStyle name="40% - Accent1 2 2" xfId="150"/>
    <cellStyle name="40% - Accent1 2 2 2" xfId="151"/>
    <cellStyle name="40% - Accent1 2 3" xfId="152"/>
    <cellStyle name="40% - Accent1 2 3 2" xfId="153"/>
    <cellStyle name="40% - Accent1 2 4" xfId="154"/>
    <cellStyle name="40% - Accent1 2 4 2" xfId="155"/>
    <cellStyle name="40% - Accent1 2 5" xfId="156"/>
    <cellStyle name="40% - Accent1 2 5 2" xfId="157"/>
    <cellStyle name="40% - Accent1 2 6" xfId="158"/>
    <cellStyle name="40% - Accent1 3" xfId="159"/>
    <cellStyle name="40% - Accent1 3 2" xfId="160"/>
    <cellStyle name="40% - Accent1 4" xfId="161"/>
    <cellStyle name="40% - Accent1 4 2" xfId="162"/>
    <cellStyle name="40% - Accent1 4 2 2" xfId="163"/>
    <cellStyle name="40% - Accent1 4 3" xfId="164"/>
    <cellStyle name="40% - Accent1 5" xfId="165"/>
    <cellStyle name="40% - Accent1 5 2" xfId="166"/>
    <cellStyle name="40% - Accent1 6" xfId="167"/>
    <cellStyle name="40% - Accent1 6 2" xfId="168"/>
    <cellStyle name="40% - Accent1 7" xfId="169"/>
    <cellStyle name="40% - Accent1 7 2" xfId="170"/>
    <cellStyle name="40% - Accent2 2" xfId="171"/>
    <cellStyle name="40% - Accent2 2 2" xfId="172"/>
    <cellStyle name="40% - Accent2 2 2 2" xfId="173"/>
    <cellStyle name="40% - Accent2 2 3" xfId="174"/>
    <cellStyle name="40% - Accent2 2 3 2" xfId="175"/>
    <cellStyle name="40% - Accent2 2 4" xfId="176"/>
    <cellStyle name="40% - Accent2 2 4 2" xfId="177"/>
    <cellStyle name="40% - Accent2 2 5" xfId="178"/>
    <cellStyle name="40% - Accent2 2 5 2" xfId="179"/>
    <cellStyle name="40% - Accent2 2 6" xfId="180"/>
    <cellStyle name="40% - Accent2 3" xfId="181"/>
    <cellStyle name="40% - Accent2 3 2" xfId="182"/>
    <cellStyle name="40% - Accent2 4" xfId="183"/>
    <cellStyle name="40% - Accent2 4 2" xfId="184"/>
    <cellStyle name="40% - Accent2 4 2 2" xfId="185"/>
    <cellStyle name="40% - Accent2 4 3" xfId="186"/>
    <cellStyle name="40% - Accent2 5" xfId="187"/>
    <cellStyle name="40% - Accent2 5 2" xfId="188"/>
    <cellStyle name="40% - Accent2 6" xfId="189"/>
    <cellStyle name="40% - Accent2 6 2" xfId="190"/>
    <cellStyle name="40% - Accent2 7" xfId="191"/>
    <cellStyle name="40% - Accent2 7 2" xfId="192"/>
    <cellStyle name="40% - Accent3 2" xfId="193"/>
    <cellStyle name="40% - Accent3 2 2" xfId="194"/>
    <cellStyle name="40% - Accent3 2 2 2" xfId="195"/>
    <cellStyle name="40% - Accent3 2 3" xfId="196"/>
    <cellStyle name="40% - Accent3 2 3 2" xfId="197"/>
    <cellStyle name="40% - Accent3 2 4" xfId="198"/>
    <cellStyle name="40% - Accent3 2 4 2" xfId="199"/>
    <cellStyle name="40% - Accent3 2 5" xfId="200"/>
    <cellStyle name="40% - Accent3 2 5 2" xfId="201"/>
    <cellStyle name="40% - Accent3 2 6" xfId="202"/>
    <cellStyle name="40% - Accent3 3" xfId="203"/>
    <cellStyle name="40% - Accent3 3 2" xfId="204"/>
    <cellStyle name="40% - Accent3 4" xfId="205"/>
    <cellStyle name="40% - Accent3 4 2" xfId="206"/>
    <cellStyle name="40% - Accent3 4 2 2" xfId="207"/>
    <cellStyle name="40% - Accent3 4 3" xfId="208"/>
    <cellStyle name="40% - Accent3 5" xfId="209"/>
    <cellStyle name="40% - Accent3 5 2" xfId="210"/>
    <cellStyle name="40% - Accent3 6" xfId="211"/>
    <cellStyle name="40% - Accent3 6 2" xfId="212"/>
    <cellStyle name="40% - Accent3 7" xfId="213"/>
    <cellStyle name="40% - Accent3 7 2" xfId="214"/>
    <cellStyle name="40% - Accent4 2" xfId="215"/>
    <cellStyle name="40% - Accent4 2 2" xfId="216"/>
    <cellStyle name="40% - Accent4 2 2 2" xfId="217"/>
    <cellStyle name="40% - Accent4 2 3" xfId="218"/>
    <cellStyle name="40% - Accent4 2 3 2" xfId="219"/>
    <cellStyle name="40% - Accent4 2 4" xfId="220"/>
    <cellStyle name="40% - Accent4 2 4 2" xfId="221"/>
    <cellStyle name="40% - Accent4 2 5" xfId="222"/>
    <cellStyle name="40% - Accent4 2 5 2" xfId="223"/>
    <cellStyle name="40% - Accent4 2 6" xfId="224"/>
    <cellStyle name="40% - Accent4 3" xfId="225"/>
    <cellStyle name="40% - Accent4 3 2" xfId="226"/>
    <cellStyle name="40% - Accent4 4" xfId="227"/>
    <cellStyle name="40% - Accent4 4 2" xfId="228"/>
    <cellStyle name="40% - Accent4 4 2 2" xfId="229"/>
    <cellStyle name="40% - Accent4 4 3" xfId="230"/>
    <cellStyle name="40% - Accent4 5" xfId="231"/>
    <cellStyle name="40% - Accent4 5 2" xfId="232"/>
    <cellStyle name="40% - Accent4 6" xfId="233"/>
    <cellStyle name="40% - Accent4 6 2" xfId="234"/>
    <cellStyle name="40% - Accent4 7" xfId="235"/>
    <cellStyle name="40% - Accent4 7 2" xfId="236"/>
    <cellStyle name="40% - Accent5 2" xfId="237"/>
    <cellStyle name="40% - Accent5 2 2" xfId="238"/>
    <cellStyle name="40% - Accent5 2 2 2" xfId="239"/>
    <cellStyle name="40% - Accent5 2 3" xfId="240"/>
    <cellStyle name="40% - Accent5 2 3 2" xfId="241"/>
    <cellStyle name="40% - Accent5 2 4" xfId="242"/>
    <cellStyle name="40% - Accent5 2 4 2" xfId="243"/>
    <cellStyle name="40% - Accent5 2 5" xfId="244"/>
    <cellStyle name="40% - Accent5 2 5 2" xfId="245"/>
    <cellStyle name="40% - Accent5 2 6" xfId="246"/>
    <cellStyle name="40% - Accent5 3" xfId="247"/>
    <cellStyle name="40% - Accent5 3 2" xfId="248"/>
    <cellStyle name="40% - Accent5 4" xfId="249"/>
    <cellStyle name="40% - Accent5 4 2" xfId="250"/>
    <cellStyle name="40% - Accent5 4 2 2" xfId="251"/>
    <cellStyle name="40% - Accent5 4 3" xfId="252"/>
    <cellStyle name="40% - Accent5 5" xfId="253"/>
    <cellStyle name="40% - Accent5 5 2" xfId="254"/>
    <cellStyle name="40% - Accent5 6" xfId="255"/>
    <cellStyle name="40% - Accent5 6 2" xfId="256"/>
    <cellStyle name="40% - Accent5 7" xfId="257"/>
    <cellStyle name="40% - Accent5 7 2" xfId="258"/>
    <cellStyle name="40% - Accent6 2" xfId="259"/>
    <cellStyle name="40% - Accent6 2 2" xfId="260"/>
    <cellStyle name="40% - Accent6 2 2 2" xfId="261"/>
    <cellStyle name="40% - Accent6 2 3" xfId="262"/>
    <cellStyle name="40% - Accent6 2 3 2" xfId="263"/>
    <cellStyle name="40% - Accent6 2 4" xfId="264"/>
    <cellStyle name="40% - Accent6 2 4 2" xfId="265"/>
    <cellStyle name="40% - Accent6 2 5" xfId="266"/>
    <cellStyle name="40% - Accent6 2 5 2" xfId="267"/>
    <cellStyle name="40% - Accent6 2 6" xfId="268"/>
    <cellStyle name="40% - Accent6 3" xfId="269"/>
    <cellStyle name="40% - Accent6 3 2" xfId="270"/>
    <cellStyle name="40% - Accent6 4" xfId="271"/>
    <cellStyle name="40% - Accent6 4 2" xfId="272"/>
    <cellStyle name="40% - Accent6 4 2 2" xfId="273"/>
    <cellStyle name="40% - Accent6 4 3" xfId="274"/>
    <cellStyle name="40% - Accent6 5" xfId="275"/>
    <cellStyle name="40% - Accent6 5 2" xfId="276"/>
    <cellStyle name="40% - Accent6 6" xfId="277"/>
    <cellStyle name="40% - Accent6 6 2" xfId="278"/>
    <cellStyle name="40% - Accent6 7" xfId="279"/>
    <cellStyle name="40% - Accent6 7 2" xfId="280"/>
    <cellStyle name="40% - Акцент1" xfId="874"/>
    <cellStyle name="40% - Акцент2" xfId="875"/>
    <cellStyle name="40% - Акцент3" xfId="876"/>
    <cellStyle name="40% - Акцент4" xfId="877"/>
    <cellStyle name="40% - Акцент5" xfId="878"/>
    <cellStyle name="40% - Акцент6" xfId="879"/>
    <cellStyle name="60% - Accent1 2" xfId="281"/>
    <cellStyle name="60% - Accent1 2 2" xfId="282"/>
    <cellStyle name="60% - Accent1 2 3" xfId="283"/>
    <cellStyle name="60% - Accent1 2 4" xfId="284"/>
    <cellStyle name="60% - Accent1 2 5" xfId="285"/>
    <cellStyle name="60% - Accent1 3" xfId="286"/>
    <cellStyle name="60% - Accent1 4" xfId="287"/>
    <cellStyle name="60% - Accent1 4 2" xfId="288"/>
    <cellStyle name="60% - Accent1 5" xfId="289"/>
    <cellStyle name="60% - Accent1 6" xfId="290"/>
    <cellStyle name="60% - Accent1 7" xfId="291"/>
    <cellStyle name="60% - Accent2 2" xfId="292"/>
    <cellStyle name="60% - Accent2 2 2" xfId="293"/>
    <cellStyle name="60% - Accent2 2 3" xfId="294"/>
    <cellStyle name="60% - Accent2 2 4" xfId="295"/>
    <cellStyle name="60% - Accent2 2 5" xfId="296"/>
    <cellStyle name="60% - Accent2 3" xfId="297"/>
    <cellStyle name="60% - Accent2 4" xfId="298"/>
    <cellStyle name="60% - Accent2 4 2" xfId="299"/>
    <cellStyle name="60% - Accent2 5" xfId="300"/>
    <cellStyle name="60% - Accent2 6" xfId="301"/>
    <cellStyle name="60% - Accent2 7" xfId="302"/>
    <cellStyle name="60% - Accent3 2" xfId="303"/>
    <cellStyle name="60% - Accent3 2 2" xfId="304"/>
    <cellStyle name="60% - Accent3 2 3" xfId="305"/>
    <cellStyle name="60% - Accent3 2 4" xfId="306"/>
    <cellStyle name="60% - Accent3 2 5" xfId="307"/>
    <cellStyle name="60% - Accent3 3" xfId="308"/>
    <cellStyle name="60% - Accent3 4" xfId="309"/>
    <cellStyle name="60% - Accent3 4 2" xfId="310"/>
    <cellStyle name="60% - Accent3 5" xfId="311"/>
    <cellStyle name="60% - Accent3 6" xfId="312"/>
    <cellStyle name="60% - Accent3 7" xfId="313"/>
    <cellStyle name="60% - Accent4 2" xfId="314"/>
    <cellStyle name="60% - Accent4 2 2" xfId="315"/>
    <cellStyle name="60% - Accent4 2 3" xfId="316"/>
    <cellStyle name="60% - Accent4 2 4" xfId="317"/>
    <cellStyle name="60% - Accent4 2 5" xfId="318"/>
    <cellStyle name="60% - Accent4 3" xfId="319"/>
    <cellStyle name="60% - Accent4 4" xfId="320"/>
    <cellStyle name="60% - Accent4 4 2" xfId="321"/>
    <cellStyle name="60% - Accent4 5" xfId="322"/>
    <cellStyle name="60% - Accent4 6" xfId="323"/>
    <cellStyle name="60% - Accent4 7" xfId="324"/>
    <cellStyle name="60% - Accent5 2" xfId="325"/>
    <cellStyle name="60% - Accent5 2 2" xfId="326"/>
    <cellStyle name="60% - Accent5 2 3" xfId="327"/>
    <cellStyle name="60% - Accent5 2 4" xfId="328"/>
    <cellStyle name="60% - Accent5 2 5" xfId="329"/>
    <cellStyle name="60% - Accent5 3" xfId="330"/>
    <cellStyle name="60% - Accent5 4" xfId="331"/>
    <cellStyle name="60% - Accent5 4 2" xfId="332"/>
    <cellStyle name="60% - Accent5 5" xfId="333"/>
    <cellStyle name="60% - Accent5 6" xfId="334"/>
    <cellStyle name="60% - Accent5 7" xfId="335"/>
    <cellStyle name="60% - Accent6 2" xfId="336"/>
    <cellStyle name="60% - Accent6 2 2" xfId="337"/>
    <cellStyle name="60% - Accent6 2 3" xfId="338"/>
    <cellStyle name="60% - Accent6 2 4" xfId="339"/>
    <cellStyle name="60% - Accent6 2 5" xfId="340"/>
    <cellStyle name="60% - Accent6 3" xfId="341"/>
    <cellStyle name="60% - Accent6 4" xfId="342"/>
    <cellStyle name="60% - Accent6 4 2" xfId="343"/>
    <cellStyle name="60% - Accent6 5" xfId="344"/>
    <cellStyle name="60% - Accent6 6" xfId="345"/>
    <cellStyle name="60% - Accent6 7" xfId="346"/>
    <cellStyle name="60% - Акцент1" xfId="880"/>
    <cellStyle name="60% - Акцент2" xfId="881"/>
    <cellStyle name="60% - Акцент3" xfId="882"/>
    <cellStyle name="60% - Акцент4" xfId="883"/>
    <cellStyle name="60% - Акцент5" xfId="884"/>
    <cellStyle name="60% - Акцент6" xfId="885"/>
    <cellStyle name="Accent1 2" xfId="347"/>
    <cellStyle name="Accent1 2 2" xfId="348"/>
    <cellStyle name="Accent1 2 3" xfId="349"/>
    <cellStyle name="Accent1 2 4" xfId="350"/>
    <cellStyle name="Accent1 2 5" xfId="351"/>
    <cellStyle name="Accent1 3" xfId="352"/>
    <cellStyle name="Accent1 4" xfId="353"/>
    <cellStyle name="Accent1 4 2" xfId="354"/>
    <cellStyle name="Accent1 5" xfId="355"/>
    <cellStyle name="Accent1 6" xfId="356"/>
    <cellStyle name="Accent1 7" xfId="357"/>
    <cellStyle name="Accent2 2" xfId="358"/>
    <cellStyle name="Accent2 2 2" xfId="359"/>
    <cellStyle name="Accent2 2 3" xfId="360"/>
    <cellStyle name="Accent2 2 4" xfId="361"/>
    <cellStyle name="Accent2 2 5" xfId="362"/>
    <cellStyle name="Accent2 3" xfId="363"/>
    <cellStyle name="Accent2 4" xfId="364"/>
    <cellStyle name="Accent2 4 2" xfId="365"/>
    <cellStyle name="Accent2 5" xfId="366"/>
    <cellStyle name="Accent2 6" xfId="367"/>
    <cellStyle name="Accent2 7" xfId="368"/>
    <cellStyle name="Accent3 2" xfId="369"/>
    <cellStyle name="Accent3 2 2" xfId="370"/>
    <cellStyle name="Accent3 2 3" xfId="371"/>
    <cellStyle name="Accent3 2 4" xfId="372"/>
    <cellStyle name="Accent3 2 5" xfId="373"/>
    <cellStyle name="Accent3 3" xfId="374"/>
    <cellStyle name="Accent3 4" xfId="375"/>
    <cellStyle name="Accent3 4 2" xfId="376"/>
    <cellStyle name="Accent3 5" xfId="377"/>
    <cellStyle name="Accent3 6" xfId="378"/>
    <cellStyle name="Accent3 7" xfId="379"/>
    <cellStyle name="Accent4 2" xfId="380"/>
    <cellStyle name="Accent4 2 2" xfId="381"/>
    <cellStyle name="Accent4 2 3" xfId="382"/>
    <cellStyle name="Accent4 2 4" xfId="383"/>
    <cellStyle name="Accent4 2 5" xfId="384"/>
    <cellStyle name="Accent4 3" xfId="385"/>
    <cellStyle name="Accent4 4" xfId="386"/>
    <cellStyle name="Accent4 4 2" xfId="387"/>
    <cellStyle name="Accent4 5" xfId="388"/>
    <cellStyle name="Accent4 6" xfId="389"/>
    <cellStyle name="Accent4 7" xfId="390"/>
    <cellStyle name="Accent5 2" xfId="391"/>
    <cellStyle name="Accent5 2 2" xfId="392"/>
    <cellStyle name="Accent5 2 3" xfId="393"/>
    <cellStyle name="Accent5 2 4" xfId="394"/>
    <cellStyle name="Accent5 2 5" xfId="395"/>
    <cellStyle name="Accent5 3" xfId="396"/>
    <cellStyle name="Accent5 4" xfId="397"/>
    <cellStyle name="Accent5 4 2" xfId="398"/>
    <cellStyle name="Accent5 5" xfId="399"/>
    <cellStyle name="Accent5 6" xfId="400"/>
    <cellStyle name="Accent5 7" xfId="401"/>
    <cellStyle name="Accent6 2" xfId="402"/>
    <cellStyle name="Accent6 2 2" xfId="403"/>
    <cellStyle name="Accent6 2 3" xfId="404"/>
    <cellStyle name="Accent6 2 4" xfId="405"/>
    <cellStyle name="Accent6 2 5" xfId="406"/>
    <cellStyle name="Accent6 3" xfId="407"/>
    <cellStyle name="Accent6 4" xfId="408"/>
    <cellStyle name="Accent6 4 2" xfId="409"/>
    <cellStyle name="Accent6 5" xfId="410"/>
    <cellStyle name="Accent6 6" xfId="411"/>
    <cellStyle name="Accent6 7" xfId="412"/>
    <cellStyle name="Bad 2" xfId="413"/>
    <cellStyle name="Bad 2 2" xfId="414"/>
    <cellStyle name="Bad 2 3" xfId="415"/>
    <cellStyle name="Bad 2 4" xfId="416"/>
    <cellStyle name="Bad 2 5" xfId="417"/>
    <cellStyle name="Bad 3" xfId="418"/>
    <cellStyle name="Bad 4" xfId="419"/>
    <cellStyle name="Bad 4 2" xfId="420"/>
    <cellStyle name="Bad 5" xfId="421"/>
    <cellStyle name="Bad 6" xfId="422"/>
    <cellStyle name="Bad 7" xfId="423"/>
    <cellStyle name="Calculation 2" xfId="424"/>
    <cellStyle name="Calculation 2 2" xfId="425"/>
    <cellStyle name="Calculation 2 3" xfId="426"/>
    <cellStyle name="Calculation 2 4" xfId="427"/>
    <cellStyle name="Calculation 2 5" xfId="428"/>
    <cellStyle name="Calculation 2_anakia II etapi.xls sm. defeqturi" xfId="429"/>
    <cellStyle name="Calculation 3" xfId="430"/>
    <cellStyle name="Calculation 4" xfId="431"/>
    <cellStyle name="Calculation 4 2" xfId="432"/>
    <cellStyle name="Calculation 4_anakia II etapi.xls sm. defeqturi" xfId="433"/>
    <cellStyle name="Calculation 5" xfId="434"/>
    <cellStyle name="Calculation 6" xfId="435"/>
    <cellStyle name="Calculation 7" xfId="436"/>
    <cellStyle name="Check Cell 2" xfId="437"/>
    <cellStyle name="Check Cell 2 2" xfId="438"/>
    <cellStyle name="Check Cell 2 3" xfId="439"/>
    <cellStyle name="Check Cell 2 4" xfId="440"/>
    <cellStyle name="Check Cell 2 5" xfId="441"/>
    <cellStyle name="Check Cell 2_anakia II etapi.xls sm. defeqturi" xfId="442"/>
    <cellStyle name="Check Cell 3" xfId="443"/>
    <cellStyle name="Check Cell 4" xfId="444"/>
    <cellStyle name="Check Cell 4 2" xfId="445"/>
    <cellStyle name="Check Cell 4_anakia II etapi.xls sm. defeqturi" xfId="446"/>
    <cellStyle name="Check Cell 5" xfId="447"/>
    <cellStyle name="Check Cell 6" xfId="448"/>
    <cellStyle name="Check Cell 7" xfId="449"/>
    <cellStyle name="Comma 10" xfId="450"/>
    <cellStyle name="Comma 10 2" xfId="451"/>
    <cellStyle name="Comma 10 3" xfId="886"/>
    <cellStyle name="Comma 11" xfId="452"/>
    <cellStyle name="Comma 12" xfId="453"/>
    <cellStyle name="Comma 12 2" xfId="454"/>
    <cellStyle name="Comma 12 3" xfId="455"/>
    <cellStyle name="Comma 12 4" xfId="456"/>
    <cellStyle name="Comma 12 5" xfId="457"/>
    <cellStyle name="Comma 12 6" xfId="458"/>
    <cellStyle name="Comma 12 7" xfId="459"/>
    <cellStyle name="Comma 12 8" xfId="460"/>
    <cellStyle name="Comma 13" xfId="461"/>
    <cellStyle name="Comma 14" xfId="462"/>
    <cellStyle name="Comma 15" xfId="463"/>
    <cellStyle name="Comma 15 2" xfId="464"/>
    <cellStyle name="Comma 16" xfId="465"/>
    <cellStyle name="Comma 16 2" xfId="935"/>
    <cellStyle name="Comma 17" xfId="466"/>
    <cellStyle name="Comma 17 2" xfId="467"/>
    <cellStyle name="Comma 17 3" xfId="840"/>
    <cellStyle name="Comma 17 3 2" xfId="887"/>
    <cellStyle name="Comma 17 4" xfId="888"/>
    <cellStyle name="Comma 18" xfId="813"/>
    <cellStyle name="Comma 18 2" xfId="841"/>
    <cellStyle name="Comma 18 3" xfId="889"/>
    <cellStyle name="Comma 18 4" xfId="938"/>
    <cellStyle name="Comma 19" xfId="817"/>
    <cellStyle name="Comma 2" xfId="468"/>
    <cellStyle name="Comma 2 2" xfId="469"/>
    <cellStyle name="Comma 2 2 2" xfId="470"/>
    <cellStyle name="Comma 2 2 3" xfId="471"/>
    <cellStyle name="Comma 2 3" xfId="472"/>
    <cellStyle name="Comma 2 3 2" xfId="890"/>
    <cellStyle name="Comma 2 4" xfId="891"/>
    <cellStyle name="Comma 20" xfId="818"/>
    <cellStyle name="Comma 21" xfId="892"/>
    <cellStyle name="Comma 3" xfId="473"/>
    <cellStyle name="Comma 4" xfId="474"/>
    <cellStyle name="Comma 5" xfId="475"/>
    <cellStyle name="Comma 6" xfId="476"/>
    <cellStyle name="Comma 7" xfId="477"/>
    <cellStyle name="Comma 8" xfId="478"/>
    <cellStyle name="Comma 9" xfId="479"/>
    <cellStyle name="Explanatory Text 2" xfId="480"/>
    <cellStyle name="Explanatory Text 2 2" xfId="481"/>
    <cellStyle name="Explanatory Text 2 3" xfId="482"/>
    <cellStyle name="Explanatory Text 2 4" xfId="483"/>
    <cellStyle name="Explanatory Text 2 5" xfId="484"/>
    <cellStyle name="Explanatory Text 3" xfId="485"/>
    <cellStyle name="Explanatory Text 4" xfId="486"/>
    <cellStyle name="Explanatory Text 4 2" xfId="487"/>
    <cellStyle name="Explanatory Text 5" xfId="488"/>
    <cellStyle name="Explanatory Text 6" xfId="489"/>
    <cellStyle name="Explanatory Text 7" xfId="490"/>
    <cellStyle name="Good 2" xfId="491"/>
    <cellStyle name="Good 2 2" xfId="492"/>
    <cellStyle name="Good 2 3" xfId="493"/>
    <cellStyle name="Good 2 4" xfId="494"/>
    <cellStyle name="Good 2 5" xfId="495"/>
    <cellStyle name="Good 3" xfId="496"/>
    <cellStyle name="Good 4" xfId="497"/>
    <cellStyle name="Good 4 2" xfId="498"/>
    <cellStyle name="Good 5" xfId="499"/>
    <cellStyle name="Good 6" xfId="500"/>
    <cellStyle name="Good 7" xfId="501"/>
    <cellStyle name="Heading 1 2" xfId="502"/>
    <cellStyle name="Heading 1 2 2" xfId="503"/>
    <cellStyle name="Heading 1 2 3" xfId="504"/>
    <cellStyle name="Heading 1 2 4" xfId="505"/>
    <cellStyle name="Heading 1 2 5" xfId="506"/>
    <cellStyle name="Heading 1 2_anakia II etapi.xls sm. defeqturi" xfId="507"/>
    <cellStyle name="Heading 1 3" xfId="508"/>
    <cellStyle name="Heading 1 4" xfId="509"/>
    <cellStyle name="Heading 1 4 2" xfId="510"/>
    <cellStyle name="Heading 1 4_anakia II etapi.xls sm. defeqturi" xfId="511"/>
    <cellStyle name="Heading 1 5" xfId="512"/>
    <cellStyle name="Heading 1 6" xfId="513"/>
    <cellStyle name="Heading 1 7" xfId="514"/>
    <cellStyle name="Heading 2 2" xfId="515"/>
    <cellStyle name="Heading 2 2 2" xfId="516"/>
    <cellStyle name="Heading 2 2 3" xfId="517"/>
    <cellStyle name="Heading 2 2 4" xfId="518"/>
    <cellStyle name="Heading 2 2 5" xfId="519"/>
    <cellStyle name="Heading 2 2_anakia II etapi.xls sm. defeqturi" xfId="520"/>
    <cellStyle name="Heading 2 3" xfId="521"/>
    <cellStyle name="Heading 2 4" xfId="522"/>
    <cellStyle name="Heading 2 4 2" xfId="523"/>
    <cellStyle name="Heading 2 4_anakia II etapi.xls sm. defeqturi" xfId="524"/>
    <cellStyle name="Heading 2 5" xfId="525"/>
    <cellStyle name="Heading 2 6" xfId="526"/>
    <cellStyle name="Heading 2 7" xfId="527"/>
    <cellStyle name="Heading 3 2" xfId="528"/>
    <cellStyle name="Heading 3 2 2" xfId="529"/>
    <cellStyle name="Heading 3 2 3" xfId="530"/>
    <cellStyle name="Heading 3 2 4" xfId="531"/>
    <cellStyle name="Heading 3 2 5" xfId="532"/>
    <cellStyle name="Heading 3 2_anakia II etapi.xls sm. defeqturi" xfId="533"/>
    <cellStyle name="Heading 3 3" xfId="534"/>
    <cellStyle name="Heading 3 4" xfId="535"/>
    <cellStyle name="Heading 3 4 2" xfId="536"/>
    <cellStyle name="Heading 3 4_anakia II etapi.xls sm. defeqturi" xfId="537"/>
    <cellStyle name="Heading 3 5" xfId="538"/>
    <cellStyle name="Heading 3 6" xfId="539"/>
    <cellStyle name="Heading 3 7" xfId="540"/>
    <cellStyle name="Heading 4 2" xfId="541"/>
    <cellStyle name="Heading 4 2 2" xfId="542"/>
    <cellStyle name="Heading 4 2 3" xfId="543"/>
    <cellStyle name="Heading 4 2 4" xfId="544"/>
    <cellStyle name="Heading 4 2 5" xfId="545"/>
    <cellStyle name="Heading 4 3" xfId="546"/>
    <cellStyle name="Heading 4 4" xfId="547"/>
    <cellStyle name="Heading 4 4 2" xfId="548"/>
    <cellStyle name="Heading 4 5" xfId="549"/>
    <cellStyle name="Heading 4 6" xfId="550"/>
    <cellStyle name="Heading 4 7" xfId="551"/>
    <cellStyle name="Hyperlink 2" xfId="819"/>
    <cellStyle name="Input 2" xfId="552"/>
    <cellStyle name="Input 2 2" xfId="553"/>
    <cellStyle name="Input 2 3" xfId="554"/>
    <cellStyle name="Input 2 4" xfId="555"/>
    <cellStyle name="Input 2 5" xfId="556"/>
    <cellStyle name="Input 2_anakia II etapi.xls sm. defeqturi" xfId="557"/>
    <cellStyle name="Input 3" xfId="558"/>
    <cellStyle name="Input 4" xfId="559"/>
    <cellStyle name="Input 4 2" xfId="560"/>
    <cellStyle name="Input 4_anakia II etapi.xls sm. defeqturi" xfId="561"/>
    <cellStyle name="Input 5" xfId="562"/>
    <cellStyle name="Input 6" xfId="563"/>
    <cellStyle name="Input 7" xfId="564"/>
    <cellStyle name="Linked Cell 2" xfId="565"/>
    <cellStyle name="Linked Cell 2 2" xfId="566"/>
    <cellStyle name="Linked Cell 2 3" xfId="567"/>
    <cellStyle name="Linked Cell 2 4" xfId="568"/>
    <cellStyle name="Linked Cell 2 5" xfId="569"/>
    <cellStyle name="Linked Cell 2_anakia II etapi.xls sm. defeqturi" xfId="570"/>
    <cellStyle name="Linked Cell 3" xfId="571"/>
    <cellStyle name="Linked Cell 4" xfId="572"/>
    <cellStyle name="Linked Cell 4 2" xfId="573"/>
    <cellStyle name="Linked Cell 4_anakia II etapi.xls sm. defeqturi" xfId="574"/>
    <cellStyle name="Linked Cell 5" xfId="575"/>
    <cellStyle name="Linked Cell 6" xfId="576"/>
    <cellStyle name="Linked Cell 7" xfId="577"/>
    <cellStyle name="Neutral 2" xfId="578"/>
    <cellStyle name="Neutral 2 2" xfId="579"/>
    <cellStyle name="Neutral 2 3" xfId="580"/>
    <cellStyle name="Neutral 2 4" xfId="581"/>
    <cellStyle name="Neutral 2 5" xfId="582"/>
    <cellStyle name="Neutral 3" xfId="583"/>
    <cellStyle name="Neutral 4" xfId="584"/>
    <cellStyle name="Neutral 4 2" xfId="585"/>
    <cellStyle name="Neutral 5" xfId="586"/>
    <cellStyle name="Neutral 6" xfId="587"/>
    <cellStyle name="Neutral 7" xfId="588"/>
    <cellStyle name="Normal 10" xfId="12"/>
    <cellStyle name="Normal 10 2" xfId="589"/>
    <cellStyle name="Normal 11" xfId="590"/>
    <cellStyle name="Normal 11 2" xfId="8"/>
    <cellStyle name="Normal 11 2 2" xfId="14"/>
    <cellStyle name="Normal 11 3" xfId="591"/>
    <cellStyle name="Normal 11_GAZI-2010" xfId="592"/>
    <cellStyle name="Normal 12" xfId="593"/>
    <cellStyle name="Normal 12 2" xfId="594"/>
    <cellStyle name="Normal 12_gazis gare qseli" xfId="595"/>
    <cellStyle name="Normal 13" xfId="596"/>
    <cellStyle name="Normal 13 2" xfId="597"/>
    <cellStyle name="Normal 13 2 2" xfId="820"/>
    <cellStyle name="Normal 13 2 2 2" xfId="893"/>
    <cellStyle name="Normal 13 2 3" xfId="842"/>
    <cellStyle name="Normal 13 2 3 2" xfId="894"/>
    <cellStyle name="Normal 13 2 4" xfId="895"/>
    <cellStyle name="Normal 13 3" xfId="598"/>
    <cellStyle name="Normal 13 3 2" xfId="599"/>
    <cellStyle name="Normal 13 3 2 2" xfId="896"/>
    <cellStyle name="Normal 13 3 3" xfId="600"/>
    <cellStyle name="Normal 13 3 3 2" xfId="821"/>
    <cellStyle name="Normal 13 3 3 2 2" xfId="843"/>
    <cellStyle name="Normal 13 3 3 3" xfId="822"/>
    <cellStyle name="Normal 13 3 3 4" xfId="844"/>
    <cellStyle name="Normal 13 3 3 5" xfId="845"/>
    <cellStyle name="Normal 13 3 3 6" xfId="839"/>
    <cellStyle name="Normal 13 3 4" xfId="823"/>
    <cellStyle name="Normal 13 3 4 2" xfId="897"/>
    <cellStyle name="Normal 13 3 5" xfId="846"/>
    <cellStyle name="Normal 13 4" xfId="601"/>
    <cellStyle name="Normal 13 5" xfId="4"/>
    <cellStyle name="Normal 13 5 2" xfId="824"/>
    <cellStyle name="Normal 13 5 3" xfId="825"/>
    <cellStyle name="Normal 13 5 3 2" xfId="826"/>
    <cellStyle name="Normal 13 5 3 2 2" xfId="847"/>
    <cellStyle name="Normal 13 5 3 3" xfId="827"/>
    <cellStyle name="Normal 13 5 3 3 2" xfId="848"/>
    <cellStyle name="Normal 13 5 3 3 3" xfId="849"/>
    <cellStyle name="Normal 13 5 3 4" xfId="850"/>
    <cellStyle name="Normal 13 5 3 5" xfId="851"/>
    <cellStyle name="Normal 13 5 3 6" xfId="852"/>
    <cellStyle name="Normal 13 5 3 7" xfId="853"/>
    <cellStyle name="Normal 13 5 4" xfId="828"/>
    <cellStyle name="Normal 13 5 5" xfId="854"/>
    <cellStyle name="Normal 13 6" xfId="602"/>
    <cellStyle name="Normal 13 7" xfId="829"/>
    <cellStyle name="Normal 13 8" xfId="855"/>
    <cellStyle name="Normal 13_# 6-1 27.01.12 - копия (1)" xfId="603"/>
    <cellStyle name="Normal 14" xfId="604"/>
    <cellStyle name="Normal 14 2" xfId="605"/>
    <cellStyle name="Normal 14 3" xfId="606"/>
    <cellStyle name="Normal 14 3 2" xfId="607"/>
    <cellStyle name="Normal 14 4" xfId="608"/>
    <cellStyle name="Normal 14 5" xfId="609"/>
    <cellStyle name="Normal 14 6" xfId="610"/>
    <cellStyle name="Normal 14_anakia II etapi.xls sm. defeqturi" xfId="611"/>
    <cellStyle name="Normal 15" xfId="612"/>
    <cellStyle name="Normal 16" xfId="613"/>
    <cellStyle name="Normal 16 2" xfId="614"/>
    <cellStyle name="Normal 16 3" xfId="615"/>
    <cellStyle name="Normal 16 4" xfId="616"/>
    <cellStyle name="Normal 16_# 6-1 27.01.12 - копия (1)" xfId="617"/>
    <cellStyle name="Normal 17" xfId="618"/>
    <cellStyle name="Normal 18" xfId="619"/>
    <cellStyle name="Normal 19" xfId="620"/>
    <cellStyle name="Normal 2" xfId="1"/>
    <cellStyle name="Normal 2 10" xfId="3"/>
    <cellStyle name="Normal 2 11" xfId="830"/>
    <cellStyle name="Normal 2 12" xfId="898"/>
    <cellStyle name="Normal 2 2" xfId="621"/>
    <cellStyle name="Normal 2 2 2" xfId="622"/>
    <cellStyle name="Normal 2 2 3" xfId="623"/>
    <cellStyle name="Normal 2 2 4" xfId="624"/>
    <cellStyle name="Normal 2 2 5" xfId="625"/>
    <cellStyle name="Normal 2 2 6" xfId="626"/>
    <cellStyle name="Normal 2 2 7" xfId="627"/>
    <cellStyle name="Normal 2 2_2D4CD000" xfId="628"/>
    <cellStyle name="Normal 2 3" xfId="629"/>
    <cellStyle name="Normal 2 4" xfId="630"/>
    <cellStyle name="Normal 2 5" xfId="631"/>
    <cellStyle name="Normal 2 6" xfId="632"/>
    <cellStyle name="Normal 2 7" xfId="633"/>
    <cellStyle name="Normal 2 7 2" xfId="634"/>
    <cellStyle name="Normal 2 7 3" xfId="635"/>
    <cellStyle name="Normal 2 7_anakia II etapi.xls sm. defeqturi" xfId="636"/>
    <cellStyle name="Normal 2 8" xfId="637"/>
    <cellStyle name="Normal 2 9" xfId="638"/>
    <cellStyle name="Normal 2_anakia II etapi.xls sm. defeqturi" xfId="639"/>
    <cellStyle name="Normal 20" xfId="640"/>
    <cellStyle name="Normal 21" xfId="641"/>
    <cellStyle name="Normal 22" xfId="642"/>
    <cellStyle name="Normal 23" xfId="643"/>
    <cellStyle name="Normal 24" xfId="644"/>
    <cellStyle name="Normal 25" xfId="645"/>
    <cellStyle name="Normal 26" xfId="646"/>
    <cellStyle name="Normal 27" xfId="647"/>
    <cellStyle name="Normal 28" xfId="648"/>
    <cellStyle name="Normal 29" xfId="649"/>
    <cellStyle name="Normal 29 2" xfId="650"/>
    <cellStyle name="Normal 3" xfId="651"/>
    <cellStyle name="Normal 3 2" xfId="652"/>
    <cellStyle name="Normal 3 2 2" xfId="653"/>
    <cellStyle name="Normal 3 2_anakia II etapi.xls sm. defeqturi" xfId="654"/>
    <cellStyle name="Normal 3 2_Q.W. ADMINISTRACIULI SENOBA" xfId="945"/>
    <cellStyle name="Normal 3 3" xfId="831"/>
    <cellStyle name="Normal 3 4" xfId="899"/>
    <cellStyle name="Normal 3 5" xfId="900"/>
    <cellStyle name="Normal 30" xfId="655"/>
    <cellStyle name="Normal 30 2" xfId="656"/>
    <cellStyle name="Normal 31" xfId="657"/>
    <cellStyle name="Normal 32" xfId="658"/>
    <cellStyle name="Normal 32 2" xfId="659"/>
    <cellStyle name="Normal 32 2 2" xfId="660"/>
    <cellStyle name="Normal 32 3" xfId="661"/>
    <cellStyle name="Normal 32 3 2" xfId="662"/>
    <cellStyle name="Normal 32 3 2 2" xfId="663"/>
    <cellStyle name="Normal 32 3 2 2 2" xfId="901"/>
    <cellStyle name="Normal 32 3 2 2 3" xfId="902"/>
    <cellStyle name="Normal 32 4" xfId="664"/>
    <cellStyle name="Normal 32_# 6-1 27.01.12 - копия (1)" xfId="665"/>
    <cellStyle name="Normal 33" xfId="666"/>
    <cellStyle name="Normal 33 2" xfId="667"/>
    <cellStyle name="Normal 34" xfId="668"/>
    <cellStyle name="Normal 35" xfId="669"/>
    <cellStyle name="Normal 35 2" xfId="670"/>
    <cellStyle name="Normal 35 3" xfId="671"/>
    <cellStyle name="Normal 36" xfId="672"/>
    <cellStyle name="Normal 36 2" xfId="15"/>
    <cellStyle name="Normal 36 2 2" xfId="7"/>
    <cellStyle name="Normal 36 2 2 2" xfId="856"/>
    <cellStyle name="Normal 36 2 2 3" xfId="903"/>
    <cellStyle name="Normal 36 2 2 4" xfId="904"/>
    <cellStyle name="Normal 36 2 3" xfId="832"/>
    <cellStyle name="Normal 36 2 3 2" xfId="857"/>
    <cellStyle name="Normal 36 2 3 2 2" xfId="858"/>
    <cellStyle name="Normal 36 2 4" xfId="833"/>
    <cellStyle name="Normal 36 2 5" xfId="859"/>
    <cellStyle name="Normal 36 2 6" xfId="860"/>
    <cellStyle name="Normal 36 2 7" xfId="861"/>
    <cellStyle name="Normal 36 3" xfId="673"/>
    <cellStyle name="Normal 36 4" xfId="834"/>
    <cellStyle name="Normal 36 5" xfId="936"/>
    <cellStyle name="Normal 37" xfId="674"/>
    <cellStyle name="Normal 37 2" xfId="675"/>
    <cellStyle name="Normal 38" xfId="676"/>
    <cellStyle name="Normal 38 2" xfId="677"/>
    <cellStyle name="Normal 38 2 2" xfId="678"/>
    <cellStyle name="Normal 38 3" xfId="679"/>
    <cellStyle name="Normal 38 3 2" xfId="680"/>
    <cellStyle name="Normal 38 4" xfId="681"/>
    <cellStyle name="Normal 39" xfId="682"/>
    <cellStyle name="Normal 39 2" xfId="683"/>
    <cellStyle name="Normal 4" xfId="684"/>
    <cellStyle name="Normal 4 2" xfId="835"/>
    <cellStyle name="Normal 4 3" xfId="685"/>
    <cellStyle name="Normal 4 4" xfId="905"/>
    <cellStyle name="Normal 40" xfId="686"/>
    <cellStyle name="Normal 40 2" xfId="687"/>
    <cellStyle name="Normal 40 3" xfId="688"/>
    <cellStyle name="Normal 41" xfId="689"/>
    <cellStyle name="Normal 41 2" xfId="690"/>
    <cellStyle name="Normal 42" xfId="691"/>
    <cellStyle name="Normal 42 2" xfId="692"/>
    <cellStyle name="Normal 42 3" xfId="693"/>
    <cellStyle name="Normal 43" xfId="694"/>
    <cellStyle name="Normal 44" xfId="695"/>
    <cellStyle name="Normal 45" xfId="696"/>
    <cellStyle name="Normal 46" xfId="697"/>
    <cellStyle name="Normal 47" xfId="698"/>
    <cellStyle name="Normal 47 2" xfId="815"/>
    <cellStyle name="Normal 47 3" xfId="816"/>
    <cellStyle name="Normal 47 3 2" xfId="838"/>
    <cellStyle name="Normal 47 3 3" xfId="862"/>
    <cellStyle name="Normal 47 3 3 2" xfId="906"/>
    <cellStyle name="Normal 47 4" xfId="863"/>
    <cellStyle name="Normal 48" xfId="864"/>
    <cellStyle name="Normal 48 2" xfId="907"/>
    <cellStyle name="Normal 49" xfId="865"/>
    <cellStyle name="Normal 5" xfId="699"/>
    <cellStyle name="Normal 5 2" xfId="700"/>
    <cellStyle name="Normal 5 2 2" xfId="701"/>
    <cellStyle name="Normal 5 3" xfId="702"/>
    <cellStyle name="Normal 5 4" xfId="703"/>
    <cellStyle name="Normal 5 4 2" xfId="704"/>
    <cellStyle name="Normal 5 4 3" xfId="705"/>
    <cellStyle name="Normal 5 5" xfId="706"/>
    <cellStyle name="Normal 5 6" xfId="937"/>
    <cellStyle name="Normal 5_Copy of SAN2010" xfId="707"/>
    <cellStyle name="Normal 50" xfId="908"/>
    <cellStyle name="Normal 50 2" xfId="909"/>
    <cellStyle name="Normal 51" xfId="910"/>
    <cellStyle name="Normal 6" xfId="708"/>
    <cellStyle name="Normal 7" xfId="709"/>
    <cellStyle name="Normal 7 2" xfId="911"/>
    <cellStyle name="Normal 75" xfId="710"/>
    <cellStyle name="Normal 8" xfId="711"/>
    <cellStyle name="Normal 8 2" xfId="712"/>
    <cellStyle name="Normal 8 3" xfId="912"/>
    <cellStyle name="Normal 8_2D4CD000" xfId="713"/>
    <cellStyle name="Normal 9" xfId="714"/>
    <cellStyle name="Normal 9 2" xfId="715"/>
    <cellStyle name="Normal 9 2 2" xfId="716"/>
    <cellStyle name="Normal 9 2 3" xfId="717"/>
    <cellStyle name="Normal 9 2 4" xfId="718"/>
    <cellStyle name="Normal 9 2_anakia II etapi.xls sm. defeqturi" xfId="719"/>
    <cellStyle name="Normal 9_2D4CD000" xfId="720"/>
    <cellStyle name="Normal_2-1-1" xfId="942"/>
    <cellStyle name="Normal_gare wyalsadfenigagarini 10" xfId="6"/>
    <cellStyle name="Normal_gare wyalsadfenigagarini 2 2" xfId="10"/>
    <cellStyle name="Normal_gare wyalsadfenigagarini 2_SMSH2008-IIkv ." xfId="814"/>
    <cellStyle name="Normal_gare wyalsadfenigagarini_ELEQ-08-IIkv" xfId="944"/>
    <cellStyle name="Normal_SMETA 3" xfId="939"/>
    <cellStyle name="Normal_stadion-1" xfId="941"/>
    <cellStyle name="Note 2" xfId="721"/>
    <cellStyle name="Note 2 2" xfId="722"/>
    <cellStyle name="Note 2 3" xfId="723"/>
    <cellStyle name="Note 2 4" xfId="724"/>
    <cellStyle name="Note 2 5" xfId="725"/>
    <cellStyle name="Note 2_anakia II etapi.xls sm. defeqturi" xfId="726"/>
    <cellStyle name="Note 3" xfId="727"/>
    <cellStyle name="Note 4" xfId="728"/>
    <cellStyle name="Note 4 2" xfId="729"/>
    <cellStyle name="Note 4_anakia II etapi.xls sm. defeqturi" xfId="730"/>
    <cellStyle name="Note 5" xfId="731"/>
    <cellStyle name="Note 6" xfId="732"/>
    <cellStyle name="Note 7" xfId="733"/>
    <cellStyle name="Output 2" xfId="734"/>
    <cellStyle name="Output 2 2" xfId="735"/>
    <cellStyle name="Output 2 3" xfId="736"/>
    <cellStyle name="Output 2 4" xfId="737"/>
    <cellStyle name="Output 2 5" xfId="738"/>
    <cellStyle name="Output 2_anakia II etapi.xls sm. defeqturi" xfId="739"/>
    <cellStyle name="Output 3" xfId="740"/>
    <cellStyle name="Output 4" xfId="741"/>
    <cellStyle name="Output 4 2" xfId="742"/>
    <cellStyle name="Output 4_anakia II etapi.xls sm. defeqturi" xfId="743"/>
    <cellStyle name="Output 5" xfId="744"/>
    <cellStyle name="Output 6" xfId="745"/>
    <cellStyle name="Output 7" xfId="746"/>
    <cellStyle name="Percent 2" xfId="13"/>
    <cellStyle name="Percent 3" xfId="747"/>
    <cellStyle name="Percent 3 2" xfId="748"/>
    <cellStyle name="Percent 4" xfId="749"/>
    <cellStyle name="Percent 5" xfId="750"/>
    <cellStyle name="Percent 6" xfId="751"/>
    <cellStyle name="Style 1" xfId="752"/>
    <cellStyle name="Title 2" xfId="753"/>
    <cellStyle name="Title 2 2" xfId="754"/>
    <cellStyle name="Title 2 3" xfId="755"/>
    <cellStyle name="Title 2 4" xfId="756"/>
    <cellStyle name="Title 2 5" xfId="757"/>
    <cellStyle name="Title 3" xfId="758"/>
    <cellStyle name="Title 4" xfId="759"/>
    <cellStyle name="Title 4 2" xfId="760"/>
    <cellStyle name="Title 5" xfId="761"/>
    <cellStyle name="Title 6" xfId="762"/>
    <cellStyle name="Title 7" xfId="763"/>
    <cellStyle name="Total 2" xfId="764"/>
    <cellStyle name="Total 2 2" xfId="765"/>
    <cellStyle name="Total 2 3" xfId="766"/>
    <cellStyle name="Total 2 4" xfId="767"/>
    <cellStyle name="Total 2 5" xfId="768"/>
    <cellStyle name="Total 2_anakia II etapi.xls sm. defeqturi" xfId="769"/>
    <cellStyle name="Total 3" xfId="770"/>
    <cellStyle name="Total 4" xfId="771"/>
    <cellStyle name="Total 4 2" xfId="772"/>
    <cellStyle name="Total 4_anakia II etapi.xls sm. defeqturi" xfId="773"/>
    <cellStyle name="Total 5" xfId="774"/>
    <cellStyle name="Total 6" xfId="775"/>
    <cellStyle name="Total 7" xfId="776"/>
    <cellStyle name="Warning Text 2" xfId="777"/>
    <cellStyle name="Warning Text 2 2" xfId="778"/>
    <cellStyle name="Warning Text 2 3" xfId="779"/>
    <cellStyle name="Warning Text 2 4" xfId="780"/>
    <cellStyle name="Warning Text 2 5" xfId="781"/>
    <cellStyle name="Warning Text 3" xfId="782"/>
    <cellStyle name="Warning Text 4" xfId="783"/>
    <cellStyle name="Warning Text 4 2" xfId="784"/>
    <cellStyle name="Warning Text 5" xfId="785"/>
    <cellStyle name="Warning Text 6" xfId="786"/>
    <cellStyle name="Warning Text 7" xfId="787"/>
    <cellStyle name="Акцент1" xfId="913"/>
    <cellStyle name="Акцент2" xfId="914"/>
    <cellStyle name="Акцент3" xfId="915"/>
    <cellStyle name="Акцент4" xfId="916"/>
    <cellStyle name="Акцент5" xfId="917"/>
    <cellStyle name="Акцент6" xfId="918"/>
    <cellStyle name="Ввод " xfId="919"/>
    <cellStyle name="Вывод" xfId="920"/>
    <cellStyle name="Вычисление" xfId="921"/>
    <cellStyle name="Заголовок 1" xfId="922"/>
    <cellStyle name="Заголовок 2" xfId="923"/>
    <cellStyle name="Заголовок 3" xfId="924"/>
    <cellStyle name="Заголовок 4" xfId="925"/>
    <cellStyle name="Итог" xfId="926"/>
    <cellStyle name="Контрольная ячейка" xfId="927"/>
    <cellStyle name="Название" xfId="928"/>
    <cellStyle name="Нейтральный" xfId="929"/>
    <cellStyle name="Обычный" xfId="0" builtinId="0"/>
    <cellStyle name="Обычный 10" xfId="788"/>
    <cellStyle name="Обычный 10 2" xfId="789"/>
    <cellStyle name="Обычный 10 2 2" xfId="866"/>
    <cellStyle name="Обычный 2" xfId="9"/>
    <cellStyle name="Обычный 2 2" xfId="16"/>
    <cellStyle name="Обычный 3" xfId="11"/>
    <cellStyle name="Обычный 3 2" xfId="790"/>
    <cellStyle name="Обычный 3 3" xfId="791"/>
    <cellStyle name="Обычный 4" xfId="2"/>
    <cellStyle name="Обычный 4 2" xfId="792"/>
    <cellStyle name="Обычный 4 3" xfId="5"/>
    <cellStyle name="Обычный 4 4" xfId="793"/>
    <cellStyle name="Обычный 5" xfId="794"/>
    <cellStyle name="Обычный 5 2" xfId="795"/>
    <cellStyle name="Обычный 5 2 2" xfId="796"/>
    <cellStyle name="Обычный 5 3" xfId="797"/>
    <cellStyle name="Обычный 5 4" xfId="798"/>
    <cellStyle name="Обычный 5 4 2" xfId="867"/>
    <cellStyle name="Обычный 5 5" xfId="836"/>
    <cellStyle name="Обычный 6" xfId="799"/>
    <cellStyle name="Обычный 6 2" xfId="800"/>
    <cellStyle name="Обычный 7" xfId="801"/>
    <cellStyle name="Обычный 8" xfId="802"/>
    <cellStyle name="Обычный 8 2" xfId="803"/>
    <cellStyle name="Обычный 9" xfId="804"/>
    <cellStyle name="Обычный_Лист1" xfId="943"/>
    <cellStyle name="Плохой" xfId="837"/>
    <cellStyle name="Пояснение" xfId="930"/>
    <cellStyle name="Примечание" xfId="931"/>
    <cellStyle name="Процентный 2" xfId="805"/>
    <cellStyle name="Процентный 3" xfId="806"/>
    <cellStyle name="Процентный 3 2" xfId="807"/>
    <cellStyle name="Связанная ячейка" xfId="932"/>
    <cellStyle name="Текст предупреждения" xfId="933"/>
    <cellStyle name="Финансовый" xfId="940" builtinId="3"/>
    <cellStyle name="Финансовый 2" xfId="808"/>
    <cellStyle name="Финансовый 2 2" xfId="809"/>
    <cellStyle name="Финансовый 3" xfId="810"/>
    <cellStyle name="Финансовый 4" xfId="811"/>
    <cellStyle name="Финансовый 5" xfId="812"/>
    <cellStyle name="Хороший" xfId="934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1"/>
  <sheetViews>
    <sheetView tabSelected="1" view="pageBreakPreview" zoomScaleNormal="120" zoomScaleSheetLayoutView="100" workbookViewId="0">
      <selection activeCell="C7" sqref="C7"/>
    </sheetView>
  </sheetViews>
  <sheetFormatPr defaultRowHeight="16.5"/>
  <cols>
    <col min="1" max="1" width="3.7109375" style="12" customWidth="1"/>
    <col min="2" max="2" width="11.140625" style="14" customWidth="1"/>
    <col min="3" max="3" width="40.140625" style="14" customWidth="1"/>
    <col min="4" max="4" width="11.42578125" style="14" customWidth="1"/>
    <col min="5" max="5" width="9.140625" style="14" customWidth="1"/>
    <col min="6" max="6" width="10.85546875" style="14" customWidth="1"/>
    <col min="7" max="7" width="11.28515625" style="14" customWidth="1"/>
    <col min="8" max="8" width="18.7109375" style="14" customWidth="1"/>
    <col min="9" max="11" width="9.140625" style="14"/>
    <col min="12" max="12" width="10.5703125" style="14" bestFit="1" customWidth="1"/>
    <col min="13" max="256" width="9.140625" style="14"/>
    <col min="257" max="257" width="3.7109375" style="14" customWidth="1"/>
    <col min="258" max="258" width="13.28515625" style="14" customWidth="1"/>
    <col min="259" max="259" width="40.140625" style="14" customWidth="1"/>
    <col min="260" max="260" width="11.42578125" style="14" customWidth="1"/>
    <col min="261" max="261" width="9.140625" style="14" customWidth="1"/>
    <col min="262" max="262" width="10.85546875" style="14" customWidth="1"/>
    <col min="263" max="263" width="11.28515625" style="14" customWidth="1"/>
    <col min="264" max="264" width="14.28515625" style="14" customWidth="1"/>
    <col min="265" max="512" width="9.140625" style="14"/>
    <col min="513" max="513" width="3.7109375" style="14" customWidth="1"/>
    <col min="514" max="514" width="13.28515625" style="14" customWidth="1"/>
    <col min="515" max="515" width="40.140625" style="14" customWidth="1"/>
    <col min="516" max="516" width="11.42578125" style="14" customWidth="1"/>
    <col min="517" max="517" width="9.140625" style="14" customWidth="1"/>
    <col min="518" max="518" width="10.85546875" style="14" customWidth="1"/>
    <col min="519" max="519" width="11.28515625" style="14" customWidth="1"/>
    <col min="520" max="520" width="14.28515625" style="14" customWidth="1"/>
    <col min="521" max="768" width="9.140625" style="14"/>
    <col min="769" max="769" width="3.7109375" style="14" customWidth="1"/>
    <col min="770" max="770" width="13.28515625" style="14" customWidth="1"/>
    <col min="771" max="771" width="40.140625" style="14" customWidth="1"/>
    <col min="772" max="772" width="11.42578125" style="14" customWidth="1"/>
    <col min="773" max="773" width="9.140625" style="14" customWidth="1"/>
    <col min="774" max="774" width="10.85546875" style="14" customWidth="1"/>
    <col min="775" max="775" width="11.28515625" style="14" customWidth="1"/>
    <col min="776" max="776" width="14.28515625" style="14" customWidth="1"/>
    <col min="777" max="1024" width="9.140625" style="14"/>
    <col min="1025" max="1025" width="3.7109375" style="14" customWidth="1"/>
    <col min="1026" max="1026" width="13.28515625" style="14" customWidth="1"/>
    <col min="1027" max="1027" width="40.140625" style="14" customWidth="1"/>
    <col min="1028" max="1028" width="11.42578125" style="14" customWidth="1"/>
    <col min="1029" max="1029" width="9.140625" style="14" customWidth="1"/>
    <col min="1030" max="1030" width="10.85546875" style="14" customWidth="1"/>
    <col min="1031" max="1031" width="11.28515625" style="14" customWidth="1"/>
    <col min="1032" max="1032" width="14.28515625" style="14" customWidth="1"/>
    <col min="1033" max="1280" width="9.140625" style="14"/>
    <col min="1281" max="1281" width="3.7109375" style="14" customWidth="1"/>
    <col min="1282" max="1282" width="13.28515625" style="14" customWidth="1"/>
    <col min="1283" max="1283" width="40.140625" style="14" customWidth="1"/>
    <col min="1284" max="1284" width="11.42578125" style="14" customWidth="1"/>
    <col min="1285" max="1285" width="9.140625" style="14" customWidth="1"/>
    <col min="1286" max="1286" width="10.85546875" style="14" customWidth="1"/>
    <col min="1287" max="1287" width="11.28515625" style="14" customWidth="1"/>
    <col min="1288" max="1288" width="14.28515625" style="14" customWidth="1"/>
    <col min="1289" max="1536" width="9.140625" style="14"/>
    <col min="1537" max="1537" width="3.7109375" style="14" customWidth="1"/>
    <col min="1538" max="1538" width="13.28515625" style="14" customWidth="1"/>
    <col min="1539" max="1539" width="40.140625" style="14" customWidth="1"/>
    <col min="1540" max="1540" width="11.42578125" style="14" customWidth="1"/>
    <col min="1541" max="1541" width="9.140625" style="14" customWidth="1"/>
    <col min="1542" max="1542" width="10.85546875" style="14" customWidth="1"/>
    <col min="1543" max="1543" width="11.28515625" style="14" customWidth="1"/>
    <col min="1544" max="1544" width="14.28515625" style="14" customWidth="1"/>
    <col min="1545" max="1792" width="9.140625" style="14"/>
    <col min="1793" max="1793" width="3.7109375" style="14" customWidth="1"/>
    <col min="1794" max="1794" width="13.28515625" style="14" customWidth="1"/>
    <col min="1795" max="1795" width="40.140625" style="14" customWidth="1"/>
    <col min="1796" max="1796" width="11.42578125" style="14" customWidth="1"/>
    <col min="1797" max="1797" width="9.140625" style="14" customWidth="1"/>
    <col min="1798" max="1798" width="10.85546875" style="14" customWidth="1"/>
    <col min="1799" max="1799" width="11.28515625" style="14" customWidth="1"/>
    <col min="1800" max="1800" width="14.28515625" style="14" customWidth="1"/>
    <col min="1801" max="2048" width="9.140625" style="14"/>
    <col min="2049" max="2049" width="3.7109375" style="14" customWidth="1"/>
    <col min="2050" max="2050" width="13.28515625" style="14" customWidth="1"/>
    <col min="2051" max="2051" width="40.140625" style="14" customWidth="1"/>
    <col min="2052" max="2052" width="11.42578125" style="14" customWidth="1"/>
    <col min="2053" max="2053" width="9.140625" style="14" customWidth="1"/>
    <col min="2054" max="2054" width="10.85546875" style="14" customWidth="1"/>
    <col min="2055" max="2055" width="11.28515625" style="14" customWidth="1"/>
    <col min="2056" max="2056" width="14.28515625" style="14" customWidth="1"/>
    <col min="2057" max="2304" width="9.140625" style="14"/>
    <col min="2305" max="2305" width="3.7109375" style="14" customWidth="1"/>
    <col min="2306" max="2306" width="13.28515625" style="14" customWidth="1"/>
    <col min="2307" max="2307" width="40.140625" style="14" customWidth="1"/>
    <col min="2308" max="2308" width="11.42578125" style="14" customWidth="1"/>
    <col min="2309" max="2309" width="9.140625" style="14" customWidth="1"/>
    <col min="2310" max="2310" width="10.85546875" style="14" customWidth="1"/>
    <col min="2311" max="2311" width="11.28515625" style="14" customWidth="1"/>
    <col min="2312" max="2312" width="14.28515625" style="14" customWidth="1"/>
    <col min="2313" max="2560" width="9.140625" style="14"/>
    <col min="2561" max="2561" width="3.7109375" style="14" customWidth="1"/>
    <col min="2562" max="2562" width="13.28515625" style="14" customWidth="1"/>
    <col min="2563" max="2563" width="40.140625" style="14" customWidth="1"/>
    <col min="2564" max="2564" width="11.42578125" style="14" customWidth="1"/>
    <col min="2565" max="2565" width="9.140625" style="14" customWidth="1"/>
    <col min="2566" max="2566" width="10.85546875" style="14" customWidth="1"/>
    <col min="2567" max="2567" width="11.28515625" style="14" customWidth="1"/>
    <col min="2568" max="2568" width="14.28515625" style="14" customWidth="1"/>
    <col min="2569" max="2816" width="9.140625" style="14"/>
    <col min="2817" max="2817" width="3.7109375" style="14" customWidth="1"/>
    <col min="2818" max="2818" width="13.28515625" style="14" customWidth="1"/>
    <col min="2819" max="2819" width="40.140625" style="14" customWidth="1"/>
    <col min="2820" max="2820" width="11.42578125" style="14" customWidth="1"/>
    <col min="2821" max="2821" width="9.140625" style="14" customWidth="1"/>
    <col min="2822" max="2822" width="10.85546875" style="14" customWidth="1"/>
    <col min="2823" max="2823" width="11.28515625" style="14" customWidth="1"/>
    <col min="2824" max="2824" width="14.28515625" style="14" customWidth="1"/>
    <col min="2825" max="3072" width="9.140625" style="14"/>
    <col min="3073" max="3073" width="3.7109375" style="14" customWidth="1"/>
    <col min="3074" max="3074" width="13.28515625" style="14" customWidth="1"/>
    <col min="3075" max="3075" width="40.140625" style="14" customWidth="1"/>
    <col min="3076" max="3076" width="11.42578125" style="14" customWidth="1"/>
    <col min="3077" max="3077" width="9.140625" style="14" customWidth="1"/>
    <col min="3078" max="3078" width="10.85546875" style="14" customWidth="1"/>
    <col min="3079" max="3079" width="11.28515625" style="14" customWidth="1"/>
    <col min="3080" max="3080" width="14.28515625" style="14" customWidth="1"/>
    <col min="3081" max="3328" width="9.140625" style="14"/>
    <col min="3329" max="3329" width="3.7109375" style="14" customWidth="1"/>
    <col min="3330" max="3330" width="13.28515625" style="14" customWidth="1"/>
    <col min="3331" max="3331" width="40.140625" style="14" customWidth="1"/>
    <col min="3332" max="3332" width="11.42578125" style="14" customWidth="1"/>
    <col min="3333" max="3333" width="9.140625" style="14" customWidth="1"/>
    <col min="3334" max="3334" width="10.85546875" style="14" customWidth="1"/>
    <col min="3335" max="3335" width="11.28515625" style="14" customWidth="1"/>
    <col min="3336" max="3336" width="14.28515625" style="14" customWidth="1"/>
    <col min="3337" max="3584" width="9.140625" style="14"/>
    <col min="3585" max="3585" width="3.7109375" style="14" customWidth="1"/>
    <col min="3586" max="3586" width="13.28515625" style="14" customWidth="1"/>
    <col min="3587" max="3587" width="40.140625" style="14" customWidth="1"/>
    <col min="3588" max="3588" width="11.42578125" style="14" customWidth="1"/>
    <col min="3589" max="3589" width="9.140625" style="14" customWidth="1"/>
    <col min="3590" max="3590" width="10.85546875" style="14" customWidth="1"/>
    <col min="3591" max="3591" width="11.28515625" style="14" customWidth="1"/>
    <col min="3592" max="3592" width="14.28515625" style="14" customWidth="1"/>
    <col min="3593" max="3840" width="9.140625" style="14"/>
    <col min="3841" max="3841" width="3.7109375" style="14" customWidth="1"/>
    <col min="3842" max="3842" width="13.28515625" style="14" customWidth="1"/>
    <col min="3843" max="3843" width="40.140625" style="14" customWidth="1"/>
    <col min="3844" max="3844" width="11.42578125" style="14" customWidth="1"/>
    <col min="3845" max="3845" width="9.140625" style="14" customWidth="1"/>
    <col min="3846" max="3846" width="10.85546875" style="14" customWidth="1"/>
    <col min="3847" max="3847" width="11.28515625" style="14" customWidth="1"/>
    <col min="3848" max="3848" width="14.28515625" style="14" customWidth="1"/>
    <col min="3849" max="4096" width="9.140625" style="14"/>
    <col min="4097" max="4097" width="3.7109375" style="14" customWidth="1"/>
    <col min="4098" max="4098" width="13.28515625" style="14" customWidth="1"/>
    <col min="4099" max="4099" width="40.140625" style="14" customWidth="1"/>
    <col min="4100" max="4100" width="11.42578125" style="14" customWidth="1"/>
    <col min="4101" max="4101" width="9.140625" style="14" customWidth="1"/>
    <col min="4102" max="4102" width="10.85546875" style="14" customWidth="1"/>
    <col min="4103" max="4103" width="11.28515625" style="14" customWidth="1"/>
    <col min="4104" max="4104" width="14.28515625" style="14" customWidth="1"/>
    <col min="4105" max="4352" width="9.140625" style="14"/>
    <col min="4353" max="4353" width="3.7109375" style="14" customWidth="1"/>
    <col min="4354" max="4354" width="13.28515625" style="14" customWidth="1"/>
    <col min="4355" max="4355" width="40.140625" style="14" customWidth="1"/>
    <col min="4356" max="4356" width="11.42578125" style="14" customWidth="1"/>
    <col min="4357" max="4357" width="9.140625" style="14" customWidth="1"/>
    <col min="4358" max="4358" width="10.85546875" style="14" customWidth="1"/>
    <col min="4359" max="4359" width="11.28515625" style="14" customWidth="1"/>
    <col min="4360" max="4360" width="14.28515625" style="14" customWidth="1"/>
    <col min="4361" max="4608" width="9.140625" style="14"/>
    <col min="4609" max="4609" width="3.7109375" style="14" customWidth="1"/>
    <col min="4610" max="4610" width="13.28515625" style="14" customWidth="1"/>
    <col min="4611" max="4611" width="40.140625" style="14" customWidth="1"/>
    <col min="4612" max="4612" width="11.42578125" style="14" customWidth="1"/>
    <col min="4613" max="4613" width="9.140625" style="14" customWidth="1"/>
    <col min="4614" max="4614" width="10.85546875" style="14" customWidth="1"/>
    <col min="4615" max="4615" width="11.28515625" style="14" customWidth="1"/>
    <col min="4616" max="4616" width="14.28515625" style="14" customWidth="1"/>
    <col min="4617" max="4864" width="9.140625" style="14"/>
    <col min="4865" max="4865" width="3.7109375" style="14" customWidth="1"/>
    <col min="4866" max="4866" width="13.28515625" style="14" customWidth="1"/>
    <col min="4867" max="4867" width="40.140625" style="14" customWidth="1"/>
    <col min="4868" max="4868" width="11.42578125" style="14" customWidth="1"/>
    <col min="4869" max="4869" width="9.140625" style="14" customWidth="1"/>
    <col min="4870" max="4870" width="10.85546875" style="14" customWidth="1"/>
    <col min="4871" max="4871" width="11.28515625" style="14" customWidth="1"/>
    <col min="4872" max="4872" width="14.28515625" style="14" customWidth="1"/>
    <col min="4873" max="5120" width="9.140625" style="14"/>
    <col min="5121" max="5121" width="3.7109375" style="14" customWidth="1"/>
    <col min="5122" max="5122" width="13.28515625" style="14" customWidth="1"/>
    <col min="5123" max="5123" width="40.140625" style="14" customWidth="1"/>
    <col min="5124" max="5124" width="11.42578125" style="14" customWidth="1"/>
    <col min="5125" max="5125" width="9.140625" style="14" customWidth="1"/>
    <col min="5126" max="5126" width="10.85546875" style="14" customWidth="1"/>
    <col min="5127" max="5127" width="11.28515625" style="14" customWidth="1"/>
    <col min="5128" max="5128" width="14.28515625" style="14" customWidth="1"/>
    <col min="5129" max="5376" width="9.140625" style="14"/>
    <col min="5377" max="5377" width="3.7109375" style="14" customWidth="1"/>
    <col min="5378" max="5378" width="13.28515625" style="14" customWidth="1"/>
    <col min="5379" max="5379" width="40.140625" style="14" customWidth="1"/>
    <col min="5380" max="5380" width="11.42578125" style="14" customWidth="1"/>
    <col min="5381" max="5381" width="9.140625" style="14" customWidth="1"/>
    <col min="5382" max="5382" width="10.85546875" style="14" customWidth="1"/>
    <col min="5383" max="5383" width="11.28515625" style="14" customWidth="1"/>
    <col min="5384" max="5384" width="14.28515625" style="14" customWidth="1"/>
    <col min="5385" max="5632" width="9.140625" style="14"/>
    <col min="5633" max="5633" width="3.7109375" style="14" customWidth="1"/>
    <col min="5634" max="5634" width="13.28515625" style="14" customWidth="1"/>
    <col min="5635" max="5635" width="40.140625" style="14" customWidth="1"/>
    <col min="5636" max="5636" width="11.42578125" style="14" customWidth="1"/>
    <col min="5637" max="5637" width="9.140625" style="14" customWidth="1"/>
    <col min="5638" max="5638" width="10.85546875" style="14" customWidth="1"/>
    <col min="5639" max="5639" width="11.28515625" style="14" customWidth="1"/>
    <col min="5640" max="5640" width="14.28515625" style="14" customWidth="1"/>
    <col min="5641" max="5888" width="9.140625" style="14"/>
    <col min="5889" max="5889" width="3.7109375" style="14" customWidth="1"/>
    <col min="5890" max="5890" width="13.28515625" style="14" customWidth="1"/>
    <col min="5891" max="5891" width="40.140625" style="14" customWidth="1"/>
    <col min="5892" max="5892" width="11.42578125" style="14" customWidth="1"/>
    <col min="5893" max="5893" width="9.140625" style="14" customWidth="1"/>
    <col min="5894" max="5894" width="10.85546875" style="14" customWidth="1"/>
    <col min="5895" max="5895" width="11.28515625" style="14" customWidth="1"/>
    <col min="5896" max="5896" width="14.28515625" style="14" customWidth="1"/>
    <col min="5897" max="6144" width="9.140625" style="14"/>
    <col min="6145" max="6145" width="3.7109375" style="14" customWidth="1"/>
    <col min="6146" max="6146" width="13.28515625" style="14" customWidth="1"/>
    <col min="6147" max="6147" width="40.140625" style="14" customWidth="1"/>
    <col min="6148" max="6148" width="11.42578125" style="14" customWidth="1"/>
    <col min="6149" max="6149" width="9.140625" style="14" customWidth="1"/>
    <col min="6150" max="6150" width="10.85546875" style="14" customWidth="1"/>
    <col min="6151" max="6151" width="11.28515625" style="14" customWidth="1"/>
    <col min="6152" max="6152" width="14.28515625" style="14" customWidth="1"/>
    <col min="6153" max="6400" width="9.140625" style="14"/>
    <col min="6401" max="6401" width="3.7109375" style="14" customWidth="1"/>
    <col min="6402" max="6402" width="13.28515625" style="14" customWidth="1"/>
    <col min="6403" max="6403" width="40.140625" style="14" customWidth="1"/>
    <col min="6404" max="6404" width="11.42578125" style="14" customWidth="1"/>
    <col min="6405" max="6405" width="9.140625" style="14" customWidth="1"/>
    <col min="6406" max="6406" width="10.85546875" style="14" customWidth="1"/>
    <col min="6407" max="6407" width="11.28515625" style="14" customWidth="1"/>
    <col min="6408" max="6408" width="14.28515625" style="14" customWidth="1"/>
    <col min="6409" max="6656" width="9.140625" style="14"/>
    <col min="6657" max="6657" width="3.7109375" style="14" customWidth="1"/>
    <col min="6658" max="6658" width="13.28515625" style="14" customWidth="1"/>
    <col min="6659" max="6659" width="40.140625" style="14" customWidth="1"/>
    <col min="6660" max="6660" width="11.42578125" style="14" customWidth="1"/>
    <col min="6661" max="6661" width="9.140625" style="14" customWidth="1"/>
    <col min="6662" max="6662" width="10.85546875" style="14" customWidth="1"/>
    <col min="6663" max="6663" width="11.28515625" style="14" customWidth="1"/>
    <col min="6664" max="6664" width="14.28515625" style="14" customWidth="1"/>
    <col min="6665" max="6912" width="9.140625" style="14"/>
    <col min="6913" max="6913" width="3.7109375" style="14" customWidth="1"/>
    <col min="6914" max="6914" width="13.28515625" style="14" customWidth="1"/>
    <col min="6915" max="6915" width="40.140625" style="14" customWidth="1"/>
    <col min="6916" max="6916" width="11.42578125" style="14" customWidth="1"/>
    <col min="6917" max="6917" width="9.140625" style="14" customWidth="1"/>
    <col min="6918" max="6918" width="10.85546875" style="14" customWidth="1"/>
    <col min="6919" max="6919" width="11.28515625" style="14" customWidth="1"/>
    <col min="6920" max="6920" width="14.28515625" style="14" customWidth="1"/>
    <col min="6921" max="7168" width="9.140625" style="14"/>
    <col min="7169" max="7169" width="3.7109375" style="14" customWidth="1"/>
    <col min="7170" max="7170" width="13.28515625" style="14" customWidth="1"/>
    <col min="7171" max="7171" width="40.140625" style="14" customWidth="1"/>
    <col min="7172" max="7172" width="11.42578125" style="14" customWidth="1"/>
    <col min="7173" max="7173" width="9.140625" style="14" customWidth="1"/>
    <col min="7174" max="7174" width="10.85546875" style="14" customWidth="1"/>
    <col min="7175" max="7175" width="11.28515625" style="14" customWidth="1"/>
    <col min="7176" max="7176" width="14.28515625" style="14" customWidth="1"/>
    <col min="7177" max="7424" width="9.140625" style="14"/>
    <col min="7425" max="7425" width="3.7109375" style="14" customWidth="1"/>
    <col min="7426" max="7426" width="13.28515625" style="14" customWidth="1"/>
    <col min="7427" max="7427" width="40.140625" style="14" customWidth="1"/>
    <col min="7428" max="7428" width="11.42578125" style="14" customWidth="1"/>
    <col min="7429" max="7429" width="9.140625" style="14" customWidth="1"/>
    <col min="7430" max="7430" width="10.85546875" style="14" customWidth="1"/>
    <col min="7431" max="7431" width="11.28515625" style="14" customWidth="1"/>
    <col min="7432" max="7432" width="14.28515625" style="14" customWidth="1"/>
    <col min="7433" max="7680" width="9.140625" style="14"/>
    <col min="7681" max="7681" width="3.7109375" style="14" customWidth="1"/>
    <col min="7682" max="7682" width="13.28515625" style="14" customWidth="1"/>
    <col min="7683" max="7683" width="40.140625" style="14" customWidth="1"/>
    <col min="7684" max="7684" width="11.42578125" style="14" customWidth="1"/>
    <col min="7685" max="7685" width="9.140625" style="14" customWidth="1"/>
    <col min="7686" max="7686" width="10.85546875" style="14" customWidth="1"/>
    <col min="7687" max="7687" width="11.28515625" style="14" customWidth="1"/>
    <col min="7688" max="7688" width="14.28515625" style="14" customWidth="1"/>
    <col min="7689" max="7936" width="9.140625" style="14"/>
    <col min="7937" max="7937" width="3.7109375" style="14" customWidth="1"/>
    <col min="7938" max="7938" width="13.28515625" style="14" customWidth="1"/>
    <col min="7939" max="7939" width="40.140625" style="14" customWidth="1"/>
    <col min="7940" max="7940" width="11.42578125" style="14" customWidth="1"/>
    <col min="7941" max="7941" width="9.140625" style="14" customWidth="1"/>
    <col min="7942" max="7942" width="10.85546875" style="14" customWidth="1"/>
    <col min="7943" max="7943" width="11.28515625" style="14" customWidth="1"/>
    <col min="7944" max="7944" width="14.28515625" style="14" customWidth="1"/>
    <col min="7945" max="8192" width="9.140625" style="14"/>
    <col min="8193" max="8193" width="3.7109375" style="14" customWidth="1"/>
    <col min="8194" max="8194" width="13.28515625" style="14" customWidth="1"/>
    <col min="8195" max="8195" width="40.140625" style="14" customWidth="1"/>
    <col min="8196" max="8196" width="11.42578125" style="14" customWidth="1"/>
    <col min="8197" max="8197" width="9.140625" style="14" customWidth="1"/>
    <col min="8198" max="8198" width="10.85546875" style="14" customWidth="1"/>
    <col min="8199" max="8199" width="11.28515625" style="14" customWidth="1"/>
    <col min="8200" max="8200" width="14.28515625" style="14" customWidth="1"/>
    <col min="8201" max="8448" width="9.140625" style="14"/>
    <col min="8449" max="8449" width="3.7109375" style="14" customWidth="1"/>
    <col min="8450" max="8450" width="13.28515625" style="14" customWidth="1"/>
    <col min="8451" max="8451" width="40.140625" style="14" customWidth="1"/>
    <col min="8452" max="8452" width="11.42578125" style="14" customWidth="1"/>
    <col min="8453" max="8453" width="9.140625" style="14" customWidth="1"/>
    <col min="8454" max="8454" width="10.85546875" style="14" customWidth="1"/>
    <col min="8455" max="8455" width="11.28515625" style="14" customWidth="1"/>
    <col min="8456" max="8456" width="14.28515625" style="14" customWidth="1"/>
    <col min="8457" max="8704" width="9.140625" style="14"/>
    <col min="8705" max="8705" width="3.7109375" style="14" customWidth="1"/>
    <col min="8706" max="8706" width="13.28515625" style="14" customWidth="1"/>
    <col min="8707" max="8707" width="40.140625" style="14" customWidth="1"/>
    <col min="8708" max="8708" width="11.42578125" style="14" customWidth="1"/>
    <col min="8709" max="8709" width="9.140625" style="14" customWidth="1"/>
    <col min="8710" max="8710" width="10.85546875" style="14" customWidth="1"/>
    <col min="8711" max="8711" width="11.28515625" style="14" customWidth="1"/>
    <col min="8712" max="8712" width="14.28515625" style="14" customWidth="1"/>
    <col min="8713" max="8960" width="9.140625" style="14"/>
    <col min="8961" max="8961" width="3.7109375" style="14" customWidth="1"/>
    <col min="8962" max="8962" width="13.28515625" style="14" customWidth="1"/>
    <col min="8963" max="8963" width="40.140625" style="14" customWidth="1"/>
    <col min="8964" max="8964" width="11.42578125" style="14" customWidth="1"/>
    <col min="8965" max="8965" width="9.140625" style="14" customWidth="1"/>
    <col min="8966" max="8966" width="10.85546875" style="14" customWidth="1"/>
    <col min="8967" max="8967" width="11.28515625" style="14" customWidth="1"/>
    <col min="8968" max="8968" width="14.28515625" style="14" customWidth="1"/>
    <col min="8969" max="9216" width="9.140625" style="14"/>
    <col min="9217" max="9217" width="3.7109375" style="14" customWidth="1"/>
    <col min="9218" max="9218" width="13.28515625" style="14" customWidth="1"/>
    <col min="9219" max="9219" width="40.140625" style="14" customWidth="1"/>
    <col min="9220" max="9220" width="11.42578125" style="14" customWidth="1"/>
    <col min="9221" max="9221" width="9.140625" style="14" customWidth="1"/>
    <col min="9222" max="9222" width="10.85546875" style="14" customWidth="1"/>
    <col min="9223" max="9223" width="11.28515625" style="14" customWidth="1"/>
    <col min="9224" max="9224" width="14.28515625" style="14" customWidth="1"/>
    <col min="9225" max="9472" width="9.140625" style="14"/>
    <col min="9473" max="9473" width="3.7109375" style="14" customWidth="1"/>
    <col min="9474" max="9474" width="13.28515625" style="14" customWidth="1"/>
    <col min="9475" max="9475" width="40.140625" style="14" customWidth="1"/>
    <col min="9476" max="9476" width="11.42578125" style="14" customWidth="1"/>
    <col min="9477" max="9477" width="9.140625" style="14" customWidth="1"/>
    <col min="9478" max="9478" width="10.85546875" style="14" customWidth="1"/>
    <col min="9479" max="9479" width="11.28515625" style="14" customWidth="1"/>
    <col min="9480" max="9480" width="14.28515625" style="14" customWidth="1"/>
    <col min="9481" max="9728" width="9.140625" style="14"/>
    <col min="9729" max="9729" width="3.7109375" style="14" customWidth="1"/>
    <col min="9730" max="9730" width="13.28515625" style="14" customWidth="1"/>
    <col min="9731" max="9731" width="40.140625" style="14" customWidth="1"/>
    <col min="9732" max="9732" width="11.42578125" style="14" customWidth="1"/>
    <col min="9733" max="9733" width="9.140625" style="14" customWidth="1"/>
    <col min="9734" max="9734" width="10.85546875" style="14" customWidth="1"/>
    <col min="9735" max="9735" width="11.28515625" style="14" customWidth="1"/>
    <col min="9736" max="9736" width="14.28515625" style="14" customWidth="1"/>
    <col min="9737" max="9984" width="9.140625" style="14"/>
    <col min="9985" max="9985" width="3.7109375" style="14" customWidth="1"/>
    <col min="9986" max="9986" width="13.28515625" style="14" customWidth="1"/>
    <col min="9987" max="9987" width="40.140625" style="14" customWidth="1"/>
    <col min="9988" max="9988" width="11.42578125" style="14" customWidth="1"/>
    <col min="9989" max="9989" width="9.140625" style="14" customWidth="1"/>
    <col min="9990" max="9990" width="10.85546875" style="14" customWidth="1"/>
    <col min="9991" max="9991" width="11.28515625" style="14" customWidth="1"/>
    <col min="9992" max="9992" width="14.28515625" style="14" customWidth="1"/>
    <col min="9993" max="10240" width="9.140625" style="14"/>
    <col min="10241" max="10241" width="3.7109375" style="14" customWidth="1"/>
    <col min="10242" max="10242" width="13.28515625" style="14" customWidth="1"/>
    <col min="10243" max="10243" width="40.140625" style="14" customWidth="1"/>
    <col min="10244" max="10244" width="11.42578125" style="14" customWidth="1"/>
    <col min="10245" max="10245" width="9.140625" style="14" customWidth="1"/>
    <col min="10246" max="10246" width="10.85546875" style="14" customWidth="1"/>
    <col min="10247" max="10247" width="11.28515625" style="14" customWidth="1"/>
    <col min="10248" max="10248" width="14.28515625" style="14" customWidth="1"/>
    <col min="10249" max="10496" width="9.140625" style="14"/>
    <col min="10497" max="10497" width="3.7109375" style="14" customWidth="1"/>
    <col min="10498" max="10498" width="13.28515625" style="14" customWidth="1"/>
    <col min="10499" max="10499" width="40.140625" style="14" customWidth="1"/>
    <col min="10500" max="10500" width="11.42578125" style="14" customWidth="1"/>
    <col min="10501" max="10501" width="9.140625" style="14" customWidth="1"/>
    <col min="10502" max="10502" width="10.85546875" style="14" customWidth="1"/>
    <col min="10503" max="10503" width="11.28515625" style="14" customWidth="1"/>
    <col min="10504" max="10504" width="14.28515625" style="14" customWidth="1"/>
    <col min="10505" max="10752" width="9.140625" style="14"/>
    <col min="10753" max="10753" width="3.7109375" style="14" customWidth="1"/>
    <col min="10754" max="10754" width="13.28515625" style="14" customWidth="1"/>
    <col min="10755" max="10755" width="40.140625" style="14" customWidth="1"/>
    <col min="10756" max="10756" width="11.42578125" style="14" customWidth="1"/>
    <col min="10757" max="10757" width="9.140625" style="14" customWidth="1"/>
    <col min="10758" max="10758" width="10.85546875" style="14" customWidth="1"/>
    <col min="10759" max="10759" width="11.28515625" style="14" customWidth="1"/>
    <col min="10760" max="10760" width="14.28515625" style="14" customWidth="1"/>
    <col min="10761" max="11008" width="9.140625" style="14"/>
    <col min="11009" max="11009" width="3.7109375" style="14" customWidth="1"/>
    <col min="11010" max="11010" width="13.28515625" style="14" customWidth="1"/>
    <col min="11011" max="11011" width="40.140625" style="14" customWidth="1"/>
    <col min="11012" max="11012" width="11.42578125" style="14" customWidth="1"/>
    <col min="11013" max="11013" width="9.140625" style="14" customWidth="1"/>
    <col min="11014" max="11014" width="10.85546875" style="14" customWidth="1"/>
    <col min="11015" max="11015" width="11.28515625" style="14" customWidth="1"/>
    <col min="11016" max="11016" width="14.28515625" style="14" customWidth="1"/>
    <col min="11017" max="11264" width="9.140625" style="14"/>
    <col min="11265" max="11265" width="3.7109375" style="14" customWidth="1"/>
    <col min="11266" max="11266" width="13.28515625" style="14" customWidth="1"/>
    <col min="11267" max="11267" width="40.140625" style="14" customWidth="1"/>
    <col min="11268" max="11268" width="11.42578125" style="14" customWidth="1"/>
    <col min="11269" max="11269" width="9.140625" style="14" customWidth="1"/>
    <col min="11270" max="11270" width="10.85546875" style="14" customWidth="1"/>
    <col min="11271" max="11271" width="11.28515625" style="14" customWidth="1"/>
    <col min="11272" max="11272" width="14.28515625" style="14" customWidth="1"/>
    <col min="11273" max="11520" width="9.140625" style="14"/>
    <col min="11521" max="11521" width="3.7109375" style="14" customWidth="1"/>
    <col min="11522" max="11522" width="13.28515625" style="14" customWidth="1"/>
    <col min="11523" max="11523" width="40.140625" style="14" customWidth="1"/>
    <col min="11524" max="11524" width="11.42578125" style="14" customWidth="1"/>
    <col min="11525" max="11525" width="9.140625" style="14" customWidth="1"/>
    <col min="11526" max="11526" width="10.85546875" style="14" customWidth="1"/>
    <col min="11527" max="11527" width="11.28515625" style="14" customWidth="1"/>
    <col min="11528" max="11528" width="14.28515625" style="14" customWidth="1"/>
    <col min="11529" max="11776" width="9.140625" style="14"/>
    <col min="11777" max="11777" width="3.7109375" style="14" customWidth="1"/>
    <col min="11778" max="11778" width="13.28515625" style="14" customWidth="1"/>
    <col min="11779" max="11779" width="40.140625" style="14" customWidth="1"/>
    <col min="11780" max="11780" width="11.42578125" style="14" customWidth="1"/>
    <col min="11781" max="11781" width="9.140625" style="14" customWidth="1"/>
    <col min="11782" max="11782" width="10.85546875" style="14" customWidth="1"/>
    <col min="11783" max="11783" width="11.28515625" style="14" customWidth="1"/>
    <col min="11784" max="11784" width="14.28515625" style="14" customWidth="1"/>
    <col min="11785" max="12032" width="9.140625" style="14"/>
    <col min="12033" max="12033" width="3.7109375" style="14" customWidth="1"/>
    <col min="12034" max="12034" width="13.28515625" style="14" customWidth="1"/>
    <col min="12035" max="12035" width="40.140625" style="14" customWidth="1"/>
    <col min="12036" max="12036" width="11.42578125" style="14" customWidth="1"/>
    <col min="12037" max="12037" width="9.140625" style="14" customWidth="1"/>
    <col min="12038" max="12038" width="10.85546875" style="14" customWidth="1"/>
    <col min="12039" max="12039" width="11.28515625" style="14" customWidth="1"/>
    <col min="12040" max="12040" width="14.28515625" style="14" customWidth="1"/>
    <col min="12041" max="12288" width="9.140625" style="14"/>
    <col min="12289" max="12289" width="3.7109375" style="14" customWidth="1"/>
    <col min="12290" max="12290" width="13.28515625" style="14" customWidth="1"/>
    <col min="12291" max="12291" width="40.140625" style="14" customWidth="1"/>
    <col min="12292" max="12292" width="11.42578125" style="14" customWidth="1"/>
    <col min="12293" max="12293" width="9.140625" style="14" customWidth="1"/>
    <col min="12294" max="12294" width="10.85546875" style="14" customWidth="1"/>
    <col min="12295" max="12295" width="11.28515625" style="14" customWidth="1"/>
    <col min="12296" max="12296" width="14.28515625" style="14" customWidth="1"/>
    <col min="12297" max="12544" width="9.140625" style="14"/>
    <col min="12545" max="12545" width="3.7109375" style="14" customWidth="1"/>
    <col min="12546" max="12546" width="13.28515625" style="14" customWidth="1"/>
    <col min="12547" max="12547" width="40.140625" style="14" customWidth="1"/>
    <col min="12548" max="12548" width="11.42578125" style="14" customWidth="1"/>
    <col min="12549" max="12549" width="9.140625" style="14" customWidth="1"/>
    <col min="12550" max="12550" width="10.85546875" style="14" customWidth="1"/>
    <col min="12551" max="12551" width="11.28515625" style="14" customWidth="1"/>
    <col min="12552" max="12552" width="14.28515625" style="14" customWidth="1"/>
    <col min="12553" max="12800" width="9.140625" style="14"/>
    <col min="12801" max="12801" width="3.7109375" style="14" customWidth="1"/>
    <col min="12802" max="12802" width="13.28515625" style="14" customWidth="1"/>
    <col min="12803" max="12803" width="40.140625" style="14" customWidth="1"/>
    <col min="12804" max="12804" width="11.42578125" style="14" customWidth="1"/>
    <col min="12805" max="12805" width="9.140625" style="14" customWidth="1"/>
    <col min="12806" max="12806" width="10.85546875" style="14" customWidth="1"/>
    <col min="12807" max="12807" width="11.28515625" style="14" customWidth="1"/>
    <col min="12808" max="12808" width="14.28515625" style="14" customWidth="1"/>
    <col min="12809" max="13056" width="9.140625" style="14"/>
    <col min="13057" max="13057" width="3.7109375" style="14" customWidth="1"/>
    <col min="13058" max="13058" width="13.28515625" style="14" customWidth="1"/>
    <col min="13059" max="13059" width="40.140625" style="14" customWidth="1"/>
    <col min="13060" max="13060" width="11.42578125" style="14" customWidth="1"/>
    <col min="13061" max="13061" width="9.140625" style="14" customWidth="1"/>
    <col min="13062" max="13062" width="10.85546875" style="14" customWidth="1"/>
    <col min="13063" max="13063" width="11.28515625" style="14" customWidth="1"/>
    <col min="13064" max="13064" width="14.28515625" style="14" customWidth="1"/>
    <col min="13065" max="13312" width="9.140625" style="14"/>
    <col min="13313" max="13313" width="3.7109375" style="14" customWidth="1"/>
    <col min="13314" max="13314" width="13.28515625" style="14" customWidth="1"/>
    <col min="13315" max="13315" width="40.140625" style="14" customWidth="1"/>
    <col min="13316" max="13316" width="11.42578125" style="14" customWidth="1"/>
    <col min="13317" max="13317" width="9.140625" style="14" customWidth="1"/>
    <col min="13318" max="13318" width="10.85546875" style="14" customWidth="1"/>
    <col min="13319" max="13319" width="11.28515625" style="14" customWidth="1"/>
    <col min="13320" max="13320" width="14.28515625" style="14" customWidth="1"/>
    <col min="13321" max="13568" width="9.140625" style="14"/>
    <col min="13569" max="13569" width="3.7109375" style="14" customWidth="1"/>
    <col min="13570" max="13570" width="13.28515625" style="14" customWidth="1"/>
    <col min="13571" max="13571" width="40.140625" style="14" customWidth="1"/>
    <col min="13572" max="13572" width="11.42578125" style="14" customWidth="1"/>
    <col min="13573" max="13573" width="9.140625" style="14" customWidth="1"/>
    <col min="13574" max="13574" width="10.85546875" style="14" customWidth="1"/>
    <col min="13575" max="13575" width="11.28515625" style="14" customWidth="1"/>
    <col min="13576" max="13576" width="14.28515625" style="14" customWidth="1"/>
    <col min="13577" max="13824" width="9.140625" style="14"/>
    <col min="13825" max="13825" width="3.7109375" style="14" customWidth="1"/>
    <col min="13826" max="13826" width="13.28515625" style="14" customWidth="1"/>
    <col min="13827" max="13827" width="40.140625" style="14" customWidth="1"/>
    <col min="13828" max="13828" width="11.42578125" style="14" customWidth="1"/>
    <col min="13829" max="13829" width="9.140625" style="14" customWidth="1"/>
    <col min="13830" max="13830" width="10.85546875" style="14" customWidth="1"/>
    <col min="13831" max="13831" width="11.28515625" style="14" customWidth="1"/>
    <col min="13832" max="13832" width="14.28515625" style="14" customWidth="1"/>
    <col min="13833" max="14080" width="9.140625" style="14"/>
    <col min="14081" max="14081" width="3.7109375" style="14" customWidth="1"/>
    <col min="14082" max="14082" width="13.28515625" style="14" customWidth="1"/>
    <col min="14083" max="14083" width="40.140625" style="14" customWidth="1"/>
    <col min="14084" max="14084" width="11.42578125" style="14" customWidth="1"/>
    <col min="14085" max="14085" width="9.140625" style="14" customWidth="1"/>
    <col min="14086" max="14086" width="10.85546875" style="14" customWidth="1"/>
    <col min="14087" max="14087" width="11.28515625" style="14" customWidth="1"/>
    <col min="14088" max="14088" width="14.28515625" style="14" customWidth="1"/>
    <col min="14089" max="14336" width="9.140625" style="14"/>
    <col min="14337" max="14337" width="3.7109375" style="14" customWidth="1"/>
    <col min="14338" max="14338" width="13.28515625" style="14" customWidth="1"/>
    <col min="14339" max="14339" width="40.140625" style="14" customWidth="1"/>
    <col min="14340" max="14340" width="11.42578125" style="14" customWidth="1"/>
    <col min="14341" max="14341" width="9.140625" style="14" customWidth="1"/>
    <col min="14342" max="14342" width="10.85546875" style="14" customWidth="1"/>
    <col min="14343" max="14343" width="11.28515625" style="14" customWidth="1"/>
    <col min="14344" max="14344" width="14.28515625" style="14" customWidth="1"/>
    <col min="14345" max="14592" width="9.140625" style="14"/>
    <col min="14593" max="14593" width="3.7109375" style="14" customWidth="1"/>
    <col min="14594" max="14594" width="13.28515625" style="14" customWidth="1"/>
    <col min="14595" max="14595" width="40.140625" style="14" customWidth="1"/>
    <col min="14596" max="14596" width="11.42578125" style="14" customWidth="1"/>
    <col min="14597" max="14597" width="9.140625" style="14" customWidth="1"/>
    <col min="14598" max="14598" width="10.85546875" style="14" customWidth="1"/>
    <col min="14599" max="14599" width="11.28515625" style="14" customWidth="1"/>
    <col min="14600" max="14600" width="14.28515625" style="14" customWidth="1"/>
    <col min="14601" max="14848" width="9.140625" style="14"/>
    <col min="14849" max="14849" width="3.7109375" style="14" customWidth="1"/>
    <col min="14850" max="14850" width="13.28515625" style="14" customWidth="1"/>
    <col min="14851" max="14851" width="40.140625" style="14" customWidth="1"/>
    <col min="14852" max="14852" width="11.42578125" style="14" customWidth="1"/>
    <col min="14853" max="14853" width="9.140625" style="14" customWidth="1"/>
    <col min="14854" max="14854" width="10.85546875" style="14" customWidth="1"/>
    <col min="14855" max="14855" width="11.28515625" style="14" customWidth="1"/>
    <col min="14856" max="14856" width="14.28515625" style="14" customWidth="1"/>
    <col min="14857" max="15104" width="9.140625" style="14"/>
    <col min="15105" max="15105" width="3.7109375" style="14" customWidth="1"/>
    <col min="15106" max="15106" width="13.28515625" style="14" customWidth="1"/>
    <col min="15107" max="15107" width="40.140625" style="14" customWidth="1"/>
    <col min="15108" max="15108" width="11.42578125" style="14" customWidth="1"/>
    <col min="15109" max="15109" width="9.140625" style="14" customWidth="1"/>
    <col min="15110" max="15110" width="10.85546875" style="14" customWidth="1"/>
    <col min="15111" max="15111" width="11.28515625" style="14" customWidth="1"/>
    <col min="15112" max="15112" width="14.28515625" style="14" customWidth="1"/>
    <col min="15113" max="15360" width="9.140625" style="14"/>
    <col min="15361" max="15361" width="3.7109375" style="14" customWidth="1"/>
    <col min="15362" max="15362" width="13.28515625" style="14" customWidth="1"/>
    <col min="15363" max="15363" width="40.140625" style="14" customWidth="1"/>
    <col min="15364" max="15364" width="11.42578125" style="14" customWidth="1"/>
    <col min="15365" max="15365" width="9.140625" style="14" customWidth="1"/>
    <col min="15366" max="15366" width="10.85546875" style="14" customWidth="1"/>
    <col min="15367" max="15367" width="11.28515625" style="14" customWidth="1"/>
    <col min="15368" max="15368" width="14.28515625" style="14" customWidth="1"/>
    <col min="15369" max="15616" width="9.140625" style="14"/>
    <col min="15617" max="15617" width="3.7109375" style="14" customWidth="1"/>
    <col min="15618" max="15618" width="13.28515625" style="14" customWidth="1"/>
    <col min="15619" max="15619" width="40.140625" style="14" customWidth="1"/>
    <col min="15620" max="15620" width="11.42578125" style="14" customWidth="1"/>
    <col min="15621" max="15621" width="9.140625" style="14" customWidth="1"/>
    <col min="15622" max="15622" width="10.85546875" style="14" customWidth="1"/>
    <col min="15623" max="15623" width="11.28515625" style="14" customWidth="1"/>
    <col min="15624" max="15624" width="14.28515625" style="14" customWidth="1"/>
    <col min="15625" max="15872" width="9.140625" style="14"/>
    <col min="15873" max="15873" width="3.7109375" style="14" customWidth="1"/>
    <col min="15874" max="15874" width="13.28515625" style="14" customWidth="1"/>
    <col min="15875" max="15875" width="40.140625" style="14" customWidth="1"/>
    <col min="15876" max="15876" width="11.42578125" style="14" customWidth="1"/>
    <col min="15877" max="15877" width="9.140625" style="14" customWidth="1"/>
    <col min="15878" max="15878" width="10.85546875" style="14" customWidth="1"/>
    <col min="15879" max="15879" width="11.28515625" style="14" customWidth="1"/>
    <col min="15880" max="15880" width="14.28515625" style="14" customWidth="1"/>
    <col min="15881" max="16128" width="9.140625" style="14"/>
    <col min="16129" max="16129" width="3.7109375" style="14" customWidth="1"/>
    <col min="16130" max="16130" width="13.28515625" style="14" customWidth="1"/>
    <col min="16131" max="16131" width="40.140625" style="14" customWidth="1"/>
    <col min="16132" max="16132" width="11.42578125" style="14" customWidth="1"/>
    <col min="16133" max="16133" width="9.140625" style="14" customWidth="1"/>
    <col min="16134" max="16134" width="10.85546875" style="14" customWidth="1"/>
    <col min="16135" max="16135" width="11.28515625" style="14" customWidth="1"/>
    <col min="16136" max="16136" width="14.28515625" style="14" customWidth="1"/>
    <col min="16137" max="16384" width="9.140625" style="14"/>
  </cols>
  <sheetData>
    <row r="1" spans="1:12">
      <c r="A1" s="353" t="s">
        <v>112</v>
      </c>
      <c r="B1" s="353"/>
      <c r="C1" s="353"/>
      <c r="D1" s="353"/>
      <c r="E1" s="353"/>
      <c r="F1" s="353"/>
      <c r="G1" s="353"/>
      <c r="H1" s="353"/>
    </row>
    <row r="2" spans="1:12">
      <c r="A2" s="354" t="s">
        <v>157</v>
      </c>
      <c r="B2" s="354"/>
      <c r="C2" s="354"/>
      <c r="D2" s="354"/>
      <c r="E2" s="354"/>
      <c r="F2" s="354"/>
      <c r="G2" s="354"/>
      <c r="H2" s="354"/>
    </row>
    <row r="3" spans="1:12" ht="18" customHeight="1">
      <c r="A3" s="353" t="s">
        <v>43</v>
      </c>
      <c r="B3" s="353"/>
      <c r="C3" s="353"/>
      <c r="D3" s="353"/>
      <c r="E3" s="353"/>
      <c r="F3" s="353"/>
      <c r="G3" s="353"/>
      <c r="H3" s="353"/>
    </row>
    <row r="4" spans="1:12" ht="18.75" customHeight="1">
      <c r="A4" s="355" t="s">
        <v>42</v>
      </c>
      <c r="B4" s="355"/>
      <c r="C4" s="355"/>
      <c r="D4" s="355"/>
      <c r="E4" s="355"/>
      <c r="F4" s="355"/>
      <c r="G4" s="355"/>
      <c r="H4" s="355"/>
    </row>
    <row r="5" spans="1:12" ht="15" customHeight="1">
      <c r="A5" s="356"/>
      <c r="B5" s="356"/>
      <c r="C5" s="356"/>
      <c r="D5" s="356"/>
      <c r="E5" s="356"/>
      <c r="F5" s="356"/>
      <c r="G5" s="356"/>
      <c r="H5" s="356"/>
    </row>
    <row r="6" spans="1:12" ht="15" customHeight="1">
      <c r="B6" s="63"/>
      <c r="C6" s="63"/>
    </row>
    <row r="7" spans="1:12" ht="15" customHeight="1">
      <c r="B7" s="36"/>
      <c r="C7" s="36"/>
    </row>
    <row r="8" spans="1:12">
      <c r="A8" s="367" t="s">
        <v>9</v>
      </c>
      <c r="B8" s="357" t="s">
        <v>44</v>
      </c>
      <c r="C8" s="359" t="s">
        <v>45</v>
      </c>
      <c r="D8" s="361" t="s">
        <v>46</v>
      </c>
      <c r="E8" s="362"/>
      <c r="F8" s="362"/>
      <c r="G8" s="363"/>
      <c r="H8" s="357" t="s">
        <v>47</v>
      </c>
    </row>
    <row r="9" spans="1:12" ht="64.5" customHeight="1">
      <c r="A9" s="368"/>
      <c r="B9" s="358"/>
      <c r="C9" s="360"/>
      <c r="D9" s="64" t="s">
        <v>48</v>
      </c>
      <c r="E9" s="65" t="s">
        <v>49</v>
      </c>
      <c r="F9" s="64" t="s">
        <v>50</v>
      </c>
      <c r="G9" s="66" t="s">
        <v>51</v>
      </c>
      <c r="H9" s="358"/>
    </row>
    <row r="10" spans="1:12">
      <c r="A10" s="37">
        <v>1</v>
      </c>
      <c r="B10" s="38">
        <v>2</v>
      </c>
      <c r="C10" s="37">
        <v>3</v>
      </c>
      <c r="D10" s="38">
        <v>4</v>
      </c>
      <c r="E10" s="37">
        <v>5</v>
      </c>
      <c r="F10" s="38">
        <v>6</v>
      </c>
      <c r="G10" s="37">
        <v>7</v>
      </c>
      <c r="H10" s="37">
        <v>8</v>
      </c>
    </row>
    <row r="11" spans="1:12">
      <c r="A11" s="365">
        <v>1</v>
      </c>
      <c r="B11" s="81"/>
      <c r="C11" s="82" t="s">
        <v>62</v>
      </c>
      <c r="D11" s="37"/>
      <c r="E11" s="37"/>
      <c r="F11" s="37"/>
      <c r="G11" s="37"/>
      <c r="H11" s="37"/>
    </row>
    <row r="12" spans="1:12">
      <c r="A12" s="366"/>
      <c r="B12" s="81"/>
      <c r="C12" s="83" t="s">
        <v>68</v>
      </c>
      <c r="D12" s="37"/>
      <c r="E12" s="37"/>
      <c r="F12" s="37"/>
      <c r="G12" s="37"/>
      <c r="H12" s="242">
        <v>0</v>
      </c>
    </row>
    <row r="13" spans="1:12" s="19" customFormat="1" ht="15.75">
      <c r="A13" s="365">
        <v>2</v>
      </c>
      <c r="B13" s="364" t="s">
        <v>105</v>
      </c>
      <c r="C13" s="82" t="s">
        <v>52</v>
      </c>
      <c r="D13" s="42"/>
      <c r="E13" s="42"/>
      <c r="F13" s="42"/>
      <c r="G13" s="42"/>
      <c r="H13" s="42"/>
    </row>
    <row r="14" spans="1:12" s="19" customFormat="1" ht="15.75">
      <c r="A14" s="366"/>
      <c r="B14" s="364"/>
      <c r="C14" s="83" t="s">
        <v>69</v>
      </c>
      <c r="D14" s="41"/>
      <c r="E14" s="41"/>
      <c r="F14" s="41"/>
      <c r="G14" s="41"/>
      <c r="H14" s="62">
        <f>'ob.xar. IIIkorp'!H13</f>
        <v>0</v>
      </c>
      <c r="L14" s="53"/>
    </row>
    <row r="15" spans="1:12" s="19" customFormat="1" ht="15.75">
      <c r="A15" s="81"/>
      <c r="B15" s="84"/>
      <c r="C15" s="79" t="s">
        <v>63</v>
      </c>
      <c r="D15" s="41"/>
      <c r="E15" s="41"/>
      <c r="F15" s="41"/>
      <c r="G15" s="41"/>
      <c r="H15" s="67">
        <f>SUM(H12:H14)</f>
        <v>0</v>
      </c>
    </row>
    <row r="16" spans="1:12" s="19" customFormat="1" ht="15.75">
      <c r="A16" s="81"/>
      <c r="C16" s="228" t="s">
        <v>65</v>
      </c>
      <c r="D16" s="42"/>
      <c r="E16" s="42"/>
      <c r="F16" s="42"/>
      <c r="G16" s="41"/>
      <c r="H16" s="67">
        <f>H15*0.03</f>
        <v>0</v>
      </c>
    </row>
    <row r="17" spans="1:13" s="19" customFormat="1" ht="15.75">
      <c r="A17" s="37"/>
      <c r="B17" s="70"/>
      <c r="C17" s="227" t="s">
        <v>8</v>
      </c>
      <c r="D17" s="41"/>
      <c r="E17" s="41"/>
      <c r="F17" s="41">
        <f>F15</f>
        <v>0</v>
      </c>
      <c r="G17" s="41"/>
      <c r="H17" s="67">
        <f>SUM(H15:H16)</f>
        <v>0</v>
      </c>
    </row>
    <row r="18" spans="1:13" s="19" customFormat="1" ht="15.75">
      <c r="A18" s="37"/>
      <c r="B18" s="70"/>
      <c r="C18" s="227" t="s">
        <v>53</v>
      </c>
      <c r="D18" s="42"/>
      <c r="E18" s="42"/>
      <c r="F18" s="42"/>
      <c r="G18" s="41"/>
      <c r="H18" s="68">
        <f>H17*0.18</f>
        <v>0</v>
      </c>
    </row>
    <row r="19" spans="1:13" ht="18" customHeight="1">
      <c r="A19" s="339"/>
      <c r="B19" s="340"/>
      <c r="C19" s="342" t="s">
        <v>156</v>
      </c>
      <c r="D19" s="341"/>
      <c r="E19" s="341"/>
      <c r="F19" s="340"/>
      <c r="G19" s="340"/>
      <c r="H19" s="343">
        <f>H17+H18</f>
        <v>0</v>
      </c>
    </row>
    <row r="20" spans="1:13" ht="18" customHeight="1">
      <c r="A20" s="43"/>
      <c r="B20" s="13"/>
      <c r="C20" s="43"/>
      <c r="D20" s="44"/>
      <c r="E20" s="44"/>
      <c r="F20" s="13"/>
      <c r="G20" s="13"/>
      <c r="H20" s="45"/>
      <c r="I20" s="345"/>
      <c r="J20" s="346"/>
      <c r="K20" s="347"/>
      <c r="L20" s="347"/>
      <c r="M20" s="348"/>
    </row>
    <row r="21" spans="1:13">
      <c r="I21" s="349"/>
      <c r="J21" s="350"/>
      <c r="K21" s="351"/>
      <c r="L21" s="351"/>
      <c r="M21" s="352"/>
    </row>
  </sheetData>
  <mergeCells count="13">
    <mergeCell ref="A1:H1"/>
    <mergeCell ref="A2:H2"/>
    <mergeCell ref="A3:H3"/>
    <mergeCell ref="A4:H4"/>
    <mergeCell ref="A5:H5"/>
    <mergeCell ref="B8:B9"/>
    <mergeCell ref="C8:C9"/>
    <mergeCell ref="D8:G8"/>
    <mergeCell ref="H8:H9"/>
    <mergeCell ref="B13:B14"/>
    <mergeCell ref="A11:A12"/>
    <mergeCell ref="A13:A14"/>
    <mergeCell ref="A8:A9"/>
  </mergeCells>
  <pageMargins left="1.5" right="0.25" top="0.75" bottom="0" header="0.3" footer="0.3"/>
  <pageSetup paperSize="9" scale="94" orientation="landscape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"/>
  <sheetViews>
    <sheetView view="pageBreakPreview" zoomScaleNormal="110" zoomScaleSheetLayoutView="100" workbookViewId="0">
      <selection activeCell="K7" sqref="K7"/>
    </sheetView>
  </sheetViews>
  <sheetFormatPr defaultRowHeight="16.5"/>
  <cols>
    <col min="1" max="1" width="5.42578125" style="14" customWidth="1"/>
    <col min="2" max="2" width="14.85546875" style="203" customWidth="1"/>
    <col min="3" max="3" width="32.140625" style="14" customWidth="1"/>
    <col min="4" max="4" width="16.85546875" style="203" customWidth="1"/>
    <col min="5" max="5" width="14" style="203" customWidth="1"/>
    <col min="6" max="6" width="13" style="203" customWidth="1"/>
    <col min="7" max="7" width="13.42578125" style="203" customWidth="1"/>
    <col min="8" max="8" width="15.140625" style="203" customWidth="1"/>
    <col min="9" max="9" width="14.85546875" style="203" customWidth="1"/>
    <col min="10" max="10" width="9.140625" style="14"/>
    <col min="11" max="11" width="8.42578125" style="14" customWidth="1"/>
    <col min="12" max="255" width="9.140625" style="14"/>
    <col min="256" max="256" width="5.42578125" style="14" customWidth="1"/>
    <col min="257" max="257" width="14.85546875" style="14" customWidth="1"/>
    <col min="258" max="258" width="42.7109375" style="14" customWidth="1"/>
    <col min="259" max="259" width="9.42578125" style="14" customWidth="1"/>
    <col min="260" max="260" width="10.28515625" style="14" bestFit="1" customWidth="1"/>
    <col min="261" max="261" width="14" style="14" bestFit="1" customWidth="1"/>
    <col min="262" max="262" width="8.5703125" style="14" customWidth="1"/>
    <col min="263" max="263" width="9.85546875" style="14" customWidth="1"/>
    <col min="264" max="264" width="10.28515625" style="14" customWidth="1"/>
    <col min="265" max="265" width="10.7109375" style="14" customWidth="1"/>
    <col min="266" max="266" width="9.140625" style="14"/>
    <col min="267" max="267" width="8.42578125" style="14" customWidth="1"/>
    <col min="268" max="511" width="9.140625" style="14"/>
    <col min="512" max="512" width="5.42578125" style="14" customWidth="1"/>
    <col min="513" max="513" width="14.85546875" style="14" customWidth="1"/>
    <col min="514" max="514" width="42.7109375" style="14" customWidth="1"/>
    <col min="515" max="515" width="9.42578125" style="14" customWidth="1"/>
    <col min="516" max="516" width="10.28515625" style="14" bestFit="1" customWidth="1"/>
    <col min="517" max="517" width="14" style="14" bestFit="1" customWidth="1"/>
    <col min="518" max="518" width="8.5703125" style="14" customWidth="1"/>
    <col min="519" max="519" width="9.85546875" style="14" customWidth="1"/>
    <col min="520" max="520" width="10.28515625" style="14" customWidth="1"/>
    <col min="521" max="521" width="10.7109375" style="14" customWidth="1"/>
    <col min="522" max="522" width="9.140625" style="14"/>
    <col min="523" max="523" width="8.42578125" style="14" customWidth="1"/>
    <col min="524" max="767" width="9.140625" style="14"/>
    <col min="768" max="768" width="5.42578125" style="14" customWidth="1"/>
    <col min="769" max="769" width="14.85546875" style="14" customWidth="1"/>
    <col min="770" max="770" width="42.7109375" style="14" customWidth="1"/>
    <col min="771" max="771" width="9.42578125" style="14" customWidth="1"/>
    <col min="772" max="772" width="10.28515625" style="14" bestFit="1" customWidth="1"/>
    <col min="773" max="773" width="14" style="14" bestFit="1" customWidth="1"/>
    <col min="774" max="774" width="8.5703125" style="14" customWidth="1"/>
    <col min="775" max="775" width="9.85546875" style="14" customWidth="1"/>
    <col min="776" max="776" width="10.28515625" style="14" customWidth="1"/>
    <col min="777" max="777" width="10.7109375" style="14" customWidth="1"/>
    <col min="778" max="778" width="9.140625" style="14"/>
    <col min="779" max="779" width="8.42578125" style="14" customWidth="1"/>
    <col min="780" max="1023" width="9.140625" style="14"/>
    <col min="1024" max="1024" width="5.42578125" style="14" customWidth="1"/>
    <col min="1025" max="1025" width="14.85546875" style="14" customWidth="1"/>
    <col min="1026" max="1026" width="42.7109375" style="14" customWidth="1"/>
    <col min="1027" max="1027" width="9.42578125" style="14" customWidth="1"/>
    <col min="1028" max="1028" width="10.28515625" style="14" bestFit="1" customWidth="1"/>
    <col min="1029" max="1029" width="14" style="14" bestFit="1" customWidth="1"/>
    <col min="1030" max="1030" width="8.5703125" style="14" customWidth="1"/>
    <col min="1031" max="1031" width="9.85546875" style="14" customWidth="1"/>
    <col min="1032" max="1032" width="10.28515625" style="14" customWidth="1"/>
    <col min="1033" max="1033" width="10.7109375" style="14" customWidth="1"/>
    <col min="1034" max="1034" width="9.140625" style="14"/>
    <col min="1035" max="1035" width="8.42578125" style="14" customWidth="1"/>
    <col min="1036" max="1279" width="9.140625" style="14"/>
    <col min="1280" max="1280" width="5.42578125" style="14" customWidth="1"/>
    <col min="1281" max="1281" width="14.85546875" style="14" customWidth="1"/>
    <col min="1282" max="1282" width="42.7109375" style="14" customWidth="1"/>
    <col min="1283" max="1283" width="9.42578125" style="14" customWidth="1"/>
    <col min="1284" max="1284" width="10.28515625" style="14" bestFit="1" customWidth="1"/>
    <col min="1285" max="1285" width="14" style="14" bestFit="1" customWidth="1"/>
    <col min="1286" max="1286" width="8.5703125" style="14" customWidth="1"/>
    <col min="1287" max="1287" width="9.85546875" style="14" customWidth="1"/>
    <col min="1288" max="1288" width="10.28515625" style="14" customWidth="1"/>
    <col min="1289" max="1289" width="10.7109375" style="14" customWidth="1"/>
    <col min="1290" max="1290" width="9.140625" style="14"/>
    <col min="1291" max="1291" width="8.42578125" style="14" customWidth="1"/>
    <col min="1292" max="1535" width="9.140625" style="14"/>
    <col min="1536" max="1536" width="5.42578125" style="14" customWidth="1"/>
    <col min="1537" max="1537" width="14.85546875" style="14" customWidth="1"/>
    <col min="1538" max="1538" width="42.7109375" style="14" customWidth="1"/>
    <col min="1539" max="1539" width="9.42578125" style="14" customWidth="1"/>
    <col min="1540" max="1540" width="10.28515625" style="14" bestFit="1" customWidth="1"/>
    <col min="1541" max="1541" width="14" style="14" bestFit="1" customWidth="1"/>
    <col min="1542" max="1542" width="8.5703125" style="14" customWidth="1"/>
    <col min="1543" max="1543" width="9.85546875" style="14" customWidth="1"/>
    <col min="1544" max="1544" width="10.28515625" style="14" customWidth="1"/>
    <col min="1545" max="1545" width="10.7109375" style="14" customWidth="1"/>
    <col min="1546" max="1546" width="9.140625" style="14"/>
    <col min="1547" max="1547" width="8.42578125" style="14" customWidth="1"/>
    <col min="1548" max="1791" width="9.140625" style="14"/>
    <col min="1792" max="1792" width="5.42578125" style="14" customWidth="1"/>
    <col min="1793" max="1793" width="14.85546875" style="14" customWidth="1"/>
    <col min="1794" max="1794" width="42.7109375" style="14" customWidth="1"/>
    <col min="1795" max="1795" width="9.42578125" style="14" customWidth="1"/>
    <col min="1796" max="1796" width="10.28515625" style="14" bestFit="1" customWidth="1"/>
    <col min="1797" max="1797" width="14" style="14" bestFit="1" customWidth="1"/>
    <col min="1798" max="1798" width="8.5703125" style="14" customWidth="1"/>
    <col min="1799" max="1799" width="9.85546875" style="14" customWidth="1"/>
    <col min="1800" max="1800" width="10.28515625" style="14" customWidth="1"/>
    <col min="1801" max="1801" width="10.7109375" style="14" customWidth="1"/>
    <col min="1802" max="1802" width="9.140625" style="14"/>
    <col min="1803" max="1803" width="8.42578125" style="14" customWidth="1"/>
    <col min="1804" max="2047" width="9.140625" style="14"/>
    <col min="2048" max="2048" width="5.42578125" style="14" customWidth="1"/>
    <col min="2049" max="2049" width="14.85546875" style="14" customWidth="1"/>
    <col min="2050" max="2050" width="42.7109375" style="14" customWidth="1"/>
    <col min="2051" max="2051" width="9.42578125" style="14" customWidth="1"/>
    <col min="2052" max="2052" width="10.28515625" style="14" bestFit="1" customWidth="1"/>
    <col min="2053" max="2053" width="14" style="14" bestFit="1" customWidth="1"/>
    <col min="2054" max="2054" width="8.5703125" style="14" customWidth="1"/>
    <col min="2055" max="2055" width="9.85546875" style="14" customWidth="1"/>
    <col min="2056" max="2056" width="10.28515625" style="14" customWidth="1"/>
    <col min="2057" max="2057" width="10.7109375" style="14" customWidth="1"/>
    <col min="2058" max="2058" width="9.140625" style="14"/>
    <col min="2059" max="2059" width="8.42578125" style="14" customWidth="1"/>
    <col min="2060" max="2303" width="9.140625" style="14"/>
    <col min="2304" max="2304" width="5.42578125" style="14" customWidth="1"/>
    <col min="2305" max="2305" width="14.85546875" style="14" customWidth="1"/>
    <col min="2306" max="2306" width="42.7109375" style="14" customWidth="1"/>
    <col min="2307" max="2307" width="9.42578125" style="14" customWidth="1"/>
    <col min="2308" max="2308" width="10.28515625" style="14" bestFit="1" customWidth="1"/>
    <col min="2309" max="2309" width="14" style="14" bestFit="1" customWidth="1"/>
    <col min="2310" max="2310" width="8.5703125" style="14" customWidth="1"/>
    <col min="2311" max="2311" width="9.85546875" style="14" customWidth="1"/>
    <col min="2312" max="2312" width="10.28515625" style="14" customWidth="1"/>
    <col min="2313" max="2313" width="10.7109375" style="14" customWidth="1"/>
    <col min="2314" max="2314" width="9.140625" style="14"/>
    <col min="2315" max="2315" width="8.42578125" style="14" customWidth="1"/>
    <col min="2316" max="2559" width="9.140625" style="14"/>
    <col min="2560" max="2560" width="5.42578125" style="14" customWidth="1"/>
    <col min="2561" max="2561" width="14.85546875" style="14" customWidth="1"/>
    <col min="2562" max="2562" width="42.7109375" style="14" customWidth="1"/>
    <col min="2563" max="2563" width="9.42578125" style="14" customWidth="1"/>
    <col min="2564" max="2564" width="10.28515625" style="14" bestFit="1" customWidth="1"/>
    <col min="2565" max="2565" width="14" style="14" bestFit="1" customWidth="1"/>
    <col min="2566" max="2566" width="8.5703125" style="14" customWidth="1"/>
    <col min="2567" max="2567" width="9.85546875" style="14" customWidth="1"/>
    <col min="2568" max="2568" width="10.28515625" style="14" customWidth="1"/>
    <col min="2569" max="2569" width="10.7109375" style="14" customWidth="1"/>
    <col min="2570" max="2570" width="9.140625" style="14"/>
    <col min="2571" max="2571" width="8.42578125" style="14" customWidth="1"/>
    <col min="2572" max="2815" width="9.140625" style="14"/>
    <col min="2816" max="2816" width="5.42578125" style="14" customWidth="1"/>
    <col min="2817" max="2817" width="14.85546875" style="14" customWidth="1"/>
    <col min="2818" max="2818" width="42.7109375" style="14" customWidth="1"/>
    <col min="2819" max="2819" width="9.42578125" style="14" customWidth="1"/>
    <col min="2820" max="2820" width="10.28515625" style="14" bestFit="1" customWidth="1"/>
    <col min="2821" max="2821" width="14" style="14" bestFit="1" customWidth="1"/>
    <col min="2822" max="2822" width="8.5703125" style="14" customWidth="1"/>
    <col min="2823" max="2823" width="9.85546875" style="14" customWidth="1"/>
    <col min="2824" max="2824" width="10.28515625" style="14" customWidth="1"/>
    <col min="2825" max="2825" width="10.7109375" style="14" customWidth="1"/>
    <col min="2826" max="2826" width="9.140625" style="14"/>
    <col min="2827" max="2827" width="8.42578125" style="14" customWidth="1"/>
    <col min="2828" max="3071" width="9.140625" style="14"/>
    <col min="3072" max="3072" width="5.42578125" style="14" customWidth="1"/>
    <col min="3073" max="3073" width="14.85546875" style="14" customWidth="1"/>
    <col min="3074" max="3074" width="42.7109375" style="14" customWidth="1"/>
    <col min="3075" max="3075" width="9.42578125" style="14" customWidth="1"/>
    <col min="3076" max="3076" width="10.28515625" style="14" bestFit="1" customWidth="1"/>
    <col min="3077" max="3077" width="14" style="14" bestFit="1" customWidth="1"/>
    <col min="3078" max="3078" width="8.5703125" style="14" customWidth="1"/>
    <col min="3079" max="3079" width="9.85546875" style="14" customWidth="1"/>
    <col min="3080" max="3080" width="10.28515625" style="14" customWidth="1"/>
    <col min="3081" max="3081" width="10.7109375" style="14" customWidth="1"/>
    <col min="3082" max="3082" width="9.140625" style="14"/>
    <col min="3083" max="3083" width="8.42578125" style="14" customWidth="1"/>
    <col min="3084" max="3327" width="9.140625" style="14"/>
    <col min="3328" max="3328" width="5.42578125" style="14" customWidth="1"/>
    <col min="3329" max="3329" width="14.85546875" style="14" customWidth="1"/>
    <col min="3330" max="3330" width="42.7109375" style="14" customWidth="1"/>
    <col min="3331" max="3331" width="9.42578125" style="14" customWidth="1"/>
    <col min="3332" max="3332" width="10.28515625" style="14" bestFit="1" customWidth="1"/>
    <col min="3333" max="3333" width="14" style="14" bestFit="1" customWidth="1"/>
    <col min="3334" max="3334" width="8.5703125" style="14" customWidth="1"/>
    <col min="3335" max="3335" width="9.85546875" style="14" customWidth="1"/>
    <col min="3336" max="3336" width="10.28515625" style="14" customWidth="1"/>
    <col min="3337" max="3337" width="10.7109375" style="14" customWidth="1"/>
    <col min="3338" max="3338" width="9.140625" style="14"/>
    <col min="3339" max="3339" width="8.42578125" style="14" customWidth="1"/>
    <col min="3340" max="3583" width="9.140625" style="14"/>
    <col min="3584" max="3584" width="5.42578125" style="14" customWidth="1"/>
    <col min="3585" max="3585" width="14.85546875" style="14" customWidth="1"/>
    <col min="3586" max="3586" width="42.7109375" style="14" customWidth="1"/>
    <col min="3587" max="3587" width="9.42578125" style="14" customWidth="1"/>
    <col min="3588" max="3588" width="10.28515625" style="14" bestFit="1" customWidth="1"/>
    <col min="3589" max="3589" width="14" style="14" bestFit="1" customWidth="1"/>
    <col min="3590" max="3590" width="8.5703125" style="14" customWidth="1"/>
    <col min="3591" max="3591" width="9.85546875" style="14" customWidth="1"/>
    <col min="3592" max="3592" width="10.28515625" style="14" customWidth="1"/>
    <col min="3593" max="3593" width="10.7109375" style="14" customWidth="1"/>
    <col min="3594" max="3594" width="9.140625" style="14"/>
    <col min="3595" max="3595" width="8.42578125" style="14" customWidth="1"/>
    <col min="3596" max="3839" width="9.140625" style="14"/>
    <col min="3840" max="3840" width="5.42578125" style="14" customWidth="1"/>
    <col min="3841" max="3841" width="14.85546875" style="14" customWidth="1"/>
    <col min="3842" max="3842" width="42.7109375" style="14" customWidth="1"/>
    <col min="3843" max="3843" width="9.42578125" style="14" customWidth="1"/>
    <col min="3844" max="3844" width="10.28515625" style="14" bestFit="1" customWidth="1"/>
    <col min="3845" max="3845" width="14" style="14" bestFit="1" customWidth="1"/>
    <col min="3846" max="3846" width="8.5703125" style="14" customWidth="1"/>
    <col min="3847" max="3847" width="9.85546875" style="14" customWidth="1"/>
    <col min="3848" max="3848" width="10.28515625" style="14" customWidth="1"/>
    <col min="3849" max="3849" width="10.7109375" style="14" customWidth="1"/>
    <col min="3850" max="3850" width="9.140625" style="14"/>
    <col min="3851" max="3851" width="8.42578125" style="14" customWidth="1"/>
    <col min="3852" max="4095" width="9.140625" style="14"/>
    <col min="4096" max="4096" width="5.42578125" style="14" customWidth="1"/>
    <col min="4097" max="4097" width="14.85546875" style="14" customWidth="1"/>
    <col min="4098" max="4098" width="42.7109375" style="14" customWidth="1"/>
    <col min="4099" max="4099" width="9.42578125" style="14" customWidth="1"/>
    <col min="4100" max="4100" width="10.28515625" style="14" bestFit="1" customWidth="1"/>
    <col min="4101" max="4101" width="14" style="14" bestFit="1" customWidth="1"/>
    <col min="4102" max="4102" width="8.5703125" style="14" customWidth="1"/>
    <col min="4103" max="4103" width="9.85546875" style="14" customWidth="1"/>
    <col min="4104" max="4104" width="10.28515625" style="14" customWidth="1"/>
    <col min="4105" max="4105" width="10.7109375" style="14" customWidth="1"/>
    <col min="4106" max="4106" width="9.140625" style="14"/>
    <col min="4107" max="4107" width="8.42578125" style="14" customWidth="1"/>
    <col min="4108" max="4351" width="9.140625" style="14"/>
    <col min="4352" max="4352" width="5.42578125" style="14" customWidth="1"/>
    <col min="4353" max="4353" width="14.85546875" style="14" customWidth="1"/>
    <col min="4354" max="4354" width="42.7109375" style="14" customWidth="1"/>
    <col min="4355" max="4355" width="9.42578125" style="14" customWidth="1"/>
    <col min="4356" max="4356" width="10.28515625" style="14" bestFit="1" customWidth="1"/>
    <col min="4357" max="4357" width="14" style="14" bestFit="1" customWidth="1"/>
    <col min="4358" max="4358" width="8.5703125" style="14" customWidth="1"/>
    <col min="4359" max="4359" width="9.85546875" style="14" customWidth="1"/>
    <col min="4360" max="4360" width="10.28515625" style="14" customWidth="1"/>
    <col min="4361" max="4361" width="10.7109375" style="14" customWidth="1"/>
    <col min="4362" max="4362" width="9.140625" style="14"/>
    <col min="4363" max="4363" width="8.42578125" style="14" customWidth="1"/>
    <col min="4364" max="4607" width="9.140625" style="14"/>
    <col min="4608" max="4608" width="5.42578125" style="14" customWidth="1"/>
    <col min="4609" max="4609" width="14.85546875" style="14" customWidth="1"/>
    <col min="4610" max="4610" width="42.7109375" style="14" customWidth="1"/>
    <col min="4611" max="4611" width="9.42578125" style="14" customWidth="1"/>
    <col min="4612" max="4612" width="10.28515625" style="14" bestFit="1" customWidth="1"/>
    <col min="4613" max="4613" width="14" style="14" bestFit="1" customWidth="1"/>
    <col min="4614" max="4614" width="8.5703125" style="14" customWidth="1"/>
    <col min="4615" max="4615" width="9.85546875" style="14" customWidth="1"/>
    <col min="4616" max="4616" width="10.28515625" style="14" customWidth="1"/>
    <col min="4617" max="4617" width="10.7109375" style="14" customWidth="1"/>
    <col min="4618" max="4618" width="9.140625" style="14"/>
    <col min="4619" max="4619" width="8.42578125" style="14" customWidth="1"/>
    <col min="4620" max="4863" width="9.140625" style="14"/>
    <col min="4864" max="4864" width="5.42578125" style="14" customWidth="1"/>
    <col min="4865" max="4865" width="14.85546875" style="14" customWidth="1"/>
    <col min="4866" max="4866" width="42.7109375" style="14" customWidth="1"/>
    <col min="4867" max="4867" width="9.42578125" style="14" customWidth="1"/>
    <col min="4868" max="4868" width="10.28515625" style="14" bestFit="1" customWidth="1"/>
    <col min="4869" max="4869" width="14" style="14" bestFit="1" customWidth="1"/>
    <col min="4870" max="4870" width="8.5703125" style="14" customWidth="1"/>
    <col min="4871" max="4871" width="9.85546875" style="14" customWidth="1"/>
    <col min="4872" max="4872" width="10.28515625" style="14" customWidth="1"/>
    <col min="4873" max="4873" width="10.7109375" style="14" customWidth="1"/>
    <col min="4874" max="4874" width="9.140625" style="14"/>
    <col min="4875" max="4875" width="8.42578125" style="14" customWidth="1"/>
    <col min="4876" max="5119" width="9.140625" style="14"/>
    <col min="5120" max="5120" width="5.42578125" style="14" customWidth="1"/>
    <col min="5121" max="5121" width="14.85546875" style="14" customWidth="1"/>
    <col min="5122" max="5122" width="42.7109375" style="14" customWidth="1"/>
    <col min="5123" max="5123" width="9.42578125" style="14" customWidth="1"/>
    <col min="5124" max="5124" width="10.28515625" style="14" bestFit="1" customWidth="1"/>
    <col min="5125" max="5125" width="14" style="14" bestFit="1" customWidth="1"/>
    <col min="5126" max="5126" width="8.5703125" style="14" customWidth="1"/>
    <col min="5127" max="5127" width="9.85546875" style="14" customWidth="1"/>
    <col min="5128" max="5128" width="10.28515625" style="14" customWidth="1"/>
    <col min="5129" max="5129" width="10.7109375" style="14" customWidth="1"/>
    <col min="5130" max="5130" width="9.140625" style="14"/>
    <col min="5131" max="5131" width="8.42578125" style="14" customWidth="1"/>
    <col min="5132" max="5375" width="9.140625" style="14"/>
    <col min="5376" max="5376" width="5.42578125" style="14" customWidth="1"/>
    <col min="5377" max="5377" width="14.85546875" style="14" customWidth="1"/>
    <col min="5378" max="5378" width="42.7109375" style="14" customWidth="1"/>
    <col min="5379" max="5379" width="9.42578125" style="14" customWidth="1"/>
    <col min="5380" max="5380" width="10.28515625" style="14" bestFit="1" customWidth="1"/>
    <col min="5381" max="5381" width="14" style="14" bestFit="1" customWidth="1"/>
    <col min="5382" max="5382" width="8.5703125" style="14" customWidth="1"/>
    <col min="5383" max="5383" width="9.85546875" style="14" customWidth="1"/>
    <col min="5384" max="5384" width="10.28515625" style="14" customWidth="1"/>
    <col min="5385" max="5385" width="10.7109375" style="14" customWidth="1"/>
    <col min="5386" max="5386" width="9.140625" style="14"/>
    <col min="5387" max="5387" width="8.42578125" style="14" customWidth="1"/>
    <col min="5388" max="5631" width="9.140625" style="14"/>
    <col min="5632" max="5632" width="5.42578125" style="14" customWidth="1"/>
    <col min="5633" max="5633" width="14.85546875" style="14" customWidth="1"/>
    <col min="5634" max="5634" width="42.7109375" style="14" customWidth="1"/>
    <col min="5635" max="5635" width="9.42578125" style="14" customWidth="1"/>
    <col min="5636" max="5636" width="10.28515625" style="14" bestFit="1" customWidth="1"/>
    <col min="5637" max="5637" width="14" style="14" bestFit="1" customWidth="1"/>
    <col min="5638" max="5638" width="8.5703125" style="14" customWidth="1"/>
    <col min="5639" max="5639" width="9.85546875" style="14" customWidth="1"/>
    <col min="5640" max="5640" width="10.28515625" style="14" customWidth="1"/>
    <col min="5641" max="5641" width="10.7109375" style="14" customWidth="1"/>
    <col min="5642" max="5642" width="9.140625" style="14"/>
    <col min="5643" max="5643" width="8.42578125" style="14" customWidth="1"/>
    <col min="5644" max="5887" width="9.140625" style="14"/>
    <col min="5888" max="5888" width="5.42578125" style="14" customWidth="1"/>
    <col min="5889" max="5889" width="14.85546875" style="14" customWidth="1"/>
    <col min="5890" max="5890" width="42.7109375" style="14" customWidth="1"/>
    <col min="5891" max="5891" width="9.42578125" style="14" customWidth="1"/>
    <col min="5892" max="5892" width="10.28515625" style="14" bestFit="1" customWidth="1"/>
    <col min="5893" max="5893" width="14" style="14" bestFit="1" customWidth="1"/>
    <col min="5894" max="5894" width="8.5703125" style="14" customWidth="1"/>
    <col min="5895" max="5895" width="9.85546875" style="14" customWidth="1"/>
    <col min="5896" max="5896" width="10.28515625" style="14" customWidth="1"/>
    <col min="5897" max="5897" width="10.7109375" style="14" customWidth="1"/>
    <col min="5898" max="5898" width="9.140625" style="14"/>
    <col min="5899" max="5899" width="8.42578125" style="14" customWidth="1"/>
    <col min="5900" max="6143" width="9.140625" style="14"/>
    <col min="6144" max="6144" width="5.42578125" style="14" customWidth="1"/>
    <col min="6145" max="6145" width="14.85546875" style="14" customWidth="1"/>
    <col min="6146" max="6146" width="42.7109375" style="14" customWidth="1"/>
    <col min="6147" max="6147" width="9.42578125" style="14" customWidth="1"/>
    <col min="6148" max="6148" width="10.28515625" style="14" bestFit="1" customWidth="1"/>
    <col min="6149" max="6149" width="14" style="14" bestFit="1" customWidth="1"/>
    <col min="6150" max="6150" width="8.5703125" style="14" customWidth="1"/>
    <col min="6151" max="6151" width="9.85546875" style="14" customWidth="1"/>
    <col min="6152" max="6152" width="10.28515625" style="14" customWidth="1"/>
    <col min="6153" max="6153" width="10.7109375" style="14" customWidth="1"/>
    <col min="6154" max="6154" width="9.140625" style="14"/>
    <col min="6155" max="6155" width="8.42578125" style="14" customWidth="1"/>
    <col min="6156" max="6399" width="9.140625" style="14"/>
    <col min="6400" max="6400" width="5.42578125" style="14" customWidth="1"/>
    <col min="6401" max="6401" width="14.85546875" style="14" customWidth="1"/>
    <col min="6402" max="6402" width="42.7109375" style="14" customWidth="1"/>
    <col min="6403" max="6403" width="9.42578125" style="14" customWidth="1"/>
    <col min="6404" max="6404" width="10.28515625" style="14" bestFit="1" customWidth="1"/>
    <col min="6405" max="6405" width="14" style="14" bestFit="1" customWidth="1"/>
    <col min="6406" max="6406" width="8.5703125" style="14" customWidth="1"/>
    <col min="6407" max="6407" width="9.85546875" style="14" customWidth="1"/>
    <col min="6408" max="6408" width="10.28515625" style="14" customWidth="1"/>
    <col min="6409" max="6409" width="10.7109375" style="14" customWidth="1"/>
    <col min="6410" max="6410" width="9.140625" style="14"/>
    <col min="6411" max="6411" width="8.42578125" style="14" customWidth="1"/>
    <col min="6412" max="6655" width="9.140625" style="14"/>
    <col min="6656" max="6656" width="5.42578125" style="14" customWidth="1"/>
    <col min="6657" max="6657" width="14.85546875" style="14" customWidth="1"/>
    <col min="6658" max="6658" width="42.7109375" style="14" customWidth="1"/>
    <col min="6659" max="6659" width="9.42578125" style="14" customWidth="1"/>
    <col min="6660" max="6660" width="10.28515625" style="14" bestFit="1" customWidth="1"/>
    <col min="6661" max="6661" width="14" style="14" bestFit="1" customWidth="1"/>
    <col min="6662" max="6662" width="8.5703125" style="14" customWidth="1"/>
    <col min="6663" max="6663" width="9.85546875" style="14" customWidth="1"/>
    <col min="6664" max="6664" width="10.28515625" style="14" customWidth="1"/>
    <col min="6665" max="6665" width="10.7109375" style="14" customWidth="1"/>
    <col min="6666" max="6666" width="9.140625" style="14"/>
    <col min="6667" max="6667" width="8.42578125" style="14" customWidth="1"/>
    <col min="6668" max="6911" width="9.140625" style="14"/>
    <col min="6912" max="6912" width="5.42578125" style="14" customWidth="1"/>
    <col min="6913" max="6913" width="14.85546875" style="14" customWidth="1"/>
    <col min="6914" max="6914" width="42.7109375" style="14" customWidth="1"/>
    <col min="6915" max="6915" width="9.42578125" style="14" customWidth="1"/>
    <col min="6916" max="6916" width="10.28515625" style="14" bestFit="1" customWidth="1"/>
    <col min="6917" max="6917" width="14" style="14" bestFit="1" customWidth="1"/>
    <col min="6918" max="6918" width="8.5703125" style="14" customWidth="1"/>
    <col min="6919" max="6919" width="9.85546875" style="14" customWidth="1"/>
    <col min="6920" max="6920" width="10.28515625" style="14" customWidth="1"/>
    <col min="6921" max="6921" width="10.7109375" style="14" customWidth="1"/>
    <col min="6922" max="6922" width="9.140625" style="14"/>
    <col min="6923" max="6923" width="8.42578125" style="14" customWidth="1"/>
    <col min="6924" max="7167" width="9.140625" style="14"/>
    <col min="7168" max="7168" width="5.42578125" style="14" customWidth="1"/>
    <col min="7169" max="7169" width="14.85546875" style="14" customWidth="1"/>
    <col min="7170" max="7170" width="42.7109375" style="14" customWidth="1"/>
    <col min="7171" max="7171" width="9.42578125" style="14" customWidth="1"/>
    <col min="7172" max="7172" width="10.28515625" style="14" bestFit="1" customWidth="1"/>
    <col min="7173" max="7173" width="14" style="14" bestFit="1" customWidth="1"/>
    <col min="7174" max="7174" width="8.5703125" style="14" customWidth="1"/>
    <col min="7175" max="7175" width="9.85546875" style="14" customWidth="1"/>
    <col min="7176" max="7176" width="10.28515625" style="14" customWidth="1"/>
    <col min="7177" max="7177" width="10.7109375" style="14" customWidth="1"/>
    <col min="7178" max="7178" width="9.140625" style="14"/>
    <col min="7179" max="7179" width="8.42578125" style="14" customWidth="1"/>
    <col min="7180" max="7423" width="9.140625" style="14"/>
    <col min="7424" max="7424" width="5.42578125" style="14" customWidth="1"/>
    <col min="7425" max="7425" width="14.85546875" style="14" customWidth="1"/>
    <col min="7426" max="7426" width="42.7109375" style="14" customWidth="1"/>
    <col min="7427" max="7427" width="9.42578125" style="14" customWidth="1"/>
    <col min="7428" max="7428" width="10.28515625" style="14" bestFit="1" customWidth="1"/>
    <col min="7429" max="7429" width="14" style="14" bestFit="1" customWidth="1"/>
    <col min="7430" max="7430" width="8.5703125" style="14" customWidth="1"/>
    <col min="7431" max="7431" width="9.85546875" style="14" customWidth="1"/>
    <col min="7432" max="7432" width="10.28515625" style="14" customWidth="1"/>
    <col min="7433" max="7433" width="10.7109375" style="14" customWidth="1"/>
    <col min="7434" max="7434" width="9.140625" style="14"/>
    <col min="7435" max="7435" width="8.42578125" style="14" customWidth="1"/>
    <col min="7436" max="7679" width="9.140625" style="14"/>
    <col min="7680" max="7680" width="5.42578125" style="14" customWidth="1"/>
    <col min="7681" max="7681" width="14.85546875" style="14" customWidth="1"/>
    <col min="7682" max="7682" width="42.7109375" style="14" customWidth="1"/>
    <col min="7683" max="7683" width="9.42578125" style="14" customWidth="1"/>
    <col min="7684" max="7684" width="10.28515625" style="14" bestFit="1" customWidth="1"/>
    <col min="7685" max="7685" width="14" style="14" bestFit="1" customWidth="1"/>
    <col min="7686" max="7686" width="8.5703125" style="14" customWidth="1"/>
    <col min="7687" max="7687" width="9.85546875" style="14" customWidth="1"/>
    <col min="7688" max="7688" width="10.28515625" style="14" customWidth="1"/>
    <col min="7689" max="7689" width="10.7109375" style="14" customWidth="1"/>
    <col min="7690" max="7690" width="9.140625" style="14"/>
    <col min="7691" max="7691" width="8.42578125" style="14" customWidth="1"/>
    <col min="7692" max="7935" width="9.140625" style="14"/>
    <col min="7936" max="7936" width="5.42578125" style="14" customWidth="1"/>
    <col min="7937" max="7937" width="14.85546875" style="14" customWidth="1"/>
    <col min="7938" max="7938" width="42.7109375" style="14" customWidth="1"/>
    <col min="7939" max="7939" width="9.42578125" style="14" customWidth="1"/>
    <col min="7940" max="7940" width="10.28515625" style="14" bestFit="1" customWidth="1"/>
    <col min="7941" max="7941" width="14" style="14" bestFit="1" customWidth="1"/>
    <col min="7942" max="7942" width="8.5703125" style="14" customWidth="1"/>
    <col min="7943" max="7943" width="9.85546875" style="14" customWidth="1"/>
    <col min="7944" max="7944" width="10.28515625" style="14" customWidth="1"/>
    <col min="7945" max="7945" width="10.7109375" style="14" customWidth="1"/>
    <col min="7946" max="7946" width="9.140625" style="14"/>
    <col min="7947" max="7947" width="8.42578125" style="14" customWidth="1"/>
    <col min="7948" max="8191" width="9.140625" style="14"/>
    <col min="8192" max="8192" width="5.42578125" style="14" customWidth="1"/>
    <col min="8193" max="8193" width="14.85546875" style="14" customWidth="1"/>
    <col min="8194" max="8194" width="42.7109375" style="14" customWidth="1"/>
    <col min="8195" max="8195" width="9.42578125" style="14" customWidth="1"/>
    <col min="8196" max="8196" width="10.28515625" style="14" bestFit="1" customWidth="1"/>
    <col min="8197" max="8197" width="14" style="14" bestFit="1" customWidth="1"/>
    <col min="8198" max="8198" width="8.5703125" style="14" customWidth="1"/>
    <col min="8199" max="8199" width="9.85546875" style="14" customWidth="1"/>
    <col min="8200" max="8200" width="10.28515625" style="14" customWidth="1"/>
    <col min="8201" max="8201" width="10.7109375" style="14" customWidth="1"/>
    <col min="8202" max="8202" width="9.140625" style="14"/>
    <col min="8203" max="8203" width="8.42578125" style="14" customWidth="1"/>
    <col min="8204" max="8447" width="9.140625" style="14"/>
    <col min="8448" max="8448" width="5.42578125" style="14" customWidth="1"/>
    <col min="8449" max="8449" width="14.85546875" style="14" customWidth="1"/>
    <col min="8450" max="8450" width="42.7109375" style="14" customWidth="1"/>
    <col min="8451" max="8451" width="9.42578125" style="14" customWidth="1"/>
    <col min="8452" max="8452" width="10.28515625" style="14" bestFit="1" customWidth="1"/>
    <col min="8453" max="8453" width="14" style="14" bestFit="1" customWidth="1"/>
    <col min="8454" max="8454" width="8.5703125" style="14" customWidth="1"/>
    <col min="8455" max="8455" width="9.85546875" style="14" customWidth="1"/>
    <col min="8456" max="8456" width="10.28515625" style="14" customWidth="1"/>
    <col min="8457" max="8457" width="10.7109375" style="14" customWidth="1"/>
    <col min="8458" max="8458" width="9.140625" style="14"/>
    <col min="8459" max="8459" width="8.42578125" style="14" customWidth="1"/>
    <col min="8460" max="8703" width="9.140625" style="14"/>
    <col min="8704" max="8704" width="5.42578125" style="14" customWidth="1"/>
    <col min="8705" max="8705" width="14.85546875" style="14" customWidth="1"/>
    <col min="8706" max="8706" width="42.7109375" style="14" customWidth="1"/>
    <col min="8707" max="8707" width="9.42578125" style="14" customWidth="1"/>
    <col min="8708" max="8708" width="10.28515625" style="14" bestFit="1" customWidth="1"/>
    <col min="8709" max="8709" width="14" style="14" bestFit="1" customWidth="1"/>
    <col min="8710" max="8710" width="8.5703125" style="14" customWidth="1"/>
    <col min="8711" max="8711" width="9.85546875" style="14" customWidth="1"/>
    <col min="8712" max="8712" width="10.28515625" style="14" customWidth="1"/>
    <col min="8713" max="8713" width="10.7109375" style="14" customWidth="1"/>
    <col min="8714" max="8714" width="9.140625" style="14"/>
    <col min="8715" max="8715" width="8.42578125" style="14" customWidth="1"/>
    <col min="8716" max="8959" width="9.140625" style="14"/>
    <col min="8960" max="8960" width="5.42578125" style="14" customWidth="1"/>
    <col min="8961" max="8961" width="14.85546875" style="14" customWidth="1"/>
    <col min="8962" max="8962" width="42.7109375" style="14" customWidth="1"/>
    <col min="8963" max="8963" width="9.42578125" style="14" customWidth="1"/>
    <col min="8964" max="8964" width="10.28515625" style="14" bestFit="1" customWidth="1"/>
    <col min="8965" max="8965" width="14" style="14" bestFit="1" customWidth="1"/>
    <col min="8966" max="8966" width="8.5703125" style="14" customWidth="1"/>
    <col min="8967" max="8967" width="9.85546875" style="14" customWidth="1"/>
    <col min="8968" max="8968" width="10.28515625" style="14" customWidth="1"/>
    <col min="8969" max="8969" width="10.7109375" style="14" customWidth="1"/>
    <col min="8970" max="8970" width="9.140625" style="14"/>
    <col min="8971" max="8971" width="8.42578125" style="14" customWidth="1"/>
    <col min="8972" max="9215" width="9.140625" style="14"/>
    <col min="9216" max="9216" width="5.42578125" style="14" customWidth="1"/>
    <col min="9217" max="9217" width="14.85546875" style="14" customWidth="1"/>
    <col min="9218" max="9218" width="42.7109375" style="14" customWidth="1"/>
    <col min="9219" max="9219" width="9.42578125" style="14" customWidth="1"/>
    <col min="9220" max="9220" width="10.28515625" style="14" bestFit="1" customWidth="1"/>
    <col min="9221" max="9221" width="14" style="14" bestFit="1" customWidth="1"/>
    <col min="9222" max="9222" width="8.5703125" style="14" customWidth="1"/>
    <col min="9223" max="9223" width="9.85546875" style="14" customWidth="1"/>
    <col min="9224" max="9224" width="10.28515625" style="14" customWidth="1"/>
    <col min="9225" max="9225" width="10.7109375" style="14" customWidth="1"/>
    <col min="9226" max="9226" width="9.140625" style="14"/>
    <col min="9227" max="9227" width="8.42578125" style="14" customWidth="1"/>
    <col min="9228" max="9471" width="9.140625" style="14"/>
    <col min="9472" max="9472" width="5.42578125" style="14" customWidth="1"/>
    <col min="9473" max="9473" width="14.85546875" style="14" customWidth="1"/>
    <col min="9474" max="9474" width="42.7109375" style="14" customWidth="1"/>
    <col min="9475" max="9475" width="9.42578125" style="14" customWidth="1"/>
    <col min="9476" max="9476" width="10.28515625" style="14" bestFit="1" customWidth="1"/>
    <col min="9477" max="9477" width="14" style="14" bestFit="1" customWidth="1"/>
    <col min="9478" max="9478" width="8.5703125" style="14" customWidth="1"/>
    <col min="9479" max="9479" width="9.85546875" style="14" customWidth="1"/>
    <col min="9480" max="9480" width="10.28515625" style="14" customWidth="1"/>
    <col min="9481" max="9481" width="10.7109375" style="14" customWidth="1"/>
    <col min="9482" max="9482" width="9.140625" style="14"/>
    <col min="9483" max="9483" width="8.42578125" style="14" customWidth="1"/>
    <col min="9484" max="9727" width="9.140625" style="14"/>
    <col min="9728" max="9728" width="5.42578125" style="14" customWidth="1"/>
    <col min="9729" max="9729" width="14.85546875" style="14" customWidth="1"/>
    <col min="9730" max="9730" width="42.7109375" style="14" customWidth="1"/>
    <col min="9731" max="9731" width="9.42578125" style="14" customWidth="1"/>
    <col min="9732" max="9732" width="10.28515625" style="14" bestFit="1" customWidth="1"/>
    <col min="9733" max="9733" width="14" style="14" bestFit="1" customWidth="1"/>
    <col min="9734" max="9734" width="8.5703125" style="14" customWidth="1"/>
    <col min="9735" max="9735" width="9.85546875" style="14" customWidth="1"/>
    <col min="9736" max="9736" width="10.28515625" style="14" customWidth="1"/>
    <col min="9737" max="9737" width="10.7109375" style="14" customWidth="1"/>
    <col min="9738" max="9738" width="9.140625" style="14"/>
    <col min="9739" max="9739" width="8.42578125" style="14" customWidth="1"/>
    <col min="9740" max="9983" width="9.140625" style="14"/>
    <col min="9984" max="9984" width="5.42578125" style="14" customWidth="1"/>
    <col min="9985" max="9985" width="14.85546875" style="14" customWidth="1"/>
    <col min="9986" max="9986" width="42.7109375" style="14" customWidth="1"/>
    <col min="9987" max="9987" width="9.42578125" style="14" customWidth="1"/>
    <col min="9988" max="9988" width="10.28515625" style="14" bestFit="1" customWidth="1"/>
    <col min="9989" max="9989" width="14" style="14" bestFit="1" customWidth="1"/>
    <col min="9990" max="9990" width="8.5703125" style="14" customWidth="1"/>
    <col min="9991" max="9991" width="9.85546875" style="14" customWidth="1"/>
    <col min="9992" max="9992" width="10.28515625" style="14" customWidth="1"/>
    <col min="9993" max="9993" width="10.7109375" style="14" customWidth="1"/>
    <col min="9994" max="9994" width="9.140625" style="14"/>
    <col min="9995" max="9995" width="8.42578125" style="14" customWidth="1"/>
    <col min="9996" max="10239" width="9.140625" style="14"/>
    <col min="10240" max="10240" width="5.42578125" style="14" customWidth="1"/>
    <col min="10241" max="10241" width="14.85546875" style="14" customWidth="1"/>
    <col min="10242" max="10242" width="42.7109375" style="14" customWidth="1"/>
    <col min="10243" max="10243" width="9.42578125" style="14" customWidth="1"/>
    <col min="10244" max="10244" width="10.28515625" style="14" bestFit="1" customWidth="1"/>
    <col min="10245" max="10245" width="14" style="14" bestFit="1" customWidth="1"/>
    <col min="10246" max="10246" width="8.5703125" style="14" customWidth="1"/>
    <col min="10247" max="10247" width="9.85546875" style="14" customWidth="1"/>
    <col min="10248" max="10248" width="10.28515625" style="14" customWidth="1"/>
    <col min="10249" max="10249" width="10.7109375" style="14" customWidth="1"/>
    <col min="10250" max="10250" width="9.140625" style="14"/>
    <col min="10251" max="10251" width="8.42578125" style="14" customWidth="1"/>
    <col min="10252" max="10495" width="9.140625" style="14"/>
    <col min="10496" max="10496" width="5.42578125" style="14" customWidth="1"/>
    <col min="10497" max="10497" width="14.85546875" style="14" customWidth="1"/>
    <col min="10498" max="10498" width="42.7109375" style="14" customWidth="1"/>
    <col min="10499" max="10499" width="9.42578125" style="14" customWidth="1"/>
    <col min="10500" max="10500" width="10.28515625" style="14" bestFit="1" customWidth="1"/>
    <col min="10501" max="10501" width="14" style="14" bestFit="1" customWidth="1"/>
    <col min="10502" max="10502" width="8.5703125" style="14" customWidth="1"/>
    <col min="10503" max="10503" width="9.85546875" style="14" customWidth="1"/>
    <col min="10504" max="10504" width="10.28515625" style="14" customWidth="1"/>
    <col min="10505" max="10505" width="10.7109375" style="14" customWidth="1"/>
    <col min="10506" max="10506" width="9.140625" style="14"/>
    <col min="10507" max="10507" width="8.42578125" style="14" customWidth="1"/>
    <col min="10508" max="10751" width="9.140625" style="14"/>
    <col min="10752" max="10752" width="5.42578125" style="14" customWidth="1"/>
    <col min="10753" max="10753" width="14.85546875" style="14" customWidth="1"/>
    <col min="10754" max="10754" width="42.7109375" style="14" customWidth="1"/>
    <col min="10755" max="10755" width="9.42578125" style="14" customWidth="1"/>
    <col min="10756" max="10756" width="10.28515625" style="14" bestFit="1" customWidth="1"/>
    <col min="10757" max="10757" width="14" style="14" bestFit="1" customWidth="1"/>
    <col min="10758" max="10758" width="8.5703125" style="14" customWidth="1"/>
    <col min="10759" max="10759" width="9.85546875" style="14" customWidth="1"/>
    <col min="10760" max="10760" width="10.28515625" style="14" customWidth="1"/>
    <col min="10761" max="10761" width="10.7109375" style="14" customWidth="1"/>
    <col min="10762" max="10762" width="9.140625" style="14"/>
    <col min="10763" max="10763" width="8.42578125" style="14" customWidth="1"/>
    <col min="10764" max="11007" width="9.140625" style="14"/>
    <col min="11008" max="11008" width="5.42578125" style="14" customWidth="1"/>
    <col min="11009" max="11009" width="14.85546875" style="14" customWidth="1"/>
    <col min="11010" max="11010" width="42.7109375" style="14" customWidth="1"/>
    <col min="11011" max="11011" width="9.42578125" style="14" customWidth="1"/>
    <col min="11012" max="11012" width="10.28515625" style="14" bestFit="1" customWidth="1"/>
    <col min="11013" max="11013" width="14" style="14" bestFit="1" customWidth="1"/>
    <col min="11014" max="11014" width="8.5703125" style="14" customWidth="1"/>
    <col min="11015" max="11015" width="9.85546875" style="14" customWidth="1"/>
    <col min="11016" max="11016" width="10.28515625" style="14" customWidth="1"/>
    <col min="11017" max="11017" width="10.7109375" style="14" customWidth="1"/>
    <col min="11018" max="11018" width="9.140625" style="14"/>
    <col min="11019" max="11019" width="8.42578125" style="14" customWidth="1"/>
    <col min="11020" max="11263" width="9.140625" style="14"/>
    <col min="11264" max="11264" width="5.42578125" style="14" customWidth="1"/>
    <col min="11265" max="11265" width="14.85546875" style="14" customWidth="1"/>
    <col min="11266" max="11266" width="42.7109375" style="14" customWidth="1"/>
    <col min="11267" max="11267" width="9.42578125" style="14" customWidth="1"/>
    <col min="11268" max="11268" width="10.28515625" style="14" bestFit="1" customWidth="1"/>
    <col min="11269" max="11269" width="14" style="14" bestFit="1" customWidth="1"/>
    <col min="11270" max="11270" width="8.5703125" style="14" customWidth="1"/>
    <col min="11271" max="11271" width="9.85546875" style="14" customWidth="1"/>
    <col min="11272" max="11272" width="10.28515625" style="14" customWidth="1"/>
    <col min="11273" max="11273" width="10.7109375" style="14" customWidth="1"/>
    <col min="11274" max="11274" width="9.140625" style="14"/>
    <col min="11275" max="11275" width="8.42578125" style="14" customWidth="1"/>
    <col min="11276" max="11519" width="9.140625" style="14"/>
    <col min="11520" max="11520" width="5.42578125" style="14" customWidth="1"/>
    <col min="11521" max="11521" width="14.85546875" style="14" customWidth="1"/>
    <col min="11522" max="11522" width="42.7109375" style="14" customWidth="1"/>
    <col min="11523" max="11523" width="9.42578125" style="14" customWidth="1"/>
    <col min="11524" max="11524" width="10.28515625" style="14" bestFit="1" customWidth="1"/>
    <col min="11525" max="11525" width="14" style="14" bestFit="1" customWidth="1"/>
    <col min="11526" max="11526" width="8.5703125" style="14" customWidth="1"/>
    <col min="11527" max="11527" width="9.85546875" style="14" customWidth="1"/>
    <col min="11528" max="11528" width="10.28515625" style="14" customWidth="1"/>
    <col min="11529" max="11529" width="10.7109375" style="14" customWidth="1"/>
    <col min="11530" max="11530" width="9.140625" style="14"/>
    <col min="11531" max="11531" width="8.42578125" style="14" customWidth="1"/>
    <col min="11532" max="11775" width="9.140625" style="14"/>
    <col min="11776" max="11776" width="5.42578125" style="14" customWidth="1"/>
    <col min="11777" max="11777" width="14.85546875" style="14" customWidth="1"/>
    <col min="11778" max="11778" width="42.7109375" style="14" customWidth="1"/>
    <col min="11779" max="11779" width="9.42578125" style="14" customWidth="1"/>
    <col min="11780" max="11780" width="10.28515625" style="14" bestFit="1" customWidth="1"/>
    <col min="11781" max="11781" width="14" style="14" bestFit="1" customWidth="1"/>
    <col min="11782" max="11782" width="8.5703125" style="14" customWidth="1"/>
    <col min="11783" max="11783" width="9.85546875" style="14" customWidth="1"/>
    <col min="11784" max="11784" width="10.28515625" style="14" customWidth="1"/>
    <col min="11785" max="11785" width="10.7109375" style="14" customWidth="1"/>
    <col min="11786" max="11786" width="9.140625" style="14"/>
    <col min="11787" max="11787" width="8.42578125" style="14" customWidth="1"/>
    <col min="11788" max="12031" width="9.140625" style="14"/>
    <col min="12032" max="12032" width="5.42578125" style="14" customWidth="1"/>
    <col min="12033" max="12033" width="14.85546875" style="14" customWidth="1"/>
    <col min="12034" max="12034" width="42.7109375" style="14" customWidth="1"/>
    <col min="12035" max="12035" width="9.42578125" style="14" customWidth="1"/>
    <col min="12036" max="12036" width="10.28515625" style="14" bestFit="1" customWidth="1"/>
    <col min="12037" max="12037" width="14" style="14" bestFit="1" customWidth="1"/>
    <col min="12038" max="12038" width="8.5703125" style="14" customWidth="1"/>
    <col min="12039" max="12039" width="9.85546875" style="14" customWidth="1"/>
    <col min="12040" max="12040" width="10.28515625" style="14" customWidth="1"/>
    <col min="12041" max="12041" width="10.7109375" style="14" customWidth="1"/>
    <col min="12042" max="12042" width="9.140625" style="14"/>
    <col min="12043" max="12043" width="8.42578125" style="14" customWidth="1"/>
    <col min="12044" max="12287" width="9.140625" style="14"/>
    <col min="12288" max="12288" width="5.42578125" style="14" customWidth="1"/>
    <col min="12289" max="12289" width="14.85546875" style="14" customWidth="1"/>
    <col min="12290" max="12290" width="42.7109375" style="14" customWidth="1"/>
    <col min="12291" max="12291" width="9.42578125" style="14" customWidth="1"/>
    <col min="12292" max="12292" width="10.28515625" style="14" bestFit="1" customWidth="1"/>
    <col min="12293" max="12293" width="14" style="14" bestFit="1" customWidth="1"/>
    <col min="12294" max="12294" width="8.5703125" style="14" customWidth="1"/>
    <col min="12295" max="12295" width="9.85546875" style="14" customWidth="1"/>
    <col min="12296" max="12296" width="10.28515625" style="14" customWidth="1"/>
    <col min="12297" max="12297" width="10.7109375" style="14" customWidth="1"/>
    <col min="12298" max="12298" width="9.140625" style="14"/>
    <col min="12299" max="12299" width="8.42578125" style="14" customWidth="1"/>
    <col min="12300" max="12543" width="9.140625" style="14"/>
    <col min="12544" max="12544" width="5.42578125" style="14" customWidth="1"/>
    <col min="12545" max="12545" width="14.85546875" style="14" customWidth="1"/>
    <col min="12546" max="12546" width="42.7109375" style="14" customWidth="1"/>
    <col min="12547" max="12547" width="9.42578125" style="14" customWidth="1"/>
    <col min="12548" max="12548" width="10.28515625" style="14" bestFit="1" customWidth="1"/>
    <col min="12549" max="12549" width="14" style="14" bestFit="1" customWidth="1"/>
    <col min="12550" max="12550" width="8.5703125" style="14" customWidth="1"/>
    <col min="12551" max="12551" width="9.85546875" style="14" customWidth="1"/>
    <col min="12552" max="12552" width="10.28515625" style="14" customWidth="1"/>
    <col min="12553" max="12553" width="10.7109375" style="14" customWidth="1"/>
    <col min="12554" max="12554" width="9.140625" style="14"/>
    <col min="12555" max="12555" width="8.42578125" style="14" customWidth="1"/>
    <col min="12556" max="12799" width="9.140625" style="14"/>
    <col min="12800" max="12800" width="5.42578125" style="14" customWidth="1"/>
    <col min="12801" max="12801" width="14.85546875" style="14" customWidth="1"/>
    <col min="12802" max="12802" width="42.7109375" style="14" customWidth="1"/>
    <col min="12803" max="12803" width="9.42578125" style="14" customWidth="1"/>
    <col min="12804" max="12804" width="10.28515625" style="14" bestFit="1" customWidth="1"/>
    <col min="12805" max="12805" width="14" style="14" bestFit="1" customWidth="1"/>
    <col min="12806" max="12806" width="8.5703125" style="14" customWidth="1"/>
    <col min="12807" max="12807" width="9.85546875" style="14" customWidth="1"/>
    <col min="12808" max="12808" width="10.28515625" style="14" customWidth="1"/>
    <col min="12809" max="12809" width="10.7109375" style="14" customWidth="1"/>
    <col min="12810" max="12810" width="9.140625" style="14"/>
    <col min="12811" max="12811" width="8.42578125" style="14" customWidth="1"/>
    <col min="12812" max="13055" width="9.140625" style="14"/>
    <col min="13056" max="13056" width="5.42578125" style="14" customWidth="1"/>
    <col min="13057" max="13057" width="14.85546875" style="14" customWidth="1"/>
    <col min="13058" max="13058" width="42.7109375" style="14" customWidth="1"/>
    <col min="13059" max="13059" width="9.42578125" style="14" customWidth="1"/>
    <col min="13060" max="13060" width="10.28515625" style="14" bestFit="1" customWidth="1"/>
    <col min="13061" max="13061" width="14" style="14" bestFit="1" customWidth="1"/>
    <col min="13062" max="13062" width="8.5703125" style="14" customWidth="1"/>
    <col min="13063" max="13063" width="9.85546875" style="14" customWidth="1"/>
    <col min="13064" max="13064" width="10.28515625" style="14" customWidth="1"/>
    <col min="13065" max="13065" width="10.7109375" style="14" customWidth="1"/>
    <col min="13066" max="13066" width="9.140625" style="14"/>
    <col min="13067" max="13067" width="8.42578125" style="14" customWidth="1"/>
    <col min="13068" max="13311" width="9.140625" style="14"/>
    <col min="13312" max="13312" width="5.42578125" style="14" customWidth="1"/>
    <col min="13313" max="13313" width="14.85546875" style="14" customWidth="1"/>
    <col min="13314" max="13314" width="42.7109375" style="14" customWidth="1"/>
    <col min="13315" max="13315" width="9.42578125" style="14" customWidth="1"/>
    <col min="13316" max="13316" width="10.28515625" style="14" bestFit="1" customWidth="1"/>
    <col min="13317" max="13317" width="14" style="14" bestFit="1" customWidth="1"/>
    <col min="13318" max="13318" width="8.5703125" style="14" customWidth="1"/>
    <col min="13319" max="13319" width="9.85546875" style="14" customWidth="1"/>
    <col min="13320" max="13320" width="10.28515625" style="14" customWidth="1"/>
    <col min="13321" max="13321" width="10.7109375" style="14" customWidth="1"/>
    <col min="13322" max="13322" width="9.140625" style="14"/>
    <col min="13323" max="13323" width="8.42578125" style="14" customWidth="1"/>
    <col min="13324" max="13567" width="9.140625" style="14"/>
    <col min="13568" max="13568" width="5.42578125" style="14" customWidth="1"/>
    <col min="13569" max="13569" width="14.85546875" style="14" customWidth="1"/>
    <col min="13570" max="13570" width="42.7109375" style="14" customWidth="1"/>
    <col min="13571" max="13571" width="9.42578125" style="14" customWidth="1"/>
    <col min="13572" max="13572" width="10.28515625" style="14" bestFit="1" customWidth="1"/>
    <col min="13573" max="13573" width="14" style="14" bestFit="1" customWidth="1"/>
    <col min="13574" max="13574" width="8.5703125" style="14" customWidth="1"/>
    <col min="13575" max="13575" width="9.85546875" style="14" customWidth="1"/>
    <col min="13576" max="13576" width="10.28515625" style="14" customWidth="1"/>
    <col min="13577" max="13577" width="10.7109375" style="14" customWidth="1"/>
    <col min="13578" max="13578" width="9.140625" style="14"/>
    <col min="13579" max="13579" width="8.42578125" style="14" customWidth="1"/>
    <col min="13580" max="13823" width="9.140625" style="14"/>
    <col min="13824" max="13824" width="5.42578125" style="14" customWidth="1"/>
    <col min="13825" max="13825" width="14.85546875" style="14" customWidth="1"/>
    <col min="13826" max="13826" width="42.7109375" style="14" customWidth="1"/>
    <col min="13827" max="13827" width="9.42578125" style="14" customWidth="1"/>
    <col min="13828" max="13828" width="10.28515625" style="14" bestFit="1" customWidth="1"/>
    <col min="13829" max="13829" width="14" style="14" bestFit="1" customWidth="1"/>
    <col min="13830" max="13830" width="8.5703125" style="14" customWidth="1"/>
    <col min="13831" max="13831" width="9.85546875" style="14" customWidth="1"/>
    <col min="13832" max="13832" width="10.28515625" style="14" customWidth="1"/>
    <col min="13833" max="13833" width="10.7109375" style="14" customWidth="1"/>
    <col min="13834" max="13834" width="9.140625" style="14"/>
    <col min="13835" max="13835" width="8.42578125" style="14" customWidth="1"/>
    <col min="13836" max="14079" width="9.140625" style="14"/>
    <col min="14080" max="14080" width="5.42578125" style="14" customWidth="1"/>
    <col min="14081" max="14081" width="14.85546875" style="14" customWidth="1"/>
    <col min="14082" max="14082" width="42.7109375" style="14" customWidth="1"/>
    <col min="14083" max="14083" width="9.42578125" style="14" customWidth="1"/>
    <col min="14084" max="14084" width="10.28515625" style="14" bestFit="1" customWidth="1"/>
    <col min="14085" max="14085" width="14" style="14" bestFit="1" customWidth="1"/>
    <col min="14086" max="14086" width="8.5703125" style="14" customWidth="1"/>
    <col min="14087" max="14087" width="9.85546875" style="14" customWidth="1"/>
    <col min="14088" max="14088" width="10.28515625" style="14" customWidth="1"/>
    <col min="14089" max="14089" width="10.7109375" style="14" customWidth="1"/>
    <col min="14090" max="14090" width="9.140625" style="14"/>
    <col min="14091" max="14091" width="8.42578125" style="14" customWidth="1"/>
    <col min="14092" max="14335" width="9.140625" style="14"/>
    <col min="14336" max="14336" width="5.42578125" style="14" customWidth="1"/>
    <col min="14337" max="14337" width="14.85546875" style="14" customWidth="1"/>
    <col min="14338" max="14338" width="42.7109375" style="14" customWidth="1"/>
    <col min="14339" max="14339" width="9.42578125" style="14" customWidth="1"/>
    <col min="14340" max="14340" width="10.28515625" style="14" bestFit="1" customWidth="1"/>
    <col min="14341" max="14341" width="14" style="14" bestFit="1" customWidth="1"/>
    <col min="14342" max="14342" width="8.5703125" style="14" customWidth="1"/>
    <col min="14343" max="14343" width="9.85546875" style="14" customWidth="1"/>
    <col min="14344" max="14344" width="10.28515625" style="14" customWidth="1"/>
    <col min="14345" max="14345" width="10.7109375" style="14" customWidth="1"/>
    <col min="14346" max="14346" width="9.140625" style="14"/>
    <col min="14347" max="14347" width="8.42578125" style="14" customWidth="1"/>
    <col min="14348" max="14591" width="9.140625" style="14"/>
    <col min="14592" max="14592" width="5.42578125" style="14" customWidth="1"/>
    <col min="14593" max="14593" width="14.85546875" style="14" customWidth="1"/>
    <col min="14594" max="14594" width="42.7109375" style="14" customWidth="1"/>
    <col min="14595" max="14595" width="9.42578125" style="14" customWidth="1"/>
    <col min="14596" max="14596" width="10.28515625" style="14" bestFit="1" customWidth="1"/>
    <col min="14597" max="14597" width="14" style="14" bestFit="1" customWidth="1"/>
    <col min="14598" max="14598" width="8.5703125" style="14" customWidth="1"/>
    <col min="14599" max="14599" width="9.85546875" style="14" customWidth="1"/>
    <col min="14600" max="14600" width="10.28515625" style="14" customWidth="1"/>
    <col min="14601" max="14601" width="10.7109375" style="14" customWidth="1"/>
    <col min="14602" max="14602" width="9.140625" style="14"/>
    <col min="14603" max="14603" width="8.42578125" style="14" customWidth="1"/>
    <col min="14604" max="14847" width="9.140625" style="14"/>
    <col min="14848" max="14848" width="5.42578125" style="14" customWidth="1"/>
    <col min="14849" max="14849" width="14.85546875" style="14" customWidth="1"/>
    <col min="14850" max="14850" width="42.7109375" style="14" customWidth="1"/>
    <col min="14851" max="14851" width="9.42578125" style="14" customWidth="1"/>
    <col min="14852" max="14852" width="10.28515625" style="14" bestFit="1" customWidth="1"/>
    <col min="14853" max="14853" width="14" style="14" bestFit="1" customWidth="1"/>
    <col min="14854" max="14854" width="8.5703125" style="14" customWidth="1"/>
    <col min="14855" max="14855" width="9.85546875" style="14" customWidth="1"/>
    <col min="14856" max="14856" width="10.28515625" style="14" customWidth="1"/>
    <col min="14857" max="14857" width="10.7109375" style="14" customWidth="1"/>
    <col min="14858" max="14858" width="9.140625" style="14"/>
    <col min="14859" max="14859" width="8.42578125" style="14" customWidth="1"/>
    <col min="14860" max="15103" width="9.140625" style="14"/>
    <col min="15104" max="15104" width="5.42578125" style="14" customWidth="1"/>
    <col min="15105" max="15105" width="14.85546875" style="14" customWidth="1"/>
    <col min="15106" max="15106" width="42.7109375" style="14" customWidth="1"/>
    <col min="15107" max="15107" width="9.42578125" style="14" customWidth="1"/>
    <col min="15108" max="15108" width="10.28515625" style="14" bestFit="1" customWidth="1"/>
    <col min="15109" max="15109" width="14" style="14" bestFit="1" customWidth="1"/>
    <col min="15110" max="15110" width="8.5703125" style="14" customWidth="1"/>
    <col min="15111" max="15111" width="9.85546875" style="14" customWidth="1"/>
    <col min="15112" max="15112" width="10.28515625" style="14" customWidth="1"/>
    <col min="15113" max="15113" width="10.7109375" style="14" customWidth="1"/>
    <col min="15114" max="15114" width="9.140625" style="14"/>
    <col min="15115" max="15115" width="8.42578125" style="14" customWidth="1"/>
    <col min="15116" max="15359" width="9.140625" style="14"/>
    <col min="15360" max="15360" width="5.42578125" style="14" customWidth="1"/>
    <col min="15361" max="15361" width="14.85546875" style="14" customWidth="1"/>
    <col min="15362" max="15362" width="42.7109375" style="14" customWidth="1"/>
    <col min="15363" max="15363" width="9.42578125" style="14" customWidth="1"/>
    <col min="15364" max="15364" width="10.28515625" style="14" bestFit="1" customWidth="1"/>
    <col min="15365" max="15365" width="14" style="14" bestFit="1" customWidth="1"/>
    <col min="15366" max="15366" width="8.5703125" style="14" customWidth="1"/>
    <col min="15367" max="15367" width="9.85546875" style="14" customWidth="1"/>
    <col min="15368" max="15368" width="10.28515625" style="14" customWidth="1"/>
    <col min="15369" max="15369" width="10.7109375" style="14" customWidth="1"/>
    <col min="15370" max="15370" width="9.140625" style="14"/>
    <col min="15371" max="15371" width="8.42578125" style="14" customWidth="1"/>
    <col min="15372" max="15615" width="9.140625" style="14"/>
    <col min="15616" max="15616" width="5.42578125" style="14" customWidth="1"/>
    <col min="15617" max="15617" width="14.85546875" style="14" customWidth="1"/>
    <col min="15618" max="15618" width="42.7109375" style="14" customWidth="1"/>
    <col min="15619" max="15619" width="9.42578125" style="14" customWidth="1"/>
    <col min="15620" max="15620" width="10.28515625" style="14" bestFit="1" customWidth="1"/>
    <col min="15621" max="15621" width="14" style="14" bestFit="1" customWidth="1"/>
    <col min="15622" max="15622" width="8.5703125" style="14" customWidth="1"/>
    <col min="15623" max="15623" width="9.85546875" style="14" customWidth="1"/>
    <col min="15624" max="15624" width="10.28515625" style="14" customWidth="1"/>
    <col min="15625" max="15625" width="10.7109375" style="14" customWidth="1"/>
    <col min="15626" max="15626" width="9.140625" style="14"/>
    <col min="15627" max="15627" width="8.42578125" style="14" customWidth="1"/>
    <col min="15628" max="15871" width="9.140625" style="14"/>
    <col min="15872" max="15872" width="5.42578125" style="14" customWidth="1"/>
    <col min="15873" max="15873" width="14.85546875" style="14" customWidth="1"/>
    <col min="15874" max="15874" width="42.7109375" style="14" customWidth="1"/>
    <col min="15875" max="15875" width="9.42578125" style="14" customWidth="1"/>
    <col min="15876" max="15876" width="10.28515625" style="14" bestFit="1" customWidth="1"/>
    <col min="15877" max="15877" width="14" style="14" bestFit="1" customWidth="1"/>
    <col min="15878" max="15878" width="8.5703125" style="14" customWidth="1"/>
    <col min="15879" max="15879" width="9.85546875" style="14" customWidth="1"/>
    <col min="15880" max="15880" width="10.28515625" style="14" customWidth="1"/>
    <col min="15881" max="15881" width="10.7109375" style="14" customWidth="1"/>
    <col min="15882" max="15882" width="9.140625" style="14"/>
    <col min="15883" max="15883" width="8.42578125" style="14" customWidth="1"/>
    <col min="15884" max="16127" width="9.140625" style="14"/>
    <col min="16128" max="16128" width="5.42578125" style="14" customWidth="1"/>
    <col min="16129" max="16129" width="14.85546875" style="14" customWidth="1"/>
    <col min="16130" max="16130" width="42.7109375" style="14" customWidth="1"/>
    <col min="16131" max="16131" width="9.42578125" style="14" customWidth="1"/>
    <col min="16132" max="16132" width="10.28515625" style="14" bestFit="1" customWidth="1"/>
    <col min="16133" max="16133" width="14" style="14" bestFit="1" customWidth="1"/>
    <col min="16134" max="16134" width="8.5703125" style="14" customWidth="1"/>
    <col min="16135" max="16135" width="9.85546875" style="14" customWidth="1"/>
    <col min="16136" max="16136" width="10.28515625" style="14" customWidth="1"/>
    <col min="16137" max="16137" width="10.7109375" style="14" customWidth="1"/>
    <col min="16138" max="16138" width="9.140625" style="14"/>
    <col min="16139" max="16139" width="8.42578125" style="14" customWidth="1"/>
    <col min="16140" max="16384" width="9.140625" style="14"/>
  </cols>
  <sheetData>
    <row r="1" spans="1:12" ht="18" customHeight="1"/>
    <row r="2" spans="1:12" s="36" customFormat="1" ht="18" customHeight="1">
      <c r="B2" s="369" t="s">
        <v>104</v>
      </c>
      <c r="C2" s="369"/>
      <c r="D2" s="369"/>
      <c r="E2" s="369"/>
      <c r="F2" s="369"/>
      <c r="G2" s="369"/>
      <c r="H2" s="369"/>
      <c r="I2" s="369"/>
    </row>
    <row r="3" spans="1:12" s="36" customFormat="1" ht="15" customHeight="1">
      <c r="B3" s="48"/>
      <c r="D3" s="48"/>
      <c r="E3" s="48"/>
      <c r="F3" s="48"/>
      <c r="G3" s="48"/>
      <c r="H3" s="48"/>
      <c r="I3" s="48"/>
    </row>
    <row r="4" spans="1:12" s="36" customFormat="1" ht="15" customHeight="1">
      <c r="B4" s="370"/>
      <c r="C4" s="370"/>
      <c r="D4" s="223" t="s">
        <v>54</v>
      </c>
      <c r="E4" s="48"/>
      <c r="F4" s="48"/>
      <c r="G4" s="48"/>
      <c r="H4" s="61">
        <f>H13</f>
        <v>0</v>
      </c>
      <c r="I4" s="48"/>
    </row>
    <row r="5" spans="1:12" s="39" customFormat="1" ht="15" customHeight="1">
      <c r="A5" s="194"/>
      <c r="B5" s="204"/>
      <c r="C5" s="194"/>
      <c r="D5" s="224"/>
      <c r="E5" s="47"/>
      <c r="F5" s="204"/>
      <c r="G5" s="204"/>
      <c r="H5" s="225"/>
      <c r="I5" s="48"/>
    </row>
    <row r="6" spans="1:12" s="36" customFormat="1" ht="23.45" customHeight="1">
      <c r="A6" s="195"/>
      <c r="B6" s="205"/>
      <c r="C6" s="195"/>
      <c r="D6" s="371" t="s">
        <v>46</v>
      </c>
      <c r="E6" s="372"/>
      <c r="F6" s="372"/>
      <c r="G6" s="372"/>
      <c r="H6" s="373"/>
      <c r="I6" s="226"/>
      <c r="J6" s="39"/>
      <c r="K6" s="39"/>
    </row>
    <row r="7" spans="1:12" s="36" customFormat="1" ht="67.5" customHeight="1">
      <c r="A7" s="141" t="s">
        <v>9</v>
      </c>
      <c r="B7" s="196" t="s">
        <v>55</v>
      </c>
      <c r="C7" s="46" t="s">
        <v>56</v>
      </c>
      <c r="D7" s="196" t="s">
        <v>48</v>
      </c>
      <c r="E7" s="46" t="s">
        <v>49</v>
      </c>
      <c r="F7" s="196" t="s">
        <v>57</v>
      </c>
      <c r="G7" s="197" t="s">
        <v>58</v>
      </c>
      <c r="H7" s="46" t="s">
        <v>14</v>
      </c>
      <c r="I7" s="46" t="s">
        <v>77</v>
      </c>
      <c r="J7" s="39"/>
      <c r="K7" s="39"/>
    </row>
    <row r="8" spans="1:12" s="202" customFormat="1" ht="15" customHeight="1">
      <c r="A8" s="198">
        <v>1</v>
      </c>
      <c r="B8" s="199">
        <v>2</v>
      </c>
      <c r="C8" s="198">
        <v>3</v>
      </c>
      <c r="D8" s="199">
        <v>4</v>
      </c>
      <c r="E8" s="198">
        <v>5</v>
      </c>
      <c r="F8" s="199">
        <v>6</v>
      </c>
      <c r="G8" s="198">
        <v>7</v>
      </c>
      <c r="H8" s="200">
        <v>8</v>
      </c>
      <c r="I8" s="198">
        <v>9</v>
      </c>
      <c r="J8" s="201"/>
      <c r="K8" s="201"/>
    </row>
    <row r="9" spans="1:12" s="36" customFormat="1" ht="40.5">
      <c r="A9" s="81">
        <v>1</v>
      </c>
      <c r="B9" s="86" t="s">
        <v>151</v>
      </c>
      <c r="C9" s="85" t="s">
        <v>152</v>
      </c>
      <c r="D9" s="234">
        <f>H9</f>
        <v>0</v>
      </c>
      <c r="E9" s="234"/>
      <c r="F9" s="234"/>
      <c r="G9" s="236"/>
      <c r="H9" s="234">
        <f>'remonti I saxli'!M73</f>
        <v>0</v>
      </c>
      <c r="I9" s="235">
        <f>'remonti I saxli'!J67</f>
        <v>0</v>
      </c>
      <c r="J9" s="39"/>
      <c r="K9" s="39"/>
    </row>
    <row r="10" spans="1:12" s="36" customFormat="1" ht="40.5">
      <c r="A10" s="81">
        <v>2</v>
      </c>
      <c r="B10" s="86" t="s">
        <v>59</v>
      </c>
      <c r="C10" s="85" t="s">
        <v>153</v>
      </c>
      <c r="D10" s="234">
        <f t="shared" ref="D10:D12" si="0">H10</f>
        <v>0</v>
      </c>
      <c r="E10" s="234"/>
      <c r="F10" s="234"/>
      <c r="G10" s="236"/>
      <c r="H10" s="234">
        <f>'remonti II saxli'!M75</f>
        <v>0</v>
      </c>
      <c r="I10" s="235">
        <f>'remonti II saxli'!J67</f>
        <v>0</v>
      </c>
      <c r="J10" s="39"/>
      <c r="K10" s="39"/>
    </row>
    <row r="11" spans="1:12" s="36" customFormat="1" ht="40.5">
      <c r="A11" s="81">
        <v>3</v>
      </c>
      <c r="B11" s="86" t="s">
        <v>60</v>
      </c>
      <c r="C11" s="85" t="s">
        <v>154</v>
      </c>
      <c r="D11" s="234">
        <f t="shared" si="0"/>
        <v>0</v>
      </c>
      <c r="E11" s="234"/>
      <c r="F11" s="234"/>
      <c r="G11" s="236"/>
      <c r="H11" s="234">
        <f>'remonti III saxli'!M76</f>
        <v>0</v>
      </c>
      <c r="I11" s="235">
        <f>'remonti III saxli'!J68</f>
        <v>0</v>
      </c>
      <c r="J11" s="39"/>
      <c r="K11" s="39"/>
    </row>
    <row r="12" spans="1:12" s="36" customFormat="1" ht="13.5">
      <c r="A12" s="81">
        <v>4</v>
      </c>
      <c r="B12" s="86" t="s">
        <v>61</v>
      </c>
      <c r="C12" s="85" t="s">
        <v>155</v>
      </c>
      <c r="D12" s="234">
        <f t="shared" si="0"/>
        <v>0</v>
      </c>
      <c r="E12" s="234"/>
      <c r="F12" s="234"/>
      <c r="G12" s="236"/>
      <c r="H12" s="234">
        <f>gamwvaneba!K38</f>
        <v>0</v>
      </c>
      <c r="I12" s="235">
        <f>gamwvaneba!J34</f>
        <v>0</v>
      </c>
      <c r="J12" s="39"/>
      <c r="K12" s="39"/>
    </row>
    <row r="13" spans="1:12" s="36" customFormat="1" ht="13.5">
      <c r="A13" s="37"/>
      <c r="B13" s="70"/>
      <c r="C13" s="40" t="s">
        <v>8</v>
      </c>
      <c r="D13" s="237">
        <f t="shared" ref="D13:I13" si="1">SUM(D9:D12)</f>
        <v>0</v>
      </c>
      <c r="E13" s="237">
        <f t="shared" si="1"/>
        <v>0</v>
      </c>
      <c r="F13" s="237">
        <f t="shared" si="1"/>
        <v>0</v>
      </c>
      <c r="G13" s="237">
        <f t="shared" si="1"/>
        <v>0</v>
      </c>
      <c r="H13" s="237">
        <f t="shared" si="1"/>
        <v>0</v>
      </c>
      <c r="I13" s="237">
        <f t="shared" si="1"/>
        <v>0</v>
      </c>
    </row>
    <row r="14" spans="1:12" s="36" customFormat="1">
      <c r="A14" s="43"/>
      <c r="B14" s="13"/>
      <c r="C14" s="43"/>
      <c r="D14" s="44"/>
      <c r="E14" s="44"/>
      <c r="F14" s="13"/>
      <c r="G14" s="13"/>
      <c r="H14" s="45"/>
      <c r="I14" s="345"/>
      <c r="J14" s="347"/>
      <c r="K14" s="347"/>
      <c r="L14" s="348"/>
    </row>
    <row r="15" spans="1:12" s="36" customFormat="1">
      <c r="A15" s="12"/>
      <c r="B15" s="14"/>
      <c r="C15" s="14"/>
      <c r="D15" s="14"/>
      <c r="E15" s="14"/>
      <c r="F15" s="14"/>
      <c r="G15" s="14"/>
      <c r="H15" s="14"/>
      <c r="I15" s="349"/>
      <c r="J15" s="351"/>
      <c r="K15" s="351"/>
      <c r="L15" s="352"/>
    </row>
    <row r="16" spans="1:12" s="36" customFormat="1" ht="13.5">
      <c r="B16" s="48"/>
      <c r="D16" s="48"/>
      <c r="E16" s="48"/>
      <c r="F16" s="48"/>
      <c r="G16" s="48"/>
      <c r="H16" s="48"/>
      <c r="I16" s="48"/>
    </row>
    <row r="17" spans="2:9" s="36" customFormat="1" ht="13.5">
      <c r="B17" s="48"/>
      <c r="D17" s="48"/>
      <c r="E17" s="48"/>
      <c r="F17" s="48"/>
      <c r="G17" s="48"/>
      <c r="H17" s="48"/>
      <c r="I17" s="48"/>
    </row>
    <row r="18" spans="2:9" s="36" customFormat="1" ht="13.5">
      <c r="B18" s="48"/>
      <c r="D18" s="48"/>
      <c r="E18" s="48"/>
      <c r="F18" s="48"/>
      <c r="G18" s="48"/>
      <c r="H18" s="48"/>
      <c r="I18" s="48"/>
    </row>
    <row r="19" spans="2:9" s="36" customFormat="1" ht="13.5">
      <c r="B19" s="48"/>
      <c r="D19" s="48"/>
      <c r="E19" s="48"/>
      <c r="F19" s="48"/>
      <c r="G19" s="48"/>
      <c r="H19" s="48"/>
      <c r="I19" s="48"/>
    </row>
  </sheetData>
  <mergeCells count="3">
    <mergeCell ref="B2:I2"/>
    <mergeCell ref="B4:C4"/>
    <mergeCell ref="D6:H6"/>
  </mergeCells>
  <pageMargins left="0.25" right="0.25" top="0.75" bottom="0.75" header="0.3" footer="0.3"/>
  <pageSetup paperSize="9" scale="95" orientation="landscape" r:id="rId1"/>
  <headerFooter alignWithMargins="0"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383"/>
  <sheetViews>
    <sheetView showGridLines="0" view="pageBreakPreview" topLeftCell="A46" zoomScale="90" zoomScaleNormal="100" zoomScaleSheetLayoutView="90" workbookViewId="0">
      <selection activeCell="K11" sqref="K11:K71"/>
    </sheetView>
  </sheetViews>
  <sheetFormatPr defaultColWidth="9.140625" defaultRowHeight="16.5"/>
  <cols>
    <col min="1" max="1" width="3.85546875" style="8" customWidth="1"/>
    <col min="2" max="2" width="13" style="193" customWidth="1"/>
    <col min="3" max="3" width="40.7109375" style="222" customWidth="1"/>
    <col min="4" max="4" width="7.7109375" style="183" customWidth="1"/>
    <col min="5" max="5" width="6.85546875" style="183" customWidth="1"/>
    <col min="6" max="6" width="14.42578125" style="183" customWidth="1"/>
    <col min="7" max="7" width="11.7109375" style="183" customWidth="1"/>
    <col min="8" max="8" width="12.5703125" style="183" customWidth="1"/>
    <col min="9" max="9" width="9.140625" style="183" customWidth="1"/>
    <col min="10" max="10" width="12.28515625" style="183" customWidth="1"/>
    <col min="11" max="11" width="9.85546875" style="183" customWidth="1"/>
    <col min="12" max="12" width="10.85546875" style="183" customWidth="1"/>
    <col min="13" max="13" width="13.7109375" style="183" customWidth="1"/>
    <col min="14" max="14" width="9.140625" style="183"/>
    <col min="15" max="16384" width="9.140625" style="8"/>
  </cols>
  <sheetData>
    <row r="1" spans="1:22" ht="16.5" customHeight="1">
      <c r="A1" s="78"/>
      <c r="B1" s="184"/>
      <c r="C1" s="212"/>
      <c r="D1" s="150"/>
      <c r="E1" s="150"/>
      <c r="F1" s="150"/>
      <c r="G1" s="151"/>
      <c r="H1" s="151"/>
      <c r="I1" s="150"/>
      <c r="J1" s="150"/>
      <c r="K1" s="151"/>
      <c r="L1" s="151"/>
      <c r="M1" s="151"/>
      <c r="N1" s="15"/>
      <c r="O1" s="7"/>
      <c r="P1" s="7"/>
      <c r="Q1" s="7"/>
      <c r="R1" s="7"/>
      <c r="S1" s="7"/>
      <c r="T1" s="7"/>
      <c r="U1" s="7"/>
      <c r="V1" s="7"/>
    </row>
    <row r="2" spans="1:22" ht="21">
      <c r="A2" s="78"/>
      <c r="B2" s="184"/>
      <c r="C2" s="381" t="s">
        <v>139</v>
      </c>
      <c r="D2" s="381"/>
      <c r="E2" s="381"/>
      <c r="F2" s="381"/>
      <c r="G2" s="381"/>
      <c r="H2" s="381"/>
      <c r="I2" s="381"/>
      <c r="J2" s="381"/>
      <c r="K2" s="381"/>
      <c r="L2" s="381"/>
      <c r="M2" s="151"/>
      <c r="N2" s="15"/>
      <c r="O2" s="7"/>
      <c r="P2" s="7"/>
      <c r="Q2" s="7"/>
      <c r="R2" s="7"/>
      <c r="S2" s="7"/>
      <c r="T2" s="7"/>
      <c r="U2" s="7"/>
      <c r="V2" s="7"/>
    </row>
    <row r="3" spans="1:22">
      <c r="A3" s="78"/>
      <c r="B3" s="184"/>
      <c r="C3" s="382" t="s">
        <v>152</v>
      </c>
      <c r="D3" s="382"/>
      <c r="E3" s="382"/>
      <c r="F3" s="382"/>
      <c r="G3" s="382"/>
      <c r="H3" s="382"/>
      <c r="I3" s="382"/>
      <c r="J3" s="382"/>
      <c r="K3" s="382"/>
      <c r="L3" s="382"/>
      <c r="M3" s="151"/>
      <c r="N3" s="15"/>
      <c r="O3" s="7"/>
      <c r="P3" s="7"/>
      <c r="Q3" s="7"/>
      <c r="R3" s="7"/>
      <c r="S3" s="7"/>
      <c r="T3" s="7"/>
      <c r="U3" s="7"/>
      <c r="V3" s="7"/>
    </row>
    <row r="4" spans="1:22" s="51" customFormat="1">
      <c r="A4" s="5"/>
      <c r="B4" s="185"/>
      <c r="C4" s="213"/>
      <c r="D4" s="152"/>
      <c r="E4" s="152"/>
      <c r="F4" s="152"/>
      <c r="G4" s="151"/>
      <c r="H4" s="151"/>
      <c r="I4" s="152"/>
      <c r="J4" s="151"/>
      <c r="K4" s="151"/>
      <c r="L4" s="151"/>
      <c r="M4" s="151"/>
      <c r="N4" s="153"/>
    </row>
    <row r="5" spans="1:22" s="50" customFormat="1" ht="15.75">
      <c r="A5" s="20"/>
      <c r="B5" s="374" t="s">
        <v>10</v>
      </c>
      <c r="C5" s="229"/>
      <c r="D5" s="34"/>
      <c r="E5" s="33" t="s">
        <v>1</v>
      </c>
      <c r="F5" s="35"/>
      <c r="G5" s="377" t="s">
        <v>3</v>
      </c>
      <c r="H5" s="378"/>
      <c r="I5" s="377" t="s">
        <v>2</v>
      </c>
      <c r="J5" s="378"/>
      <c r="K5" s="377" t="s">
        <v>4</v>
      </c>
      <c r="L5" s="378"/>
      <c r="M5" s="383" t="s">
        <v>8</v>
      </c>
      <c r="N5" s="154"/>
    </row>
    <row r="6" spans="1:22" s="50" customFormat="1" ht="15.75">
      <c r="A6" s="21"/>
      <c r="B6" s="375"/>
      <c r="C6" s="230" t="s">
        <v>5</v>
      </c>
      <c r="D6" s="23"/>
      <c r="E6" s="238" t="s">
        <v>6</v>
      </c>
      <c r="F6" s="24"/>
      <c r="G6" s="379"/>
      <c r="H6" s="380"/>
      <c r="I6" s="379"/>
      <c r="J6" s="380"/>
      <c r="K6" s="386" t="s">
        <v>7</v>
      </c>
      <c r="L6" s="387"/>
      <c r="M6" s="384"/>
      <c r="N6" s="154"/>
    </row>
    <row r="7" spans="1:22" s="50" customFormat="1" ht="15.75">
      <c r="A7" s="26" t="s">
        <v>9</v>
      </c>
      <c r="B7" s="375"/>
      <c r="C7" s="231" t="s">
        <v>11</v>
      </c>
      <c r="D7" s="22" t="s">
        <v>12</v>
      </c>
      <c r="E7" s="388" t="s">
        <v>13</v>
      </c>
      <c r="F7" s="27" t="s">
        <v>14</v>
      </c>
      <c r="G7" s="22" t="s">
        <v>15</v>
      </c>
      <c r="H7" s="27" t="s">
        <v>14</v>
      </c>
      <c r="I7" s="22" t="s">
        <v>15</v>
      </c>
      <c r="J7" s="27" t="s">
        <v>14</v>
      </c>
      <c r="K7" s="22" t="s">
        <v>15</v>
      </c>
      <c r="L7" s="27" t="s">
        <v>14</v>
      </c>
      <c r="M7" s="384"/>
      <c r="N7" s="154"/>
    </row>
    <row r="8" spans="1:22" s="51" customFormat="1" ht="15.75">
      <c r="A8" s="25"/>
      <c r="B8" s="376"/>
      <c r="C8" s="232"/>
      <c r="D8" s="23"/>
      <c r="E8" s="389"/>
      <c r="F8" s="29"/>
      <c r="G8" s="28" t="s">
        <v>16</v>
      </c>
      <c r="H8" s="29"/>
      <c r="I8" s="28" t="s">
        <v>16</v>
      </c>
      <c r="J8" s="29"/>
      <c r="K8" s="28" t="s">
        <v>16</v>
      </c>
      <c r="L8" s="29"/>
      <c r="M8" s="385"/>
      <c r="N8" s="153"/>
    </row>
    <row r="9" spans="1:22" s="50" customFormat="1" ht="15.75">
      <c r="A9" s="30" t="s">
        <v>17</v>
      </c>
      <c r="B9" s="147" t="s">
        <v>18</v>
      </c>
      <c r="C9" s="214" t="s">
        <v>19</v>
      </c>
      <c r="D9" s="30" t="s">
        <v>20</v>
      </c>
      <c r="E9" s="6" t="s">
        <v>21</v>
      </c>
      <c r="F9" s="32" t="s">
        <v>22</v>
      </c>
      <c r="G9" s="6" t="s">
        <v>25</v>
      </c>
      <c r="H9" s="31" t="s">
        <v>26</v>
      </c>
      <c r="I9" s="31" t="s">
        <v>23</v>
      </c>
      <c r="J9" s="30" t="s">
        <v>24</v>
      </c>
      <c r="K9" s="6" t="s">
        <v>27</v>
      </c>
      <c r="L9" s="30" t="s">
        <v>28</v>
      </c>
      <c r="M9" s="6" t="s">
        <v>29</v>
      </c>
      <c r="N9" s="154"/>
    </row>
    <row r="10" spans="1:22" customFormat="1" ht="15">
      <c r="A10" s="132"/>
      <c r="B10" s="138"/>
      <c r="C10" s="144" t="s">
        <v>95</v>
      </c>
      <c r="D10" s="136"/>
      <c r="E10" s="133"/>
      <c r="F10" s="101"/>
      <c r="G10" s="124"/>
      <c r="H10" s="131"/>
      <c r="I10" s="125"/>
      <c r="J10" s="131"/>
      <c r="K10" s="125"/>
      <c r="L10" s="131"/>
      <c r="M10" s="155"/>
      <c r="N10" s="163"/>
    </row>
    <row r="11" spans="1:22" customFormat="1" ht="40.5">
      <c r="A11" s="126">
        <v>4</v>
      </c>
      <c r="B11" s="138" t="s">
        <v>84</v>
      </c>
      <c r="C11" s="127" t="s">
        <v>108</v>
      </c>
      <c r="D11" s="126" t="s">
        <v>83</v>
      </c>
      <c r="E11" s="128"/>
      <c r="F11" s="90">
        <v>9.6</v>
      </c>
      <c r="G11" s="125"/>
      <c r="H11" s="131"/>
      <c r="I11" s="129"/>
      <c r="J11" s="130"/>
      <c r="K11" s="125"/>
      <c r="L11" s="131"/>
      <c r="M11" s="155"/>
      <c r="N11" s="163"/>
    </row>
    <row r="12" spans="1:22" customFormat="1" ht="15">
      <c r="A12" s="132"/>
      <c r="B12" s="138"/>
      <c r="C12" s="215" t="s">
        <v>85</v>
      </c>
      <c r="D12" s="137" t="s">
        <v>31</v>
      </c>
      <c r="E12" s="133">
        <f>31.2+20.1</f>
        <v>51.3</v>
      </c>
      <c r="F12" s="101">
        <f>E12*F11</f>
        <v>492.47999999999996</v>
      </c>
      <c r="G12" s="96"/>
      <c r="H12" s="145"/>
      <c r="I12" s="155"/>
      <c r="J12" s="155">
        <f>F12*I12</f>
        <v>0</v>
      </c>
      <c r="K12" s="91"/>
      <c r="L12" s="92"/>
      <c r="M12" s="155">
        <f t="shared" ref="M12:M16" si="0">H12+J12+L12</f>
        <v>0</v>
      </c>
      <c r="N12" s="163"/>
    </row>
    <row r="13" spans="1:22" customFormat="1" ht="15">
      <c r="A13" s="139"/>
      <c r="B13" s="143"/>
      <c r="C13" s="215" t="s">
        <v>86</v>
      </c>
      <c r="D13" s="124" t="s">
        <v>0</v>
      </c>
      <c r="E13" s="135">
        <f>1.38+0.9</f>
        <v>2.2799999999999998</v>
      </c>
      <c r="F13" s="131">
        <f>E13*F11</f>
        <v>21.887999999999998</v>
      </c>
      <c r="G13" s="96"/>
      <c r="H13" s="145"/>
      <c r="I13" s="95"/>
      <c r="J13" s="92"/>
      <c r="K13" s="155"/>
      <c r="L13" s="159">
        <f>F13*K13</f>
        <v>0</v>
      </c>
      <c r="M13" s="155">
        <f t="shared" si="0"/>
        <v>0</v>
      </c>
      <c r="N13" s="163"/>
    </row>
    <row r="14" spans="1:22" customFormat="1" ht="15">
      <c r="A14" s="132"/>
      <c r="B14" s="138"/>
      <c r="C14" s="215" t="s">
        <v>87</v>
      </c>
      <c r="D14" s="136" t="s">
        <v>78</v>
      </c>
      <c r="E14" s="133">
        <f>112+112</f>
        <v>224</v>
      </c>
      <c r="F14" s="101">
        <f>E14*F11</f>
        <v>2150.4</v>
      </c>
      <c r="G14" s="95"/>
      <c r="H14" s="155">
        <f t="shared" ref="H14:H16" si="1">F14*G14</f>
        <v>0</v>
      </c>
      <c r="I14" s="125"/>
      <c r="J14" s="131"/>
      <c r="K14" s="125"/>
      <c r="L14" s="131"/>
      <c r="M14" s="155">
        <f t="shared" si="0"/>
        <v>0</v>
      </c>
      <c r="N14" s="163"/>
    </row>
    <row r="15" spans="1:22" customFormat="1" ht="15">
      <c r="A15" s="132"/>
      <c r="B15" s="138"/>
      <c r="C15" s="215" t="s">
        <v>88</v>
      </c>
      <c r="D15" s="136" t="s">
        <v>41</v>
      </c>
      <c r="E15" s="133">
        <v>0.60599999999999998</v>
      </c>
      <c r="F15" s="101">
        <f>E15*F11</f>
        <v>5.8175999999999997</v>
      </c>
      <c r="G15" s="124"/>
      <c r="H15" s="155">
        <f t="shared" si="1"/>
        <v>0</v>
      </c>
      <c r="I15" s="125"/>
      <c r="J15" s="131"/>
      <c r="K15" s="125"/>
      <c r="L15" s="131"/>
      <c r="M15" s="155">
        <f t="shared" si="0"/>
        <v>0</v>
      </c>
      <c r="N15" s="163"/>
    </row>
    <row r="16" spans="1:22" customFormat="1" ht="15">
      <c r="A16" s="132"/>
      <c r="B16" s="138"/>
      <c r="C16" s="215" t="s">
        <v>67</v>
      </c>
      <c r="D16" s="136" t="s">
        <v>0</v>
      </c>
      <c r="E16" s="133">
        <v>0.19</v>
      </c>
      <c r="F16" s="101">
        <f>E16*F11</f>
        <v>1.8239999999999998</v>
      </c>
      <c r="G16" s="124"/>
      <c r="H16" s="155">
        <f t="shared" si="1"/>
        <v>0</v>
      </c>
      <c r="I16" s="125"/>
      <c r="J16" s="131"/>
      <c r="K16" s="125"/>
      <c r="L16" s="131"/>
      <c r="M16" s="155">
        <f t="shared" si="0"/>
        <v>0</v>
      </c>
      <c r="N16" s="163"/>
    </row>
    <row r="17" spans="1:14" customFormat="1" ht="40.5">
      <c r="A17" s="126">
        <v>5</v>
      </c>
      <c r="B17" s="138" t="s">
        <v>97</v>
      </c>
      <c r="C17" s="127" t="s">
        <v>110</v>
      </c>
      <c r="D17" s="126" t="s">
        <v>83</v>
      </c>
      <c r="E17" s="128"/>
      <c r="F17" s="90">
        <f>F11</f>
        <v>9.6</v>
      </c>
      <c r="G17" s="125"/>
      <c r="H17" s="131"/>
      <c r="I17" s="129"/>
      <c r="J17" s="130"/>
      <c r="K17" s="125"/>
      <c r="L17" s="131"/>
      <c r="M17" s="155"/>
      <c r="N17" s="163"/>
    </row>
    <row r="18" spans="1:14" customFormat="1" ht="15">
      <c r="A18" s="132"/>
      <c r="B18" s="138"/>
      <c r="C18" s="215" t="s">
        <v>66</v>
      </c>
      <c r="D18" s="137" t="s">
        <v>31</v>
      </c>
      <c r="E18" s="133">
        <v>161</v>
      </c>
      <c r="F18" s="101">
        <f>E18*F17</f>
        <v>1545.6</v>
      </c>
      <c r="G18" s="96"/>
      <c r="H18" s="145"/>
      <c r="I18" s="155"/>
      <c r="J18" s="155">
        <f>F18*I18</f>
        <v>0</v>
      </c>
      <c r="K18" s="91"/>
      <c r="L18" s="92"/>
      <c r="M18" s="155">
        <f t="shared" ref="M18:M22" si="2">H18+J18+L18</f>
        <v>0</v>
      </c>
      <c r="N18" s="163"/>
    </row>
    <row r="19" spans="1:14" customFormat="1" ht="15">
      <c r="A19" s="139"/>
      <c r="B19" s="143"/>
      <c r="C19" s="215" t="s">
        <v>32</v>
      </c>
      <c r="D19" s="124" t="s">
        <v>0</v>
      </c>
      <c r="E19" s="135">
        <v>6.69</v>
      </c>
      <c r="F19" s="131">
        <f>E19*F17</f>
        <v>64.224000000000004</v>
      </c>
      <c r="G19" s="96"/>
      <c r="H19" s="145"/>
      <c r="I19" s="95"/>
      <c r="J19" s="92"/>
      <c r="K19" s="155"/>
      <c r="L19" s="159">
        <f>F19*K19</f>
        <v>0</v>
      </c>
      <c r="M19" s="155">
        <f t="shared" si="2"/>
        <v>0</v>
      </c>
      <c r="N19" s="163"/>
    </row>
    <row r="20" spans="1:14" customFormat="1" ht="15.75">
      <c r="A20" s="132"/>
      <c r="B20" s="138"/>
      <c r="C20" s="215" t="s">
        <v>89</v>
      </c>
      <c r="D20" s="136" t="s">
        <v>90</v>
      </c>
      <c r="E20" s="133">
        <v>101</v>
      </c>
      <c r="F20" s="101">
        <f>E20*F17</f>
        <v>969.59999999999991</v>
      </c>
      <c r="G20" s="92"/>
      <c r="H20" s="155">
        <f t="shared" ref="H20:H22" si="3">F20*G20</f>
        <v>0</v>
      </c>
      <c r="I20" s="125"/>
      <c r="J20" s="131"/>
      <c r="K20" s="125"/>
      <c r="L20" s="131"/>
      <c r="M20" s="155">
        <f t="shared" si="2"/>
        <v>0</v>
      </c>
      <c r="N20" s="163"/>
    </row>
    <row r="21" spans="1:14" customFormat="1" ht="15">
      <c r="A21" s="132"/>
      <c r="B21" s="138"/>
      <c r="C21" s="215" t="s">
        <v>91</v>
      </c>
      <c r="D21" s="136" t="s">
        <v>39</v>
      </c>
      <c r="E21" s="133">
        <v>500</v>
      </c>
      <c r="F21" s="101">
        <f>E21*F17</f>
        <v>4800</v>
      </c>
      <c r="G21" s="124"/>
      <c r="H21" s="155">
        <f t="shared" si="3"/>
        <v>0</v>
      </c>
      <c r="I21" s="125"/>
      <c r="J21" s="131"/>
      <c r="K21" s="125"/>
      <c r="L21" s="131"/>
      <c r="M21" s="155">
        <f t="shared" si="2"/>
        <v>0</v>
      </c>
      <c r="N21" s="163"/>
    </row>
    <row r="22" spans="1:14" customFormat="1" ht="15">
      <c r="A22" s="132"/>
      <c r="B22" s="138"/>
      <c r="C22" s="215" t="s">
        <v>67</v>
      </c>
      <c r="D22" s="136" t="s">
        <v>0</v>
      </c>
      <c r="E22" s="133">
        <v>4.3</v>
      </c>
      <c r="F22" s="101">
        <f>E22*F17</f>
        <v>41.279999999999994</v>
      </c>
      <c r="G22" s="124"/>
      <c r="H22" s="155">
        <f t="shared" si="3"/>
        <v>0</v>
      </c>
      <c r="I22" s="125"/>
      <c r="J22" s="131"/>
      <c r="K22" s="125"/>
      <c r="L22" s="131"/>
      <c r="M22" s="155">
        <f t="shared" si="2"/>
        <v>0</v>
      </c>
      <c r="N22" s="163"/>
    </row>
    <row r="23" spans="1:14" customFormat="1" ht="40.5">
      <c r="A23" s="126">
        <v>8</v>
      </c>
      <c r="B23" s="138" t="s">
        <v>92</v>
      </c>
      <c r="C23" s="127" t="s">
        <v>93</v>
      </c>
      <c r="D23" s="126" t="s">
        <v>83</v>
      </c>
      <c r="E23" s="128"/>
      <c r="F23" s="90">
        <f>10315.4/100</f>
        <v>103.154</v>
      </c>
      <c r="G23" s="125"/>
      <c r="H23" s="131"/>
      <c r="I23" s="129"/>
      <c r="J23" s="130"/>
      <c r="K23" s="125"/>
      <c r="L23" s="131"/>
      <c r="M23" s="155"/>
      <c r="N23" s="163"/>
    </row>
    <row r="24" spans="1:14" customFormat="1" ht="15">
      <c r="A24" s="132"/>
      <c r="B24" s="138"/>
      <c r="C24" s="215" t="s">
        <v>66</v>
      </c>
      <c r="D24" s="137" t="s">
        <v>31</v>
      </c>
      <c r="E24" s="133">
        <v>99.4</v>
      </c>
      <c r="F24" s="101">
        <f>E24*F23</f>
        <v>10253.507600000001</v>
      </c>
      <c r="G24" s="96"/>
      <c r="H24" s="145"/>
      <c r="I24" s="155"/>
      <c r="J24" s="155">
        <f>F24*I24</f>
        <v>0</v>
      </c>
      <c r="K24" s="91"/>
      <c r="L24" s="92"/>
      <c r="M24" s="155">
        <f t="shared" ref="M24:M27" si="4">H24+J24+L24</f>
        <v>0</v>
      </c>
      <c r="N24" s="163"/>
    </row>
    <row r="25" spans="1:14" customFormat="1" ht="15">
      <c r="A25" s="139"/>
      <c r="B25" s="143"/>
      <c r="C25" s="215" t="s">
        <v>32</v>
      </c>
      <c r="D25" s="124" t="s">
        <v>0</v>
      </c>
      <c r="E25" s="135">
        <v>2.5099999999999998</v>
      </c>
      <c r="F25" s="131">
        <f>E25*F23</f>
        <v>258.91653999999994</v>
      </c>
      <c r="G25" s="96"/>
      <c r="H25" s="145"/>
      <c r="I25" s="95"/>
      <c r="J25" s="92"/>
      <c r="K25" s="155"/>
      <c r="L25" s="159">
        <f>F25*K25</f>
        <v>0</v>
      </c>
      <c r="M25" s="155">
        <f t="shared" si="4"/>
        <v>0</v>
      </c>
      <c r="N25" s="163"/>
    </row>
    <row r="26" spans="1:14" customFormat="1" ht="15.75">
      <c r="A26" s="132"/>
      <c r="B26" s="138"/>
      <c r="C26" s="215" t="s">
        <v>94</v>
      </c>
      <c r="D26" s="136" t="s">
        <v>90</v>
      </c>
      <c r="E26" s="133">
        <v>102</v>
      </c>
      <c r="F26" s="101">
        <f>E26*F23</f>
        <v>10521.707999999999</v>
      </c>
      <c r="G26" s="92"/>
      <c r="H26" s="155">
        <f t="shared" ref="H26:H27" si="5">F26*G26</f>
        <v>0</v>
      </c>
      <c r="I26" s="125"/>
      <c r="J26" s="131"/>
      <c r="K26" s="125"/>
      <c r="L26" s="131"/>
      <c r="M26" s="155">
        <f t="shared" si="4"/>
        <v>0</v>
      </c>
      <c r="N26" s="163"/>
    </row>
    <row r="27" spans="1:14" customFormat="1" ht="15">
      <c r="A27" s="132"/>
      <c r="B27" s="138"/>
      <c r="C27" s="215" t="s">
        <v>67</v>
      </c>
      <c r="D27" s="136" t="s">
        <v>0</v>
      </c>
      <c r="E27" s="133">
        <v>18.2</v>
      </c>
      <c r="F27" s="101">
        <f>E27*F23</f>
        <v>1877.4027999999998</v>
      </c>
      <c r="G27" s="124"/>
      <c r="H27" s="155">
        <f t="shared" si="5"/>
        <v>0</v>
      </c>
      <c r="I27" s="125"/>
      <c r="J27" s="131"/>
      <c r="K27" s="125"/>
      <c r="L27" s="131"/>
      <c r="M27" s="155">
        <f t="shared" si="4"/>
        <v>0</v>
      </c>
      <c r="N27" s="163"/>
    </row>
    <row r="28" spans="1:14" s="52" customFormat="1" ht="15.75">
      <c r="A28" s="75"/>
      <c r="B28" s="189"/>
      <c r="C28" s="140" t="s">
        <v>98</v>
      </c>
      <c r="D28" s="76"/>
      <c r="E28" s="168"/>
      <c r="F28" s="167"/>
      <c r="G28" s="167"/>
      <c r="H28" s="155"/>
      <c r="I28" s="157"/>
      <c r="J28" s="157"/>
      <c r="K28" s="157"/>
      <c r="L28" s="157"/>
      <c r="M28" s="155"/>
      <c r="N28" s="165"/>
    </row>
    <row r="29" spans="1:14" s="10" customFormat="1" ht="40.5">
      <c r="A29" s="60">
        <v>22</v>
      </c>
      <c r="B29" s="190" t="s">
        <v>103</v>
      </c>
      <c r="C29" s="59" t="s">
        <v>102</v>
      </c>
      <c r="D29" s="191" t="s">
        <v>40</v>
      </c>
      <c r="E29" s="169"/>
      <c r="F29" s="239">
        <v>21854.1</v>
      </c>
      <c r="G29" s="157"/>
      <c r="H29" s="157"/>
      <c r="I29" s="157"/>
      <c r="J29" s="157"/>
      <c r="K29" s="157"/>
      <c r="L29" s="157"/>
      <c r="M29" s="155"/>
      <c r="N29" s="15"/>
    </row>
    <row r="30" spans="1:14" s="10" customFormat="1" ht="15.75">
      <c r="A30" s="60"/>
      <c r="B30" s="59"/>
      <c r="C30" s="217" t="s">
        <v>72</v>
      </c>
      <c r="D30" s="74" t="s">
        <v>31</v>
      </c>
      <c r="E30" s="166">
        <v>0.65800000000000003</v>
      </c>
      <c r="F30" s="170">
        <f>F29*E30</f>
        <v>14379.997799999999</v>
      </c>
      <c r="G30" s="157"/>
      <c r="H30" s="157"/>
      <c r="I30" s="170"/>
      <c r="J30" s="155">
        <f>F30*I30</f>
        <v>0</v>
      </c>
      <c r="K30" s="157"/>
      <c r="L30" s="157"/>
      <c r="M30" s="155">
        <f t="shared" ref="M30:M41" si="6">H30+J30+L30</f>
        <v>0</v>
      </c>
      <c r="N30" s="15"/>
    </row>
    <row r="31" spans="1:14" s="10" customFormat="1" ht="15.75">
      <c r="A31" s="60"/>
      <c r="B31" s="59"/>
      <c r="C31" s="217" t="s">
        <v>32</v>
      </c>
      <c r="D31" s="71" t="s">
        <v>0</v>
      </c>
      <c r="E31" s="166">
        <v>0.01</v>
      </c>
      <c r="F31" s="170">
        <f>F29*E31</f>
        <v>218.541</v>
      </c>
      <c r="G31" s="157"/>
      <c r="H31" s="157"/>
      <c r="I31" s="157"/>
      <c r="J31" s="157"/>
      <c r="K31" s="170"/>
      <c r="L31" s="159">
        <f>F31*K31</f>
        <v>0</v>
      </c>
      <c r="M31" s="155">
        <f t="shared" si="6"/>
        <v>0</v>
      </c>
      <c r="N31" s="15"/>
    </row>
    <row r="32" spans="1:14" s="10" customFormat="1" ht="15.75">
      <c r="A32" s="60"/>
      <c r="B32" s="59"/>
      <c r="C32" s="217" t="s">
        <v>75</v>
      </c>
      <c r="D32" s="71" t="s">
        <v>39</v>
      </c>
      <c r="E32" s="170">
        <v>0.63</v>
      </c>
      <c r="F32" s="170">
        <f>F29*E32</f>
        <v>13768.082999999999</v>
      </c>
      <c r="G32" s="170"/>
      <c r="H32" s="155">
        <f t="shared" ref="H32:H35" si="7">F32*G32</f>
        <v>0</v>
      </c>
      <c r="I32" s="157"/>
      <c r="J32" s="157"/>
      <c r="K32" s="157"/>
      <c r="L32" s="157"/>
      <c r="M32" s="155">
        <f t="shared" si="6"/>
        <v>0</v>
      </c>
      <c r="N32" s="15"/>
    </row>
    <row r="33" spans="1:14" s="10" customFormat="1" ht="15.75">
      <c r="A33" s="60"/>
      <c r="B33" s="59"/>
      <c r="C33" s="217" t="s">
        <v>73</v>
      </c>
      <c r="D33" s="71" t="s">
        <v>39</v>
      </c>
      <c r="E33" s="166">
        <v>0.79</v>
      </c>
      <c r="F33" s="170">
        <f>F29*E33</f>
        <v>17264.739000000001</v>
      </c>
      <c r="G33" s="170"/>
      <c r="H33" s="155">
        <f t="shared" si="7"/>
        <v>0</v>
      </c>
      <c r="I33" s="157"/>
      <c r="J33" s="157"/>
      <c r="K33" s="157"/>
      <c r="L33" s="157"/>
      <c r="M33" s="155">
        <f t="shared" si="6"/>
        <v>0</v>
      </c>
      <c r="N33" s="15"/>
    </row>
    <row r="34" spans="1:14" s="10" customFormat="1" ht="15.75">
      <c r="A34" s="60"/>
      <c r="B34" s="142"/>
      <c r="C34" s="215" t="s">
        <v>76</v>
      </c>
      <c r="D34" s="136" t="s">
        <v>39</v>
      </c>
      <c r="E34" s="133">
        <v>0.15</v>
      </c>
      <c r="F34" s="101">
        <f>F29*E34</f>
        <v>3278.1149999999998</v>
      </c>
      <c r="G34" s="95"/>
      <c r="H34" s="155">
        <f t="shared" si="7"/>
        <v>0</v>
      </c>
      <c r="I34" s="157"/>
      <c r="J34" s="158"/>
      <c r="K34" s="158"/>
      <c r="L34" s="158"/>
      <c r="M34" s="155">
        <f t="shared" si="6"/>
        <v>0</v>
      </c>
      <c r="N34" s="15"/>
    </row>
    <row r="35" spans="1:14" s="10" customFormat="1" ht="15.75">
      <c r="A35" s="60"/>
      <c r="B35" s="59"/>
      <c r="C35" s="217" t="s">
        <v>71</v>
      </c>
      <c r="D35" s="71" t="s">
        <v>0</v>
      </c>
      <c r="E35" s="166">
        <v>1.6E-2</v>
      </c>
      <c r="F35" s="170">
        <f>F29*E35</f>
        <v>349.66559999999998</v>
      </c>
      <c r="G35" s="170"/>
      <c r="H35" s="155">
        <f t="shared" si="7"/>
        <v>0</v>
      </c>
      <c r="I35" s="157"/>
      <c r="J35" s="157"/>
      <c r="K35" s="157"/>
      <c r="L35" s="157"/>
      <c r="M35" s="155">
        <f t="shared" si="6"/>
        <v>0</v>
      </c>
      <c r="N35" s="15"/>
    </row>
    <row r="36" spans="1:14" s="9" customFormat="1" ht="38.25">
      <c r="A36" s="77">
        <v>23</v>
      </c>
      <c r="B36" s="192" t="s">
        <v>99</v>
      </c>
      <c r="C36" s="80" t="s">
        <v>70</v>
      </c>
      <c r="D36" s="186" t="s">
        <v>40</v>
      </c>
      <c r="E36" s="171"/>
      <c r="F36" s="239">
        <v>3406.3</v>
      </c>
      <c r="G36" s="162"/>
      <c r="H36" s="162"/>
      <c r="I36" s="162"/>
      <c r="J36" s="162"/>
      <c r="K36" s="160"/>
      <c r="L36" s="161"/>
      <c r="M36" s="155"/>
      <c r="N36" s="172"/>
    </row>
    <row r="37" spans="1:14" s="1" customFormat="1" ht="34.5" customHeight="1">
      <c r="A37" s="73"/>
      <c r="B37" s="187"/>
      <c r="C37" s="216" t="s">
        <v>30</v>
      </c>
      <c r="D37" s="69" t="s">
        <v>31</v>
      </c>
      <c r="E37" s="166">
        <v>1.7</v>
      </c>
      <c r="F37" s="155">
        <f>F36*E37</f>
        <v>5790.71</v>
      </c>
      <c r="G37" s="157"/>
      <c r="H37" s="157"/>
      <c r="I37" s="155"/>
      <c r="J37" s="155">
        <f>F37*I37</f>
        <v>0</v>
      </c>
      <c r="K37" s="157"/>
      <c r="L37" s="157"/>
      <c r="M37" s="155">
        <f t="shared" si="6"/>
        <v>0</v>
      </c>
      <c r="N37" s="4"/>
    </row>
    <row r="38" spans="1:14" s="3" customFormat="1" ht="15.75">
      <c r="A38" s="73"/>
      <c r="B38" s="187"/>
      <c r="C38" s="216" t="s">
        <v>32</v>
      </c>
      <c r="D38" s="74" t="s">
        <v>0</v>
      </c>
      <c r="E38" s="173">
        <v>0.02</v>
      </c>
      <c r="F38" s="155">
        <f>F36*E38</f>
        <v>68.126000000000005</v>
      </c>
      <c r="G38" s="157"/>
      <c r="H38" s="157"/>
      <c r="I38" s="157"/>
      <c r="J38" s="157"/>
      <c r="K38" s="155"/>
      <c r="L38" s="159">
        <f>F38*K38</f>
        <v>0</v>
      </c>
      <c r="M38" s="155">
        <f t="shared" si="6"/>
        <v>0</v>
      </c>
      <c r="N38" s="174"/>
    </row>
    <row r="39" spans="1:14" s="3" customFormat="1" ht="15.75" customHeight="1">
      <c r="A39" s="73"/>
      <c r="B39" s="187"/>
      <c r="C39" s="216" t="s">
        <v>111</v>
      </c>
      <c r="D39" s="74" t="s">
        <v>40</v>
      </c>
      <c r="E39" s="164">
        <v>1</v>
      </c>
      <c r="F39" s="155">
        <f>F36*E39</f>
        <v>3406.3</v>
      </c>
      <c r="G39" s="155"/>
      <c r="H39" s="155">
        <f t="shared" ref="H39:H41" si="8">F39*G39</f>
        <v>0</v>
      </c>
      <c r="I39" s="155"/>
      <c r="J39" s="156"/>
      <c r="K39" s="157"/>
      <c r="L39" s="157"/>
      <c r="M39" s="155">
        <f t="shared" si="6"/>
        <v>0</v>
      </c>
      <c r="N39" s="174"/>
    </row>
    <row r="40" spans="1:14" s="2" customFormat="1">
      <c r="A40" s="73"/>
      <c r="B40" s="187"/>
      <c r="C40" s="216" t="s">
        <v>74</v>
      </c>
      <c r="D40" s="74" t="s">
        <v>39</v>
      </c>
      <c r="E40" s="155">
        <v>5</v>
      </c>
      <c r="F40" s="155">
        <f>F36*E40</f>
        <v>17031.5</v>
      </c>
      <c r="G40" s="155"/>
      <c r="H40" s="155">
        <f t="shared" si="8"/>
        <v>0</v>
      </c>
      <c r="I40" s="157"/>
      <c r="J40" s="157"/>
      <c r="K40" s="157"/>
      <c r="L40" s="157"/>
      <c r="M40" s="155">
        <f t="shared" si="6"/>
        <v>0</v>
      </c>
      <c r="N40" s="4"/>
    </row>
    <row r="41" spans="1:14" s="2" customFormat="1">
      <c r="A41" s="72"/>
      <c r="B41" s="186"/>
      <c r="C41" s="216" t="s">
        <v>71</v>
      </c>
      <c r="D41" s="188" t="s">
        <v>0</v>
      </c>
      <c r="E41" s="173">
        <v>7.0000000000000001E-3</v>
      </c>
      <c r="F41" s="155">
        <f>F36*E41</f>
        <v>23.844100000000001</v>
      </c>
      <c r="G41" s="155"/>
      <c r="H41" s="155">
        <f t="shared" si="8"/>
        <v>0</v>
      </c>
      <c r="I41" s="157"/>
      <c r="J41" s="157"/>
      <c r="K41" s="157"/>
      <c r="L41" s="157"/>
      <c r="M41" s="155">
        <f t="shared" si="6"/>
        <v>0</v>
      </c>
      <c r="N41" s="4"/>
    </row>
    <row r="42" spans="1:14" s="52" customFormat="1" ht="15.75">
      <c r="A42" s="75"/>
      <c r="B42" s="189"/>
      <c r="C42" s="140" t="s">
        <v>100</v>
      </c>
      <c r="D42" s="76"/>
      <c r="E42" s="168"/>
      <c r="F42" s="167"/>
      <c r="G42" s="167"/>
      <c r="H42" s="155"/>
      <c r="I42" s="157"/>
      <c r="J42" s="157"/>
      <c r="K42" s="157"/>
      <c r="L42" s="157"/>
      <c r="M42" s="155"/>
      <c r="N42" s="165"/>
    </row>
    <row r="43" spans="1:14" s="10" customFormat="1" ht="40.5">
      <c r="A43" s="60">
        <v>22</v>
      </c>
      <c r="B43" s="190" t="s">
        <v>103</v>
      </c>
      <c r="C43" s="59" t="s">
        <v>101</v>
      </c>
      <c r="D43" s="191" t="s">
        <v>40</v>
      </c>
      <c r="E43" s="169"/>
      <c r="F43" s="239">
        <v>12000</v>
      </c>
      <c r="G43" s="157"/>
      <c r="H43" s="157"/>
      <c r="I43" s="157"/>
      <c r="J43" s="157"/>
      <c r="K43" s="157"/>
      <c r="L43" s="157"/>
      <c r="M43" s="155"/>
      <c r="N43" s="15"/>
    </row>
    <row r="44" spans="1:14" s="10" customFormat="1" ht="15.75">
      <c r="A44" s="60"/>
      <c r="B44" s="59"/>
      <c r="C44" s="217" t="s">
        <v>72</v>
      </c>
      <c r="D44" s="74" t="s">
        <v>31</v>
      </c>
      <c r="E44" s="166">
        <v>0.65800000000000003</v>
      </c>
      <c r="F44" s="170">
        <f>F43*E44</f>
        <v>7896</v>
      </c>
      <c r="G44" s="157"/>
      <c r="H44" s="157"/>
      <c r="I44" s="170"/>
      <c r="J44" s="155">
        <f>F44*I44</f>
        <v>0</v>
      </c>
      <c r="K44" s="157"/>
      <c r="L44" s="157"/>
      <c r="M44" s="155">
        <f t="shared" ref="M44:M49" si="9">H44+J44+L44</f>
        <v>0</v>
      </c>
      <c r="N44" s="15"/>
    </row>
    <row r="45" spans="1:14" s="10" customFormat="1" ht="15.75">
      <c r="A45" s="60"/>
      <c r="B45" s="59"/>
      <c r="C45" s="217" t="s">
        <v>32</v>
      </c>
      <c r="D45" s="71" t="s">
        <v>0</v>
      </c>
      <c r="E45" s="166">
        <v>0.01</v>
      </c>
      <c r="F45" s="170">
        <f>F43*E45</f>
        <v>120</v>
      </c>
      <c r="G45" s="157"/>
      <c r="H45" s="157"/>
      <c r="I45" s="157"/>
      <c r="J45" s="157"/>
      <c r="K45" s="170"/>
      <c r="L45" s="159">
        <f>F45*K45</f>
        <v>0</v>
      </c>
      <c r="M45" s="155">
        <f t="shared" si="9"/>
        <v>0</v>
      </c>
      <c r="N45" s="15"/>
    </row>
    <row r="46" spans="1:14" s="10" customFormat="1" ht="15.75">
      <c r="A46" s="60"/>
      <c r="B46" s="59"/>
      <c r="C46" s="217" t="s">
        <v>75</v>
      </c>
      <c r="D46" s="71" t="s">
        <v>39</v>
      </c>
      <c r="E46" s="170">
        <v>0.63</v>
      </c>
      <c r="F46" s="170">
        <f>F43*E46</f>
        <v>7560</v>
      </c>
      <c r="G46" s="170"/>
      <c r="H46" s="155">
        <f t="shared" ref="H46:H49" si="10">F46*G46</f>
        <v>0</v>
      </c>
      <c r="I46" s="157"/>
      <c r="J46" s="157"/>
      <c r="K46" s="157"/>
      <c r="L46" s="157"/>
      <c r="M46" s="155">
        <f t="shared" si="9"/>
        <v>0</v>
      </c>
      <c r="N46" s="15"/>
    </row>
    <row r="47" spans="1:14" s="10" customFormat="1" ht="15.75">
      <c r="A47" s="60"/>
      <c r="B47" s="59"/>
      <c r="C47" s="217" t="s">
        <v>73</v>
      </c>
      <c r="D47" s="71" t="s">
        <v>39</v>
      </c>
      <c r="E47" s="166">
        <v>0.79</v>
      </c>
      <c r="F47" s="170">
        <f>F43*E47</f>
        <v>9480</v>
      </c>
      <c r="G47" s="170"/>
      <c r="H47" s="155">
        <f t="shared" si="10"/>
        <v>0</v>
      </c>
      <c r="I47" s="157"/>
      <c r="J47" s="157"/>
      <c r="K47" s="157"/>
      <c r="L47" s="157"/>
      <c r="M47" s="155">
        <f t="shared" si="9"/>
        <v>0</v>
      </c>
      <c r="N47" s="15"/>
    </row>
    <row r="48" spans="1:14" s="10" customFormat="1" ht="15.75">
      <c r="A48" s="60"/>
      <c r="B48" s="142"/>
      <c r="C48" s="215" t="s">
        <v>76</v>
      </c>
      <c r="D48" s="136" t="s">
        <v>39</v>
      </c>
      <c r="E48" s="133">
        <v>0.15</v>
      </c>
      <c r="F48" s="101">
        <f>F43*E48</f>
        <v>1800</v>
      </c>
      <c r="G48" s="95"/>
      <c r="H48" s="155">
        <f t="shared" si="10"/>
        <v>0</v>
      </c>
      <c r="I48" s="157"/>
      <c r="J48" s="158"/>
      <c r="K48" s="158"/>
      <c r="L48" s="158"/>
      <c r="M48" s="155">
        <f t="shared" si="9"/>
        <v>0</v>
      </c>
      <c r="N48" s="15"/>
    </row>
    <row r="49" spans="1:14" s="10" customFormat="1" ht="15.75">
      <c r="A49" s="60"/>
      <c r="B49" s="59"/>
      <c r="C49" s="217" t="s">
        <v>71</v>
      </c>
      <c r="D49" s="71" t="s">
        <v>0</v>
      </c>
      <c r="E49" s="166">
        <v>1.6E-2</v>
      </c>
      <c r="F49" s="170">
        <f>F43*E49</f>
        <v>192</v>
      </c>
      <c r="G49" s="170"/>
      <c r="H49" s="155">
        <f t="shared" si="10"/>
        <v>0</v>
      </c>
      <c r="I49" s="157"/>
      <c r="J49" s="157"/>
      <c r="K49" s="157"/>
      <c r="L49" s="157"/>
      <c r="M49" s="155">
        <f t="shared" si="9"/>
        <v>0</v>
      </c>
      <c r="N49" s="15"/>
    </row>
    <row r="50" spans="1:14" s="10" customFormat="1" ht="31.5">
      <c r="A50" s="320">
        <v>2</v>
      </c>
      <c r="B50" s="56" t="s">
        <v>140</v>
      </c>
      <c r="C50" s="317" t="s">
        <v>147</v>
      </c>
      <c r="D50" s="320" t="s">
        <v>33</v>
      </c>
      <c r="E50" s="321"/>
      <c r="F50" s="322">
        <v>213</v>
      </c>
      <c r="G50" s="304"/>
      <c r="H50" s="304"/>
      <c r="I50" s="305"/>
      <c r="J50" s="304"/>
      <c r="K50" s="306"/>
      <c r="L50" s="306"/>
      <c r="M50" s="305"/>
      <c r="N50" s="15"/>
    </row>
    <row r="51" spans="1:14" s="10" customFormat="1">
      <c r="A51" s="54"/>
      <c r="B51" s="303"/>
      <c r="C51" s="309" t="s">
        <v>30</v>
      </c>
      <c r="D51" s="54" t="s">
        <v>31</v>
      </c>
      <c r="E51" s="307">
        <v>2.19</v>
      </c>
      <c r="F51" s="307">
        <f>F50*E51</f>
        <v>466.46999999999997</v>
      </c>
      <c r="G51" s="305"/>
      <c r="H51" s="305"/>
      <c r="I51" s="305"/>
      <c r="J51" s="305">
        <f>F51*I51</f>
        <v>0</v>
      </c>
      <c r="K51" s="305"/>
      <c r="L51" s="305"/>
      <c r="M51" s="305">
        <f>J51</f>
        <v>0</v>
      </c>
      <c r="N51" s="15"/>
    </row>
    <row r="52" spans="1:14" s="10" customFormat="1" ht="15.75">
      <c r="A52" s="54"/>
      <c r="B52" s="54"/>
      <c r="C52" s="309" t="s">
        <v>32</v>
      </c>
      <c r="D52" s="54" t="s">
        <v>0</v>
      </c>
      <c r="E52" s="307">
        <v>7.0000000000000007E-2</v>
      </c>
      <c r="F52" s="307">
        <f>F50*E52</f>
        <v>14.910000000000002</v>
      </c>
      <c r="G52" s="305"/>
      <c r="H52" s="305"/>
      <c r="I52" s="305"/>
      <c r="J52" s="305"/>
      <c r="K52" s="305"/>
      <c r="L52" s="305">
        <f>F52*K52</f>
        <v>0</v>
      </c>
      <c r="M52" s="305">
        <f>L52</f>
        <v>0</v>
      </c>
      <c r="N52" s="15"/>
    </row>
    <row r="53" spans="1:14" s="10" customFormat="1" ht="15.75">
      <c r="A53" s="54"/>
      <c r="B53" s="54"/>
      <c r="C53" s="309" t="s">
        <v>141</v>
      </c>
      <c r="D53" s="54" t="s">
        <v>109</v>
      </c>
      <c r="E53" s="307">
        <v>1</v>
      </c>
      <c r="F53" s="307">
        <f>E53*F50</f>
        <v>213</v>
      </c>
      <c r="G53" s="305"/>
      <c r="H53" s="305">
        <f>F53*G53</f>
        <v>0</v>
      </c>
      <c r="I53" s="305"/>
      <c r="J53" s="305"/>
      <c r="K53" s="305"/>
      <c r="L53" s="305"/>
      <c r="M53" s="305">
        <f>H53</f>
        <v>0</v>
      </c>
      <c r="N53" s="15"/>
    </row>
    <row r="54" spans="1:14" s="10" customFormat="1" ht="15.75">
      <c r="A54" s="54"/>
      <c r="B54" s="54"/>
      <c r="C54" s="309" t="s">
        <v>146</v>
      </c>
      <c r="D54" s="54" t="s">
        <v>109</v>
      </c>
      <c r="E54" s="307">
        <v>1</v>
      </c>
      <c r="F54" s="307">
        <f>E54*F50</f>
        <v>213</v>
      </c>
      <c r="G54" s="305"/>
      <c r="H54" s="305">
        <f t="shared" ref="H54:H55" si="11">F54*G54</f>
        <v>0</v>
      </c>
      <c r="I54" s="305"/>
      <c r="J54" s="305"/>
      <c r="K54" s="305"/>
      <c r="L54" s="305"/>
      <c r="M54" s="305">
        <f>H54</f>
        <v>0</v>
      </c>
      <c r="N54" s="15"/>
    </row>
    <row r="55" spans="1:14" s="10" customFormat="1">
      <c r="A55" s="54"/>
      <c r="B55" s="54"/>
      <c r="C55" s="309" t="s">
        <v>35</v>
      </c>
      <c r="D55" s="54" t="s">
        <v>0</v>
      </c>
      <c r="E55" s="307">
        <v>0.37</v>
      </c>
      <c r="F55" s="307">
        <f>F50*E55</f>
        <v>78.81</v>
      </c>
      <c r="G55" s="305"/>
      <c r="H55" s="305">
        <f t="shared" si="11"/>
        <v>0</v>
      </c>
      <c r="I55" s="305"/>
      <c r="J55" s="305"/>
      <c r="K55" s="308"/>
      <c r="L55" s="308"/>
      <c r="M55" s="305">
        <f t="shared" ref="M55" si="12">H55</f>
        <v>0</v>
      </c>
      <c r="N55" s="15"/>
    </row>
    <row r="56" spans="1:14" s="10" customFormat="1" ht="15.75">
      <c r="A56" s="57">
        <v>3</v>
      </c>
      <c r="B56" s="310" t="s">
        <v>142</v>
      </c>
      <c r="C56" s="233" t="s">
        <v>143</v>
      </c>
      <c r="D56" s="57" t="s">
        <v>33</v>
      </c>
      <c r="E56" s="311"/>
      <c r="F56" s="312">
        <v>213</v>
      </c>
      <c r="G56" s="313"/>
      <c r="H56" s="313"/>
      <c r="I56" s="314"/>
      <c r="J56" s="313"/>
      <c r="K56" s="315"/>
      <c r="L56" s="315"/>
      <c r="M56" s="314"/>
      <c r="N56" s="15"/>
    </row>
    <row r="57" spans="1:14" s="10" customFormat="1">
      <c r="A57" s="54"/>
      <c r="B57" s="55"/>
      <c r="C57" s="309" t="s">
        <v>30</v>
      </c>
      <c r="D57" s="54" t="s">
        <v>31</v>
      </c>
      <c r="E57" s="307">
        <v>2.44</v>
      </c>
      <c r="F57" s="305">
        <f>F56*E57</f>
        <v>519.72</v>
      </c>
      <c r="G57" s="305"/>
      <c r="H57" s="305"/>
      <c r="I57" s="305"/>
      <c r="J57" s="305">
        <f>F57*I57</f>
        <v>0</v>
      </c>
      <c r="K57" s="305"/>
      <c r="L57" s="305"/>
      <c r="M57" s="305">
        <f>J57</f>
        <v>0</v>
      </c>
      <c r="N57" s="15"/>
    </row>
    <row r="58" spans="1:14" s="10" customFormat="1" ht="15.75">
      <c r="A58" s="54"/>
      <c r="B58" s="54"/>
      <c r="C58" s="309" t="s">
        <v>32</v>
      </c>
      <c r="D58" s="54" t="s">
        <v>0</v>
      </c>
      <c r="E58" s="307">
        <v>0.13</v>
      </c>
      <c r="F58" s="305">
        <f>F56*E58</f>
        <v>27.69</v>
      </c>
      <c r="G58" s="305"/>
      <c r="H58" s="305"/>
      <c r="I58" s="305"/>
      <c r="J58" s="305"/>
      <c r="K58" s="305"/>
      <c r="L58" s="305">
        <f>F58*K58</f>
        <v>0</v>
      </c>
      <c r="M58" s="305">
        <f>L58</f>
        <v>0</v>
      </c>
      <c r="N58" s="15"/>
    </row>
    <row r="59" spans="1:14" s="10" customFormat="1" ht="15.75">
      <c r="A59" s="54"/>
      <c r="B59" s="54"/>
      <c r="C59" s="309" t="s">
        <v>144</v>
      </c>
      <c r="D59" s="54" t="s">
        <v>109</v>
      </c>
      <c r="E59" s="307">
        <v>1</v>
      </c>
      <c r="F59" s="305">
        <f>E59*F56</f>
        <v>213</v>
      </c>
      <c r="G59" s="305"/>
      <c r="H59" s="305">
        <f>F59*G59</f>
        <v>0</v>
      </c>
      <c r="I59" s="305"/>
      <c r="J59" s="305"/>
      <c r="K59" s="305"/>
      <c r="L59" s="305"/>
      <c r="M59" s="305">
        <f>H59</f>
        <v>0</v>
      </c>
      <c r="N59" s="15"/>
    </row>
    <row r="60" spans="1:14" s="10" customFormat="1" ht="15.75">
      <c r="A60" s="54"/>
      <c r="B60" s="54"/>
      <c r="C60" s="316" t="s">
        <v>145</v>
      </c>
      <c r="D60" s="54" t="s">
        <v>33</v>
      </c>
      <c r="E60" s="307">
        <v>1</v>
      </c>
      <c r="F60" s="305">
        <f>E60*F56</f>
        <v>213</v>
      </c>
      <c r="G60" s="305"/>
      <c r="H60" s="305">
        <f t="shared" ref="H60:H61" si="13">F60*G60</f>
        <v>0</v>
      </c>
      <c r="I60" s="305"/>
      <c r="J60" s="305"/>
      <c r="K60" s="305"/>
      <c r="L60" s="305"/>
      <c r="M60" s="305">
        <f>H60</f>
        <v>0</v>
      </c>
      <c r="N60" s="15"/>
    </row>
    <row r="61" spans="1:14" s="10" customFormat="1">
      <c r="A61" s="54"/>
      <c r="B61" s="54"/>
      <c r="C61" s="309" t="s">
        <v>35</v>
      </c>
      <c r="D61" s="54" t="s">
        <v>0</v>
      </c>
      <c r="E61" s="307">
        <v>0.94</v>
      </c>
      <c r="F61" s="305">
        <f>F56*E61</f>
        <v>200.22</v>
      </c>
      <c r="G61" s="305"/>
      <c r="H61" s="305">
        <f t="shared" si="13"/>
        <v>0</v>
      </c>
      <c r="I61" s="305"/>
      <c r="J61" s="305"/>
      <c r="K61" s="308"/>
      <c r="L61" s="308"/>
      <c r="M61" s="305">
        <f t="shared" ref="M61" si="14">H61</f>
        <v>0</v>
      </c>
      <c r="N61" s="15"/>
    </row>
    <row r="62" spans="1:14" s="10" customFormat="1" ht="15.75">
      <c r="A62" s="57">
        <v>4</v>
      </c>
      <c r="B62" s="310" t="s">
        <v>150</v>
      </c>
      <c r="C62" s="233" t="s">
        <v>148</v>
      </c>
      <c r="D62" s="323" t="s">
        <v>33</v>
      </c>
      <c r="E62" s="324"/>
      <c r="F62" s="325">
        <v>213</v>
      </c>
      <c r="G62" s="313"/>
      <c r="H62" s="313"/>
      <c r="I62" s="314"/>
      <c r="J62" s="313"/>
      <c r="K62" s="315"/>
      <c r="L62" s="315"/>
      <c r="M62" s="314"/>
      <c r="N62" s="15"/>
    </row>
    <row r="63" spans="1:14" s="10" customFormat="1">
      <c r="A63" s="54"/>
      <c r="B63" s="55"/>
      <c r="C63" s="309" t="s">
        <v>30</v>
      </c>
      <c r="D63" s="54" t="s">
        <v>31</v>
      </c>
      <c r="E63" s="307">
        <v>3.09</v>
      </c>
      <c r="F63" s="305">
        <f>F62*E63</f>
        <v>658.17</v>
      </c>
      <c r="G63" s="305"/>
      <c r="H63" s="305"/>
      <c r="I63" s="305"/>
      <c r="J63" s="305">
        <f>F63*I63</f>
        <v>0</v>
      </c>
      <c r="K63" s="305"/>
      <c r="L63" s="305"/>
      <c r="M63" s="305">
        <f>J63</f>
        <v>0</v>
      </c>
      <c r="N63" s="15"/>
    </row>
    <row r="64" spans="1:14" s="10" customFormat="1" ht="15.75">
      <c r="A64" s="54"/>
      <c r="B64" s="54"/>
      <c r="C64" s="309" t="s">
        <v>32</v>
      </c>
      <c r="D64" s="54" t="s">
        <v>0</v>
      </c>
      <c r="E64" s="307">
        <v>0.31</v>
      </c>
      <c r="F64" s="305">
        <f>F62*E64</f>
        <v>66.03</v>
      </c>
      <c r="G64" s="305"/>
      <c r="H64" s="305"/>
      <c r="I64" s="305"/>
      <c r="J64" s="305"/>
      <c r="K64" s="305"/>
      <c r="L64" s="305">
        <f>F64*K64</f>
        <v>0</v>
      </c>
      <c r="M64" s="305">
        <f>L64</f>
        <v>0</v>
      </c>
      <c r="N64" s="15"/>
    </row>
    <row r="65" spans="1:14" s="10" customFormat="1" ht="15.75">
      <c r="A65" s="54"/>
      <c r="B65" s="54"/>
      <c r="C65" s="309" t="s">
        <v>149</v>
      </c>
      <c r="D65" s="54" t="s">
        <v>109</v>
      </c>
      <c r="E65" s="307">
        <v>1</v>
      </c>
      <c r="F65" s="305">
        <f>E65*F62</f>
        <v>213</v>
      </c>
      <c r="G65" s="305"/>
      <c r="H65" s="305">
        <f t="shared" ref="H65:H66" si="15">F65*G65</f>
        <v>0</v>
      </c>
      <c r="I65" s="305"/>
      <c r="J65" s="305"/>
      <c r="K65" s="305"/>
      <c r="L65" s="305"/>
      <c r="M65" s="305">
        <f>H65</f>
        <v>0</v>
      </c>
      <c r="N65" s="15"/>
    </row>
    <row r="66" spans="1:14" s="10" customFormat="1">
      <c r="A66" s="54"/>
      <c r="B66" s="54"/>
      <c r="C66" s="309" t="s">
        <v>35</v>
      </c>
      <c r="D66" s="54" t="s">
        <v>0</v>
      </c>
      <c r="E66" s="307">
        <v>0.38</v>
      </c>
      <c r="F66" s="305">
        <f>F62*E66</f>
        <v>80.94</v>
      </c>
      <c r="G66" s="305"/>
      <c r="H66" s="305">
        <f t="shared" si="15"/>
        <v>0</v>
      </c>
      <c r="I66" s="305"/>
      <c r="J66" s="305"/>
      <c r="K66" s="308"/>
      <c r="L66" s="308"/>
      <c r="M66" s="305">
        <f t="shared" ref="M66" si="16">H66</f>
        <v>0</v>
      </c>
      <c r="N66" s="15"/>
    </row>
    <row r="67" spans="1:14" s="7" customFormat="1">
      <c r="A67" s="206"/>
      <c r="B67" s="207"/>
      <c r="C67" s="218" t="s">
        <v>37</v>
      </c>
      <c r="D67" s="208"/>
      <c r="E67" s="209"/>
      <c r="F67" s="210"/>
      <c r="G67" s="179"/>
      <c r="H67" s="179">
        <f>SUM(H11:H66)</f>
        <v>0</v>
      </c>
      <c r="I67" s="211"/>
      <c r="J67" s="179">
        <f>SUM(J11:J66)</f>
        <v>0</v>
      </c>
      <c r="K67" s="179"/>
      <c r="L67" s="179">
        <f>SUM(L11:L66)</f>
        <v>0</v>
      </c>
      <c r="M67" s="179">
        <f>SUM(M11:M66)</f>
        <v>0</v>
      </c>
      <c r="N67" s="15"/>
    </row>
    <row r="68" spans="1:14" s="102" customFormat="1" ht="15.75">
      <c r="A68" s="87"/>
      <c r="B68" s="120"/>
      <c r="C68" s="97" t="s">
        <v>82</v>
      </c>
      <c r="D68" s="105">
        <v>0.05</v>
      </c>
      <c r="E68" s="93"/>
      <c r="F68" s="94"/>
      <c r="G68" s="99"/>
      <c r="H68" s="94"/>
      <c r="I68" s="98"/>
      <c r="J68" s="94"/>
      <c r="K68" s="98"/>
      <c r="L68" s="94"/>
      <c r="M68" s="318">
        <f>H67*D68</f>
        <v>0</v>
      </c>
    </row>
    <row r="69" spans="1:14" s="102" customFormat="1" ht="15">
      <c r="A69" s="106"/>
      <c r="B69" s="122"/>
      <c r="C69" s="107" t="s">
        <v>8</v>
      </c>
      <c r="D69" s="99"/>
      <c r="E69" s="99"/>
      <c r="F69" s="94"/>
      <c r="G69" s="108"/>
      <c r="H69" s="108"/>
      <c r="I69" s="99"/>
      <c r="J69" s="108"/>
      <c r="K69" s="108"/>
      <c r="L69" s="108"/>
      <c r="M69" s="109">
        <f>M67+M68</f>
        <v>0</v>
      </c>
    </row>
    <row r="70" spans="1:14" s="102" customFormat="1" ht="15">
      <c r="A70" s="106"/>
      <c r="B70" s="122"/>
      <c r="C70" s="104" t="s">
        <v>34</v>
      </c>
      <c r="D70" s="105">
        <v>0.1</v>
      </c>
      <c r="E70" s="110"/>
      <c r="F70" s="111"/>
      <c r="G70" s="112"/>
      <c r="H70" s="112"/>
      <c r="I70" s="99"/>
      <c r="J70" s="112"/>
      <c r="K70" s="112"/>
      <c r="L70" s="112"/>
      <c r="M70" s="113">
        <f>M69*D70</f>
        <v>0</v>
      </c>
    </row>
    <row r="71" spans="1:14" s="102" customFormat="1" ht="15">
      <c r="A71" s="106"/>
      <c r="B71" s="122"/>
      <c r="C71" s="107" t="s">
        <v>8</v>
      </c>
      <c r="D71" s="89"/>
      <c r="E71" s="99"/>
      <c r="F71" s="94"/>
      <c r="G71" s="108"/>
      <c r="H71" s="108"/>
      <c r="I71" s="99"/>
      <c r="J71" s="108"/>
      <c r="K71" s="108"/>
      <c r="L71" s="108"/>
      <c r="M71" s="109">
        <f>M69+M70</f>
        <v>0</v>
      </c>
    </row>
    <row r="72" spans="1:14" s="102" customFormat="1" ht="15">
      <c r="A72" s="106"/>
      <c r="B72" s="122"/>
      <c r="C72" s="104" t="s">
        <v>80</v>
      </c>
      <c r="D72" s="105">
        <v>0.08</v>
      </c>
      <c r="E72" s="99"/>
      <c r="F72" s="94"/>
      <c r="G72" s="112"/>
      <c r="H72" s="121"/>
      <c r="I72" s="99"/>
      <c r="J72" s="112"/>
      <c r="K72" s="112"/>
      <c r="L72" s="112"/>
      <c r="M72" s="113">
        <f>M71*D72</f>
        <v>0</v>
      </c>
    </row>
    <row r="73" spans="1:14" s="102" customFormat="1" ht="15">
      <c r="A73" s="106"/>
      <c r="B73" s="122"/>
      <c r="C73" s="107" t="s">
        <v>8</v>
      </c>
      <c r="D73" s="89"/>
      <c r="E73" s="99"/>
      <c r="F73" s="94"/>
      <c r="G73" s="108"/>
      <c r="H73" s="108"/>
      <c r="I73" s="99"/>
      <c r="J73" s="108"/>
      <c r="K73" s="108"/>
      <c r="L73" s="108"/>
      <c r="M73" s="319">
        <f>M71+M72</f>
        <v>0</v>
      </c>
    </row>
    <row r="74" spans="1:14" s="7" customFormat="1">
      <c r="A74" s="43"/>
      <c r="B74" s="13"/>
      <c r="C74" s="43"/>
      <c r="D74" s="44"/>
      <c r="E74" s="44"/>
      <c r="F74" s="13"/>
      <c r="G74" s="13"/>
      <c r="H74" s="45"/>
      <c r="I74" s="345"/>
      <c r="J74" s="346"/>
      <c r="K74" s="347"/>
      <c r="L74" s="347"/>
      <c r="M74" s="348"/>
      <c r="N74" s="15"/>
    </row>
    <row r="75" spans="1:14" s="7" customFormat="1">
      <c r="A75" s="12"/>
      <c r="B75" s="13"/>
      <c r="C75" s="344"/>
      <c r="D75" s="354"/>
      <c r="E75" s="354"/>
      <c r="F75" s="354"/>
      <c r="G75" s="13"/>
      <c r="H75" s="14"/>
      <c r="I75" s="345"/>
      <c r="J75" s="346"/>
      <c r="K75" s="347"/>
      <c r="L75" s="347"/>
      <c r="M75" s="348"/>
      <c r="N75" s="15"/>
    </row>
    <row r="76" spans="1:14" s="7" customFormat="1">
      <c r="A76" s="12"/>
      <c r="B76" s="14"/>
      <c r="C76" s="14"/>
      <c r="D76" s="14"/>
      <c r="E76" s="14"/>
      <c r="F76" s="14"/>
      <c r="G76" s="14"/>
      <c r="H76" s="14"/>
      <c r="I76" s="349"/>
      <c r="J76" s="350"/>
      <c r="K76" s="351"/>
      <c r="L76" s="351"/>
      <c r="M76" s="352"/>
      <c r="N76" s="15"/>
    </row>
    <row r="77" spans="1:14" s="7" customFormat="1">
      <c r="A77" s="10"/>
      <c r="B77" s="149"/>
      <c r="C77" s="219"/>
      <c r="D77" s="15"/>
      <c r="E77" s="180"/>
      <c r="F77" s="180"/>
      <c r="G77" s="181"/>
      <c r="H77" s="15"/>
      <c r="I77" s="181"/>
      <c r="J77" s="15"/>
      <c r="K77" s="16"/>
      <c r="L77" s="16"/>
      <c r="M77" s="18"/>
      <c r="N77" s="15"/>
    </row>
    <row r="78" spans="1:14" s="10" customFormat="1" ht="15.75">
      <c r="B78" s="149"/>
      <c r="C78" s="219"/>
      <c r="D78" s="15"/>
      <c r="E78" s="180"/>
      <c r="F78" s="180"/>
      <c r="G78" s="16"/>
      <c r="H78" s="16"/>
      <c r="I78" s="181"/>
      <c r="J78" s="16"/>
      <c r="K78" s="16"/>
      <c r="L78" s="16"/>
      <c r="M78" s="16"/>
      <c r="N78" s="15"/>
    </row>
    <row r="79" spans="1:14" s="7" customFormat="1">
      <c r="A79" s="10"/>
      <c r="B79" s="149"/>
      <c r="C79" s="219"/>
      <c r="D79" s="15"/>
      <c r="E79" s="180"/>
      <c r="F79" s="180"/>
      <c r="G79" s="16"/>
      <c r="H79" s="16"/>
      <c r="I79" s="181"/>
      <c r="J79" s="15"/>
      <c r="K79" s="16"/>
      <c r="L79" s="16"/>
      <c r="M79" s="16"/>
      <c r="N79" s="15"/>
    </row>
    <row r="80" spans="1:14" s="7" customFormat="1">
      <c r="A80" s="10"/>
      <c r="B80" s="149"/>
      <c r="C80" s="219"/>
      <c r="D80" s="15"/>
      <c r="E80" s="180"/>
      <c r="F80" s="180"/>
      <c r="G80" s="16"/>
      <c r="H80" s="16"/>
      <c r="I80" s="181"/>
      <c r="J80" s="15"/>
      <c r="K80" s="16"/>
      <c r="L80" s="16"/>
      <c r="M80" s="18"/>
      <c r="N80" s="15"/>
    </row>
    <row r="81" spans="1:14" s="7" customFormat="1">
      <c r="A81" s="10"/>
      <c r="B81" s="149"/>
      <c r="C81" s="219"/>
      <c r="D81" s="15"/>
      <c r="E81" s="182"/>
      <c r="F81" s="180"/>
      <c r="G81" s="181"/>
      <c r="H81" s="15"/>
      <c r="I81" s="181"/>
      <c r="J81" s="18"/>
      <c r="K81" s="181"/>
      <c r="L81" s="15"/>
      <c r="M81" s="18"/>
      <c r="N81" s="15"/>
    </row>
    <row r="82" spans="1:14" s="7" customFormat="1">
      <c r="A82" s="10"/>
      <c r="B82" s="149"/>
      <c r="C82" s="219"/>
      <c r="D82" s="15"/>
      <c r="E82" s="180"/>
      <c r="F82" s="180"/>
      <c r="G82" s="181"/>
      <c r="H82" s="15"/>
      <c r="I82" s="181"/>
      <c r="J82" s="18"/>
      <c r="K82" s="16"/>
      <c r="L82" s="16"/>
      <c r="M82" s="18"/>
      <c r="N82" s="15"/>
    </row>
    <row r="83" spans="1:14" s="7" customFormat="1">
      <c r="A83" s="10"/>
      <c r="B83" s="149"/>
      <c r="C83" s="219"/>
      <c r="D83" s="15"/>
      <c r="E83" s="180"/>
      <c r="F83" s="180"/>
      <c r="G83" s="181"/>
      <c r="H83" s="15"/>
      <c r="I83" s="181"/>
      <c r="J83" s="15"/>
      <c r="K83" s="16"/>
      <c r="L83" s="16"/>
      <c r="M83" s="18"/>
      <c r="N83" s="15"/>
    </row>
    <row r="84" spans="1:14" s="7" customFormat="1">
      <c r="A84" s="10"/>
      <c r="B84" s="149"/>
      <c r="C84" s="219"/>
      <c r="D84" s="15"/>
      <c r="E84" s="180"/>
      <c r="F84" s="180"/>
      <c r="G84" s="181"/>
      <c r="H84" s="15"/>
      <c r="I84" s="181"/>
      <c r="J84" s="18"/>
      <c r="K84" s="16"/>
      <c r="L84" s="16"/>
      <c r="M84" s="18"/>
      <c r="N84" s="15"/>
    </row>
    <row r="85" spans="1:14" s="7" customFormat="1">
      <c r="A85" s="10"/>
      <c r="B85" s="149"/>
      <c r="C85" s="219"/>
      <c r="D85" s="15"/>
      <c r="E85" s="180"/>
      <c r="F85" s="180"/>
      <c r="G85" s="181"/>
      <c r="H85" s="15"/>
      <c r="I85" s="181"/>
      <c r="J85" s="15"/>
      <c r="K85" s="16"/>
      <c r="L85" s="16"/>
      <c r="M85" s="18"/>
      <c r="N85" s="15"/>
    </row>
    <row r="86" spans="1:14" s="7" customFormat="1">
      <c r="A86" s="10"/>
      <c r="B86" s="149"/>
      <c r="C86" s="219"/>
      <c r="D86" s="15"/>
      <c r="E86" s="182"/>
      <c r="F86" s="180"/>
      <c r="G86" s="181"/>
      <c r="H86" s="15"/>
      <c r="I86" s="181"/>
      <c r="J86" s="15"/>
      <c r="K86" s="16"/>
      <c r="L86" s="16"/>
      <c r="M86" s="18"/>
      <c r="N86" s="15"/>
    </row>
    <row r="87" spans="1:14" s="10" customFormat="1" ht="15.75">
      <c r="B87" s="149"/>
      <c r="C87" s="219"/>
      <c r="D87" s="15"/>
      <c r="E87" s="180"/>
      <c r="F87" s="180"/>
      <c r="G87" s="16"/>
      <c r="H87" s="16"/>
      <c r="I87" s="181"/>
      <c r="J87" s="16"/>
      <c r="K87" s="16"/>
      <c r="L87" s="16"/>
      <c r="M87" s="16"/>
      <c r="N87" s="15"/>
    </row>
    <row r="88" spans="1:14" s="7" customFormat="1">
      <c r="A88" s="10"/>
      <c r="B88" s="149"/>
      <c r="C88" s="219"/>
      <c r="D88" s="15"/>
      <c r="E88" s="180"/>
      <c r="F88" s="180"/>
      <c r="G88" s="16"/>
      <c r="H88" s="16"/>
      <c r="I88" s="181"/>
      <c r="J88" s="15"/>
      <c r="K88" s="16"/>
      <c r="L88" s="16"/>
      <c r="M88" s="16"/>
      <c r="N88" s="15"/>
    </row>
    <row r="89" spans="1:14" s="7" customFormat="1">
      <c r="A89" s="10"/>
      <c r="B89" s="149"/>
      <c r="C89" s="219"/>
      <c r="D89" s="15"/>
      <c r="E89" s="180"/>
      <c r="F89" s="180"/>
      <c r="G89" s="16"/>
      <c r="H89" s="16"/>
      <c r="I89" s="181"/>
      <c r="J89" s="15"/>
      <c r="K89" s="16"/>
      <c r="L89" s="16"/>
      <c r="M89" s="18"/>
      <c r="N89" s="15"/>
    </row>
    <row r="90" spans="1:14" s="7" customFormat="1">
      <c r="A90" s="10"/>
      <c r="B90" s="149"/>
      <c r="C90" s="219"/>
      <c r="D90" s="15"/>
      <c r="E90" s="182"/>
      <c r="F90" s="180"/>
      <c r="G90" s="181"/>
      <c r="H90" s="15"/>
      <c r="I90" s="181"/>
      <c r="J90" s="18"/>
      <c r="K90" s="181"/>
      <c r="L90" s="15"/>
      <c r="M90" s="18"/>
      <c r="N90" s="15"/>
    </row>
    <row r="91" spans="1:14" s="7" customFormat="1">
      <c r="A91" s="10"/>
      <c r="B91" s="149"/>
      <c r="C91" s="219"/>
      <c r="D91" s="15"/>
      <c r="E91" s="180"/>
      <c r="F91" s="180"/>
      <c r="G91" s="181"/>
      <c r="H91" s="15"/>
      <c r="I91" s="181"/>
      <c r="J91" s="18"/>
      <c r="K91" s="16"/>
      <c r="L91" s="16"/>
      <c r="M91" s="18"/>
      <c r="N91" s="15"/>
    </row>
    <row r="92" spans="1:14" s="7" customFormat="1">
      <c r="A92" s="10"/>
      <c r="B92" s="149"/>
      <c r="C92" s="219"/>
      <c r="D92" s="15"/>
      <c r="E92" s="180"/>
      <c r="F92" s="180"/>
      <c r="G92" s="181"/>
      <c r="H92" s="15"/>
      <c r="I92" s="181"/>
      <c r="J92" s="15"/>
      <c r="K92" s="16"/>
      <c r="L92" s="16"/>
      <c r="M92" s="18"/>
      <c r="N92" s="15"/>
    </row>
    <row r="93" spans="1:14" s="7" customFormat="1">
      <c r="A93" s="10"/>
      <c r="B93" s="149"/>
      <c r="C93" s="219"/>
      <c r="D93" s="15"/>
      <c r="E93" s="180"/>
      <c r="F93" s="180"/>
      <c r="G93" s="181"/>
      <c r="H93" s="15"/>
      <c r="I93" s="181"/>
      <c r="J93" s="18"/>
      <c r="K93" s="16"/>
      <c r="L93" s="16"/>
      <c r="M93" s="18"/>
      <c r="N93" s="15"/>
    </row>
    <row r="94" spans="1:14" s="7" customFormat="1">
      <c r="A94" s="16"/>
      <c r="B94" s="148"/>
      <c r="C94" s="221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5"/>
    </row>
    <row r="95" spans="1:14" s="7" customFormat="1">
      <c r="A95" s="10"/>
      <c r="B95" s="149"/>
      <c r="C95" s="219"/>
      <c r="D95" s="15"/>
      <c r="E95" s="180"/>
      <c r="F95" s="180"/>
      <c r="G95" s="181"/>
      <c r="H95" s="15"/>
      <c r="I95" s="181"/>
      <c r="J95" s="15"/>
      <c r="K95" s="16"/>
      <c r="L95" s="16"/>
      <c r="M95" s="18"/>
      <c r="N95" s="15"/>
    </row>
    <row r="96" spans="1:14" s="7" customFormat="1">
      <c r="A96" s="10"/>
      <c r="B96" s="149"/>
      <c r="C96" s="219"/>
      <c r="D96" s="15"/>
      <c r="E96" s="182"/>
      <c r="F96" s="180"/>
      <c r="G96" s="181"/>
      <c r="H96" s="15"/>
      <c r="I96" s="181"/>
      <c r="J96" s="15"/>
      <c r="K96" s="16"/>
      <c r="L96" s="16"/>
      <c r="M96" s="18"/>
      <c r="N96" s="15"/>
    </row>
    <row r="97" spans="1:14" s="10" customFormat="1" ht="15.75">
      <c r="B97" s="149"/>
      <c r="C97" s="219"/>
      <c r="D97" s="15"/>
      <c r="E97" s="180"/>
      <c r="F97" s="180"/>
      <c r="G97" s="16"/>
      <c r="H97" s="16"/>
      <c r="I97" s="181"/>
      <c r="J97" s="16"/>
      <c r="K97" s="16"/>
      <c r="L97" s="16"/>
      <c r="M97" s="16"/>
      <c r="N97" s="15"/>
    </row>
    <row r="98" spans="1:14" s="7" customFormat="1">
      <c r="A98" s="10"/>
      <c r="B98" s="149"/>
      <c r="C98" s="219"/>
      <c r="D98" s="15"/>
      <c r="E98" s="180"/>
      <c r="F98" s="180"/>
      <c r="G98" s="16"/>
      <c r="H98" s="16"/>
      <c r="I98" s="181"/>
      <c r="J98" s="15"/>
      <c r="K98" s="16"/>
      <c r="L98" s="16"/>
      <c r="M98" s="16"/>
      <c r="N98" s="15"/>
    </row>
    <row r="99" spans="1:14" s="7" customFormat="1">
      <c r="A99" s="10"/>
      <c r="B99" s="149"/>
      <c r="C99" s="219"/>
      <c r="D99" s="15"/>
      <c r="E99" s="180"/>
      <c r="F99" s="180"/>
      <c r="G99" s="16"/>
      <c r="H99" s="16"/>
      <c r="I99" s="181"/>
      <c r="J99" s="15"/>
      <c r="K99" s="16"/>
      <c r="L99" s="16"/>
      <c r="M99" s="18"/>
      <c r="N99" s="15"/>
    </row>
    <row r="100" spans="1:14" s="7" customFormat="1">
      <c r="A100" s="10"/>
      <c r="B100" s="149"/>
      <c r="C100" s="219"/>
      <c r="D100" s="15"/>
      <c r="E100" s="182"/>
      <c r="F100" s="180"/>
      <c r="G100" s="181"/>
      <c r="H100" s="15"/>
      <c r="I100" s="181"/>
      <c r="J100" s="18"/>
      <c r="K100" s="181"/>
      <c r="L100" s="15"/>
      <c r="M100" s="18"/>
      <c r="N100" s="15"/>
    </row>
    <row r="101" spans="1:14" s="7" customFormat="1">
      <c r="A101" s="10"/>
      <c r="B101" s="149"/>
      <c r="C101" s="219"/>
      <c r="D101" s="15"/>
      <c r="E101" s="180"/>
      <c r="F101" s="180"/>
      <c r="G101" s="181"/>
      <c r="H101" s="15"/>
      <c r="I101" s="181"/>
      <c r="J101" s="18"/>
      <c r="K101" s="16"/>
      <c r="L101" s="16"/>
      <c r="M101" s="18"/>
      <c r="N101" s="15"/>
    </row>
    <row r="102" spans="1:14" s="7" customFormat="1">
      <c r="A102" s="10"/>
      <c r="B102" s="149"/>
      <c r="C102" s="219"/>
      <c r="D102" s="15"/>
      <c r="E102" s="180"/>
      <c r="F102" s="180"/>
      <c r="G102" s="181"/>
      <c r="H102" s="15"/>
      <c r="I102" s="181"/>
      <c r="J102" s="15"/>
      <c r="K102" s="16"/>
      <c r="L102" s="16"/>
      <c r="M102" s="18"/>
      <c r="N102" s="15"/>
    </row>
    <row r="103" spans="1:14" s="7" customFormat="1">
      <c r="A103" s="10"/>
      <c r="B103" s="149"/>
      <c r="C103" s="219"/>
      <c r="D103" s="15"/>
      <c r="E103" s="180"/>
      <c r="F103" s="180"/>
      <c r="G103" s="181"/>
      <c r="H103" s="15"/>
      <c r="I103" s="181"/>
      <c r="J103" s="18"/>
      <c r="K103" s="16"/>
      <c r="L103" s="16"/>
      <c r="M103" s="18"/>
      <c r="N103" s="15"/>
    </row>
    <row r="104" spans="1:14" s="7" customFormat="1">
      <c r="A104" s="10"/>
      <c r="B104" s="149"/>
      <c r="C104" s="219"/>
      <c r="D104" s="15"/>
      <c r="E104" s="180"/>
      <c r="F104" s="180"/>
      <c r="G104" s="181"/>
      <c r="H104" s="15"/>
      <c r="I104" s="181"/>
      <c r="J104" s="15"/>
      <c r="K104" s="16"/>
      <c r="L104" s="16"/>
      <c r="M104" s="18"/>
      <c r="N104" s="15"/>
    </row>
    <row r="105" spans="1:14" s="7" customFormat="1">
      <c r="A105" s="10"/>
      <c r="B105" s="149"/>
      <c r="C105" s="219"/>
      <c r="D105" s="15"/>
      <c r="E105" s="182"/>
      <c r="F105" s="180"/>
      <c r="G105" s="181"/>
      <c r="H105" s="15"/>
      <c r="I105" s="181"/>
      <c r="J105" s="15"/>
      <c r="K105" s="16"/>
      <c r="L105" s="16"/>
      <c r="M105" s="18"/>
      <c r="N105" s="15"/>
    </row>
    <row r="106" spans="1:14" s="10" customFormat="1" ht="15.75">
      <c r="B106" s="149"/>
      <c r="C106" s="219"/>
      <c r="D106" s="15"/>
      <c r="E106" s="180"/>
      <c r="F106" s="180"/>
      <c r="G106" s="16"/>
      <c r="H106" s="16"/>
      <c r="I106" s="181"/>
      <c r="J106" s="16"/>
      <c r="K106" s="16"/>
      <c r="L106" s="16"/>
      <c r="M106" s="16"/>
      <c r="N106" s="15"/>
    </row>
    <row r="107" spans="1:14" s="7" customFormat="1">
      <c r="A107" s="10"/>
      <c r="B107" s="149"/>
      <c r="C107" s="219"/>
      <c r="D107" s="15"/>
      <c r="E107" s="180"/>
      <c r="F107" s="180"/>
      <c r="G107" s="16"/>
      <c r="H107" s="16"/>
      <c r="I107" s="181"/>
      <c r="J107" s="15"/>
      <c r="K107" s="16"/>
      <c r="L107" s="16"/>
      <c r="M107" s="16"/>
      <c r="N107" s="15"/>
    </row>
    <row r="108" spans="1:14" s="7" customFormat="1">
      <c r="A108" s="10"/>
      <c r="B108" s="149"/>
      <c r="C108" s="219"/>
      <c r="D108" s="15"/>
      <c r="E108" s="180"/>
      <c r="F108" s="180"/>
      <c r="G108" s="16"/>
      <c r="H108" s="16"/>
      <c r="I108" s="181"/>
      <c r="J108" s="15"/>
      <c r="K108" s="16"/>
      <c r="L108" s="16"/>
      <c r="M108" s="18"/>
      <c r="N108" s="15"/>
    </row>
    <row r="109" spans="1:14" s="7" customFormat="1">
      <c r="A109" s="10"/>
      <c r="B109" s="149"/>
      <c r="C109" s="219"/>
      <c r="D109" s="15"/>
      <c r="E109" s="182"/>
      <c r="F109" s="180"/>
      <c r="G109" s="181"/>
      <c r="H109" s="15"/>
      <c r="I109" s="181"/>
      <c r="J109" s="18"/>
      <c r="K109" s="181"/>
      <c r="L109" s="15"/>
      <c r="M109" s="181"/>
      <c r="N109" s="15"/>
    </row>
    <row r="110" spans="1:14" s="7" customFormat="1">
      <c r="A110" s="10"/>
      <c r="B110" s="149"/>
      <c r="C110" s="219"/>
      <c r="D110" s="15"/>
      <c r="E110" s="180"/>
      <c r="F110" s="180"/>
      <c r="G110" s="181"/>
      <c r="H110" s="15"/>
      <c r="I110" s="181"/>
      <c r="J110" s="18"/>
      <c r="K110" s="16"/>
      <c r="L110" s="16"/>
      <c r="M110" s="18"/>
      <c r="N110" s="15"/>
    </row>
    <row r="111" spans="1:14" s="7" customFormat="1">
      <c r="A111" s="10"/>
      <c r="B111" s="149"/>
      <c r="C111" s="219"/>
      <c r="D111" s="15"/>
      <c r="E111" s="180"/>
      <c r="F111" s="180"/>
      <c r="G111" s="181"/>
      <c r="H111" s="15"/>
      <c r="I111" s="181"/>
      <c r="J111" s="15"/>
      <c r="K111" s="16"/>
      <c r="L111" s="16"/>
      <c r="M111" s="18"/>
      <c r="N111" s="15"/>
    </row>
    <row r="112" spans="1:14" s="7" customFormat="1">
      <c r="A112" s="10"/>
      <c r="B112" s="149"/>
      <c r="C112" s="219"/>
      <c r="D112" s="15"/>
      <c r="E112" s="180"/>
      <c r="F112" s="180"/>
      <c r="G112" s="181"/>
      <c r="H112" s="15"/>
      <c r="I112" s="181"/>
      <c r="J112" s="18"/>
      <c r="K112" s="16"/>
      <c r="L112" s="16"/>
      <c r="M112" s="18"/>
      <c r="N112" s="15"/>
    </row>
    <row r="113" spans="1:14" s="7" customFormat="1">
      <c r="A113" s="10"/>
      <c r="B113" s="149"/>
      <c r="C113" s="219"/>
      <c r="D113" s="15"/>
      <c r="E113" s="180"/>
      <c r="F113" s="180"/>
      <c r="G113" s="181"/>
      <c r="H113" s="15"/>
      <c r="I113" s="181"/>
      <c r="J113" s="15"/>
      <c r="K113" s="16"/>
      <c r="L113" s="16"/>
      <c r="M113" s="18"/>
      <c r="N113" s="15"/>
    </row>
    <row r="114" spans="1:14" s="7" customFormat="1">
      <c r="A114" s="10"/>
      <c r="B114" s="149"/>
      <c r="C114" s="219"/>
      <c r="D114" s="15"/>
      <c r="E114" s="182"/>
      <c r="F114" s="180"/>
      <c r="G114" s="181"/>
      <c r="H114" s="15"/>
      <c r="I114" s="181"/>
      <c r="J114" s="15"/>
      <c r="K114" s="16"/>
      <c r="L114" s="16"/>
      <c r="M114" s="18"/>
      <c r="N114" s="15"/>
    </row>
    <row r="115" spans="1:14" s="10" customFormat="1" ht="15.75">
      <c r="B115" s="149"/>
      <c r="C115" s="219"/>
      <c r="D115" s="15"/>
      <c r="E115" s="180"/>
      <c r="F115" s="180"/>
      <c r="G115" s="16"/>
      <c r="H115" s="16"/>
      <c r="I115" s="181"/>
      <c r="J115" s="16"/>
      <c r="K115" s="16"/>
      <c r="L115" s="16"/>
      <c r="M115" s="16"/>
      <c r="N115" s="15"/>
    </row>
    <row r="116" spans="1:14" s="7" customFormat="1">
      <c r="A116" s="10"/>
      <c r="B116" s="149"/>
      <c r="C116" s="219"/>
      <c r="D116" s="15"/>
      <c r="E116" s="180"/>
      <c r="F116" s="180"/>
      <c r="G116" s="16"/>
      <c r="H116" s="16"/>
      <c r="I116" s="181"/>
      <c r="J116" s="15"/>
      <c r="K116" s="16"/>
      <c r="L116" s="16"/>
      <c r="M116" s="16"/>
      <c r="N116" s="15"/>
    </row>
    <row r="117" spans="1:14" s="7" customFormat="1">
      <c r="A117" s="10"/>
      <c r="B117" s="149"/>
      <c r="C117" s="219"/>
      <c r="D117" s="15"/>
      <c r="E117" s="180"/>
      <c r="F117" s="180"/>
      <c r="G117" s="16"/>
      <c r="H117" s="16"/>
      <c r="I117" s="181"/>
      <c r="J117" s="15"/>
      <c r="K117" s="16"/>
      <c r="L117" s="16"/>
      <c r="M117" s="18"/>
      <c r="N117" s="15"/>
    </row>
    <row r="118" spans="1:14" s="7" customFormat="1">
      <c r="A118" s="10"/>
      <c r="B118" s="149"/>
      <c r="C118" s="219"/>
      <c r="D118" s="15"/>
      <c r="E118" s="182"/>
      <c r="F118" s="180"/>
      <c r="G118" s="181"/>
      <c r="H118" s="15"/>
      <c r="I118" s="181"/>
      <c r="J118" s="18"/>
      <c r="K118" s="181"/>
      <c r="L118" s="15"/>
      <c r="M118" s="181"/>
      <c r="N118" s="15"/>
    </row>
    <row r="119" spans="1:14" s="7" customFormat="1">
      <c r="A119" s="10"/>
      <c r="B119" s="149"/>
      <c r="C119" s="219"/>
      <c r="D119" s="15"/>
      <c r="E119" s="180"/>
      <c r="F119" s="180"/>
      <c r="G119" s="181"/>
      <c r="H119" s="15"/>
      <c r="I119" s="181"/>
      <c r="J119" s="18"/>
      <c r="K119" s="16"/>
      <c r="L119" s="16"/>
      <c r="M119" s="18"/>
      <c r="N119" s="15"/>
    </row>
    <row r="120" spans="1:14" s="7" customFormat="1">
      <c r="A120" s="10"/>
      <c r="B120" s="149"/>
      <c r="C120" s="219"/>
      <c r="D120" s="15"/>
      <c r="E120" s="180"/>
      <c r="F120" s="180"/>
      <c r="G120" s="181"/>
      <c r="H120" s="15"/>
      <c r="I120" s="181"/>
      <c r="J120" s="15"/>
      <c r="K120" s="16"/>
      <c r="L120" s="16"/>
      <c r="M120" s="18"/>
      <c r="N120" s="15"/>
    </row>
    <row r="121" spans="1:14" s="7" customFormat="1">
      <c r="A121" s="10"/>
      <c r="B121" s="149"/>
      <c r="C121" s="219"/>
      <c r="D121" s="15"/>
      <c r="E121" s="180"/>
      <c r="F121" s="180"/>
      <c r="G121" s="181"/>
      <c r="H121" s="15"/>
      <c r="I121" s="181"/>
      <c r="J121" s="18"/>
      <c r="K121" s="16"/>
      <c r="L121" s="16"/>
      <c r="M121" s="18"/>
      <c r="N121" s="15"/>
    </row>
    <row r="122" spans="1:14" s="7" customFormat="1">
      <c r="A122" s="10"/>
      <c r="B122" s="149"/>
      <c r="C122" s="219"/>
      <c r="D122" s="15"/>
      <c r="E122" s="180"/>
      <c r="F122" s="180"/>
      <c r="G122" s="181"/>
      <c r="H122" s="15"/>
      <c r="I122" s="181"/>
      <c r="J122" s="15"/>
      <c r="K122" s="16"/>
      <c r="L122" s="16"/>
      <c r="M122" s="18"/>
      <c r="N122" s="15"/>
    </row>
    <row r="123" spans="1:14" s="7" customFormat="1">
      <c r="A123" s="10"/>
      <c r="B123" s="149"/>
      <c r="C123" s="219"/>
      <c r="D123" s="15"/>
      <c r="E123" s="182"/>
      <c r="F123" s="180"/>
      <c r="G123" s="181"/>
      <c r="H123" s="15"/>
      <c r="I123" s="181"/>
      <c r="J123" s="15"/>
      <c r="K123" s="16"/>
      <c r="L123" s="16"/>
      <c r="M123" s="18"/>
      <c r="N123" s="15"/>
    </row>
    <row r="124" spans="1:14" s="10" customFormat="1" ht="15.75">
      <c r="B124" s="149"/>
      <c r="C124" s="219"/>
      <c r="D124" s="15"/>
      <c r="E124" s="180"/>
      <c r="F124" s="180"/>
      <c r="G124" s="16"/>
      <c r="H124" s="16"/>
      <c r="I124" s="181"/>
      <c r="J124" s="16"/>
      <c r="K124" s="16"/>
      <c r="L124" s="16"/>
      <c r="M124" s="16"/>
      <c r="N124" s="15"/>
    </row>
    <row r="125" spans="1:14" s="10" customFormat="1" ht="15.75">
      <c r="B125" s="149"/>
      <c r="C125" s="220"/>
      <c r="D125" s="15"/>
      <c r="E125" s="180"/>
      <c r="F125" s="180"/>
      <c r="G125" s="16"/>
      <c r="H125" s="15"/>
      <c r="I125" s="181"/>
      <c r="J125" s="15"/>
      <c r="K125" s="16"/>
      <c r="L125" s="15"/>
      <c r="M125" s="18"/>
      <c r="N125" s="15"/>
    </row>
    <row r="126" spans="1:14" s="10" customFormat="1" ht="15.75">
      <c r="B126" s="149"/>
      <c r="C126" s="219"/>
      <c r="D126" s="15"/>
      <c r="E126" s="180"/>
      <c r="F126" s="180"/>
      <c r="G126" s="16"/>
      <c r="H126" s="16"/>
      <c r="I126" s="181"/>
      <c r="J126" s="16"/>
      <c r="K126" s="16"/>
      <c r="L126" s="16"/>
      <c r="M126" s="16"/>
      <c r="N126" s="15"/>
    </row>
    <row r="127" spans="1:14" s="10" customFormat="1" ht="15.75">
      <c r="B127" s="149"/>
      <c r="C127" s="220"/>
      <c r="D127" s="15"/>
      <c r="E127" s="180"/>
      <c r="F127" s="180"/>
      <c r="G127" s="16"/>
      <c r="H127" s="15"/>
      <c r="I127" s="181"/>
      <c r="J127" s="15"/>
      <c r="K127" s="16"/>
      <c r="L127" s="15"/>
      <c r="M127" s="18"/>
      <c r="N127" s="15"/>
    </row>
    <row r="128" spans="1:14" s="10" customFormat="1" ht="15.75">
      <c r="B128" s="149"/>
      <c r="C128" s="219"/>
      <c r="D128" s="15"/>
      <c r="E128" s="180"/>
      <c r="F128" s="180"/>
      <c r="G128" s="16"/>
      <c r="H128" s="16"/>
      <c r="I128" s="181"/>
      <c r="J128" s="16"/>
      <c r="K128" s="16"/>
      <c r="L128" s="16"/>
      <c r="M128" s="16"/>
      <c r="N128" s="15"/>
    </row>
    <row r="129" spans="1:14" s="10" customFormat="1" ht="15.75">
      <c r="B129" s="149"/>
      <c r="C129" s="220"/>
      <c r="D129" s="15"/>
      <c r="E129" s="180"/>
      <c r="F129" s="180"/>
      <c r="G129" s="16"/>
      <c r="H129" s="15"/>
      <c r="I129" s="181"/>
      <c r="J129" s="15"/>
      <c r="K129" s="16"/>
      <c r="L129" s="15"/>
      <c r="M129" s="18"/>
      <c r="N129" s="15"/>
    </row>
    <row r="130" spans="1:14" s="7" customFormat="1">
      <c r="A130" s="16"/>
      <c r="B130" s="148"/>
      <c r="C130" s="221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5"/>
    </row>
    <row r="131" spans="1:14" s="10" customFormat="1" ht="15.75">
      <c r="B131" s="149"/>
      <c r="C131" s="220"/>
      <c r="D131" s="15"/>
      <c r="E131" s="180"/>
      <c r="F131" s="180"/>
      <c r="G131" s="16"/>
      <c r="H131" s="15"/>
      <c r="I131" s="181"/>
      <c r="J131" s="15"/>
      <c r="K131" s="16"/>
      <c r="L131" s="15"/>
      <c r="M131" s="18"/>
      <c r="N131" s="15"/>
    </row>
    <row r="132" spans="1:14" s="10" customFormat="1" ht="15.75">
      <c r="B132" s="149"/>
      <c r="C132" s="219"/>
      <c r="D132" s="15"/>
      <c r="E132" s="180"/>
      <c r="F132" s="180"/>
      <c r="G132" s="16"/>
      <c r="H132" s="16"/>
      <c r="I132" s="181"/>
      <c r="J132" s="16"/>
      <c r="K132" s="16"/>
      <c r="L132" s="16"/>
      <c r="M132" s="16"/>
      <c r="N132" s="15"/>
    </row>
    <row r="133" spans="1:14" s="10" customFormat="1" ht="15.75">
      <c r="B133" s="149"/>
      <c r="C133" s="220"/>
      <c r="D133" s="15"/>
      <c r="E133" s="180"/>
      <c r="F133" s="180"/>
      <c r="G133" s="16"/>
      <c r="H133" s="15"/>
      <c r="I133" s="181"/>
      <c r="J133" s="15"/>
      <c r="K133" s="16"/>
      <c r="L133" s="15"/>
      <c r="M133" s="18"/>
      <c r="N133" s="15"/>
    </row>
    <row r="134" spans="1:14" s="10" customFormat="1" ht="15.75">
      <c r="B134" s="149"/>
      <c r="C134" s="219"/>
      <c r="D134" s="15"/>
      <c r="E134" s="180"/>
      <c r="F134" s="180"/>
      <c r="G134" s="16"/>
      <c r="H134" s="16"/>
      <c r="I134" s="181"/>
      <c r="J134" s="16"/>
      <c r="K134" s="16"/>
      <c r="L134" s="16"/>
      <c r="M134" s="16"/>
      <c r="N134" s="15"/>
    </row>
    <row r="135" spans="1:14" s="10" customFormat="1" ht="15.75">
      <c r="B135" s="149"/>
      <c r="C135" s="220"/>
      <c r="D135" s="15"/>
      <c r="E135" s="180"/>
      <c r="F135" s="180"/>
      <c r="G135" s="16"/>
      <c r="H135" s="15"/>
      <c r="I135" s="181"/>
      <c r="J135" s="15"/>
      <c r="K135" s="16"/>
      <c r="L135" s="15"/>
      <c r="M135" s="18"/>
      <c r="N135" s="15"/>
    </row>
    <row r="136" spans="1:14" s="10" customFormat="1" ht="15.75">
      <c r="B136" s="149"/>
      <c r="C136" s="219"/>
      <c r="D136" s="15"/>
      <c r="E136" s="180"/>
      <c r="F136" s="180"/>
      <c r="G136" s="16"/>
      <c r="H136" s="16"/>
      <c r="I136" s="181"/>
      <c r="J136" s="16"/>
      <c r="K136" s="16"/>
      <c r="L136" s="16"/>
      <c r="M136" s="16"/>
      <c r="N136" s="15"/>
    </row>
    <row r="137" spans="1:14" s="10" customFormat="1" ht="15.75">
      <c r="B137" s="149"/>
      <c r="C137" s="220"/>
      <c r="D137" s="15"/>
      <c r="E137" s="180"/>
      <c r="F137" s="180"/>
      <c r="G137" s="16"/>
      <c r="H137" s="15"/>
      <c r="I137" s="181"/>
      <c r="J137" s="15"/>
      <c r="K137" s="16"/>
      <c r="L137" s="15"/>
      <c r="M137" s="18"/>
      <c r="N137" s="15"/>
    </row>
    <row r="138" spans="1:14" s="10" customFormat="1" ht="15.75">
      <c r="B138" s="149"/>
      <c r="C138" s="219"/>
      <c r="D138" s="15"/>
      <c r="E138" s="180"/>
      <c r="F138" s="180"/>
      <c r="G138" s="16"/>
      <c r="H138" s="16"/>
      <c r="I138" s="181"/>
      <c r="J138" s="16"/>
      <c r="K138" s="16"/>
      <c r="L138" s="16"/>
      <c r="M138" s="16"/>
      <c r="N138" s="15"/>
    </row>
    <row r="139" spans="1:14" s="10" customFormat="1" ht="15.75">
      <c r="B139" s="149"/>
      <c r="C139" s="220"/>
      <c r="D139" s="15"/>
      <c r="E139" s="180"/>
      <c r="F139" s="180"/>
      <c r="G139" s="16"/>
      <c r="H139" s="15"/>
      <c r="I139" s="181"/>
      <c r="J139" s="15"/>
      <c r="K139" s="16"/>
      <c r="L139" s="15"/>
      <c r="M139" s="18"/>
      <c r="N139" s="15"/>
    </row>
    <row r="140" spans="1:14" s="10" customFormat="1" ht="15.75">
      <c r="B140" s="149"/>
      <c r="C140" s="219"/>
      <c r="D140" s="15"/>
      <c r="E140" s="180"/>
      <c r="F140" s="180"/>
      <c r="G140" s="16"/>
      <c r="H140" s="16"/>
      <c r="I140" s="181"/>
      <c r="J140" s="16"/>
      <c r="K140" s="16"/>
      <c r="L140" s="16"/>
      <c r="M140" s="16"/>
      <c r="N140" s="15"/>
    </row>
    <row r="141" spans="1:14" s="10" customFormat="1" ht="15.75">
      <c r="B141" s="149"/>
      <c r="C141" s="220"/>
      <c r="D141" s="15"/>
      <c r="E141" s="180"/>
      <c r="F141" s="180"/>
      <c r="G141" s="16"/>
      <c r="H141" s="15"/>
      <c r="I141" s="181"/>
      <c r="J141" s="15"/>
      <c r="K141" s="16"/>
      <c r="L141" s="15"/>
      <c r="M141" s="18"/>
      <c r="N141" s="15"/>
    </row>
    <row r="142" spans="1:14" s="10" customFormat="1" ht="15.75">
      <c r="B142" s="149"/>
      <c r="C142" s="219"/>
      <c r="D142" s="15"/>
      <c r="E142" s="180"/>
      <c r="F142" s="180"/>
      <c r="G142" s="16"/>
      <c r="H142" s="16"/>
      <c r="I142" s="181"/>
      <c r="J142" s="16"/>
      <c r="K142" s="16"/>
      <c r="L142" s="16"/>
      <c r="M142" s="16"/>
      <c r="N142" s="15"/>
    </row>
    <row r="143" spans="1:14" s="10" customFormat="1" ht="15.75">
      <c r="B143" s="149"/>
      <c r="C143" s="220"/>
      <c r="D143" s="15"/>
      <c r="E143" s="180"/>
      <c r="F143" s="180"/>
      <c r="G143" s="16"/>
      <c r="H143" s="15"/>
      <c r="I143" s="181"/>
      <c r="J143" s="15"/>
      <c r="K143" s="16"/>
      <c r="L143" s="15"/>
      <c r="M143" s="18"/>
      <c r="N143" s="15"/>
    </row>
    <row r="144" spans="1:14" s="10" customFormat="1" ht="15.75">
      <c r="B144" s="149"/>
      <c r="C144" s="219"/>
      <c r="D144" s="15"/>
      <c r="E144" s="180"/>
      <c r="F144" s="180"/>
      <c r="G144" s="16"/>
      <c r="H144" s="16"/>
      <c r="I144" s="181"/>
      <c r="J144" s="16"/>
      <c r="K144" s="16"/>
      <c r="L144" s="16"/>
      <c r="M144" s="16"/>
      <c r="N144" s="15"/>
    </row>
    <row r="145" spans="1:14" s="10" customFormat="1" ht="15.75">
      <c r="B145" s="149"/>
      <c r="C145" s="220"/>
      <c r="D145" s="15"/>
      <c r="E145" s="180"/>
      <c r="F145" s="180"/>
      <c r="G145" s="16"/>
      <c r="H145" s="15"/>
      <c r="I145" s="181"/>
      <c r="J145" s="15"/>
      <c r="K145" s="16"/>
      <c r="L145" s="15"/>
      <c r="M145" s="18"/>
      <c r="N145" s="15"/>
    </row>
    <row r="146" spans="1:14" s="10" customFormat="1" ht="15.75">
      <c r="B146" s="149"/>
      <c r="C146" s="219"/>
      <c r="D146" s="15"/>
      <c r="E146" s="180"/>
      <c r="F146" s="180"/>
      <c r="G146" s="16"/>
      <c r="H146" s="16"/>
      <c r="I146" s="181"/>
      <c r="J146" s="16"/>
      <c r="K146" s="16"/>
      <c r="L146" s="16"/>
      <c r="M146" s="16"/>
      <c r="N146" s="15"/>
    </row>
    <row r="147" spans="1:14" s="7" customFormat="1">
      <c r="A147" s="10"/>
      <c r="B147" s="149"/>
      <c r="C147" s="220"/>
      <c r="D147" s="15"/>
      <c r="E147" s="15"/>
      <c r="F147" s="15"/>
      <c r="G147" s="16"/>
      <c r="H147" s="16"/>
      <c r="I147" s="181"/>
      <c r="J147" s="15"/>
      <c r="K147" s="16"/>
      <c r="L147" s="16"/>
      <c r="M147" s="16"/>
      <c r="N147" s="15"/>
    </row>
    <row r="148" spans="1:14" s="7" customFormat="1">
      <c r="A148" s="10"/>
      <c r="B148" s="149"/>
      <c r="C148" s="219"/>
      <c r="D148" s="15"/>
      <c r="E148" s="180"/>
      <c r="F148" s="180"/>
      <c r="G148" s="16"/>
      <c r="H148" s="16"/>
      <c r="I148" s="181"/>
      <c r="J148" s="15"/>
      <c r="K148" s="16"/>
      <c r="L148" s="16"/>
      <c r="M148" s="18"/>
      <c r="N148" s="15"/>
    </row>
    <row r="149" spans="1:14" s="7" customFormat="1">
      <c r="A149" s="10"/>
      <c r="B149" s="149"/>
      <c r="C149" s="219"/>
      <c r="D149" s="15"/>
      <c r="E149" s="180"/>
      <c r="F149" s="180"/>
      <c r="G149" s="181"/>
      <c r="H149" s="15"/>
      <c r="I149" s="181"/>
      <c r="J149" s="18"/>
      <c r="K149" s="181"/>
      <c r="L149" s="15"/>
      <c r="M149" s="181"/>
      <c r="N149" s="15"/>
    </row>
    <row r="150" spans="1:14" s="7" customFormat="1">
      <c r="A150" s="10"/>
      <c r="B150" s="149"/>
      <c r="C150" s="219"/>
      <c r="D150" s="15"/>
      <c r="E150" s="181"/>
      <c r="F150" s="180"/>
      <c r="G150" s="181"/>
      <c r="H150" s="15"/>
      <c r="I150" s="181"/>
      <c r="J150" s="18"/>
      <c r="K150" s="16"/>
      <c r="L150" s="16"/>
      <c r="M150" s="18"/>
      <c r="N150" s="15"/>
    </row>
    <row r="151" spans="1:14" s="7" customFormat="1">
      <c r="A151" s="10"/>
      <c r="B151" s="149"/>
      <c r="C151" s="219"/>
      <c r="D151" s="15"/>
      <c r="E151" s="180"/>
      <c r="F151" s="180"/>
      <c r="G151" s="181"/>
      <c r="H151" s="15"/>
      <c r="I151" s="181"/>
      <c r="J151" s="15"/>
      <c r="K151" s="16"/>
      <c r="L151" s="16"/>
      <c r="M151" s="18"/>
      <c r="N151" s="15"/>
    </row>
    <row r="152" spans="1:14" s="7" customFormat="1">
      <c r="A152" s="10"/>
      <c r="B152" s="149"/>
      <c r="C152" s="219"/>
      <c r="D152" s="15"/>
      <c r="E152" s="180"/>
      <c r="F152" s="180"/>
      <c r="G152" s="181"/>
      <c r="H152" s="15"/>
      <c r="I152" s="181"/>
      <c r="J152" s="18"/>
      <c r="K152" s="16"/>
      <c r="L152" s="16"/>
      <c r="M152" s="18"/>
      <c r="N152" s="15"/>
    </row>
    <row r="153" spans="1:14" s="10" customFormat="1" ht="15.75">
      <c r="B153" s="149"/>
      <c r="C153" s="219"/>
      <c r="D153" s="15"/>
      <c r="E153" s="180"/>
      <c r="F153" s="180"/>
      <c r="G153" s="16"/>
      <c r="H153" s="16"/>
      <c r="I153" s="181"/>
      <c r="J153" s="16"/>
      <c r="K153" s="16"/>
      <c r="L153" s="16"/>
      <c r="M153" s="16"/>
      <c r="N153" s="15"/>
    </row>
    <row r="154" spans="1:14" s="7" customFormat="1">
      <c r="A154" s="10"/>
      <c r="B154" s="149"/>
      <c r="C154" s="220"/>
      <c r="D154" s="15"/>
      <c r="E154" s="15"/>
      <c r="F154" s="15"/>
      <c r="G154" s="16"/>
      <c r="H154" s="16"/>
      <c r="I154" s="181"/>
      <c r="J154" s="15"/>
      <c r="K154" s="16"/>
      <c r="L154" s="16"/>
      <c r="M154" s="16"/>
      <c r="N154" s="15"/>
    </row>
    <row r="155" spans="1:14" s="7" customFormat="1">
      <c r="A155" s="10"/>
      <c r="B155" s="149"/>
      <c r="C155" s="219"/>
      <c r="D155" s="15"/>
      <c r="E155" s="180"/>
      <c r="F155" s="180"/>
      <c r="G155" s="16"/>
      <c r="H155" s="16"/>
      <c r="I155" s="181"/>
      <c r="J155" s="15"/>
      <c r="K155" s="16"/>
      <c r="L155" s="16"/>
      <c r="M155" s="18"/>
      <c r="N155" s="15"/>
    </row>
    <row r="156" spans="1:14" s="7" customFormat="1">
      <c r="A156" s="10"/>
      <c r="B156" s="149"/>
      <c r="C156" s="219"/>
      <c r="D156" s="15"/>
      <c r="E156" s="182"/>
      <c r="F156" s="180"/>
      <c r="G156" s="181"/>
      <c r="H156" s="15"/>
      <c r="I156" s="181"/>
      <c r="J156" s="18"/>
      <c r="K156" s="181"/>
      <c r="L156" s="15"/>
      <c r="M156" s="181"/>
      <c r="N156" s="15"/>
    </row>
    <row r="157" spans="1:14" s="7" customFormat="1">
      <c r="A157" s="10"/>
      <c r="B157" s="149"/>
      <c r="C157" s="219"/>
      <c r="D157" s="15"/>
      <c r="E157" s="181"/>
      <c r="F157" s="180"/>
      <c r="G157" s="181"/>
      <c r="H157" s="15"/>
      <c r="I157" s="181"/>
      <c r="J157" s="18"/>
      <c r="K157" s="16"/>
      <c r="L157" s="16"/>
      <c r="M157" s="18"/>
      <c r="N157" s="15"/>
    </row>
    <row r="158" spans="1:14" s="7" customFormat="1">
      <c r="A158" s="10"/>
      <c r="B158" s="149"/>
      <c r="C158" s="219"/>
      <c r="D158" s="15"/>
      <c r="E158" s="182"/>
      <c r="F158" s="180"/>
      <c r="G158" s="181"/>
      <c r="H158" s="15"/>
      <c r="I158" s="181"/>
      <c r="J158" s="18"/>
      <c r="K158" s="16"/>
      <c r="L158" s="16"/>
      <c r="M158" s="18"/>
      <c r="N158" s="15"/>
    </row>
    <row r="159" spans="1:14" s="10" customFormat="1" ht="15.75">
      <c r="B159" s="149"/>
      <c r="C159" s="219"/>
      <c r="D159" s="15"/>
      <c r="E159" s="180"/>
      <c r="F159" s="180"/>
      <c r="G159" s="16"/>
      <c r="H159" s="16"/>
      <c r="I159" s="181"/>
      <c r="J159" s="16"/>
      <c r="K159" s="16"/>
      <c r="L159" s="16"/>
      <c r="M159" s="16"/>
      <c r="N159" s="15"/>
    </row>
    <row r="160" spans="1:14" s="7" customFormat="1">
      <c r="A160" s="16"/>
      <c r="B160" s="148"/>
      <c r="C160" s="221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5"/>
    </row>
    <row r="161" spans="1:14" s="7" customFormat="1">
      <c r="A161" s="10"/>
      <c r="B161" s="149"/>
      <c r="C161" s="220"/>
      <c r="D161" s="15"/>
      <c r="E161" s="15"/>
      <c r="F161" s="15"/>
      <c r="G161" s="16"/>
      <c r="H161" s="16"/>
      <c r="I161" s="181"/>
      <c r="J161" s="15"/>
      <c r="K161" s="16"/>
      <c r="L161" s="16"/>
      <c r="M161" s="16"/>
      <c r="N161" s="15"/>
    </row>
    <row r="162" spans="1:14" s="7" customFormat="1">
      <c r="A162" s="10"/>
      <c r="B162" s="149"/>
      <c r="C162" s="219"/>
      <c r="D162" s="15"/>
      <c r="E162" s="180"/>
      <c r="F162" s="180"/>
      <c r="G162" s="16"/>
      <c r="H162" s="16"/>
      <c r="I162" s="181"/>
      <c r="J162" s="15"/>
      <c r="K162" s="16"/>
      <c r="L162" s="16"/>
      <c r="M162" s="18"/>
      <c r="N162" s="15"/>
    </row>
    <row r="163" spans="1:14" s="7" customFormat="1">
      <c r="A163" s="10"/>
      <c r="B163" s="149"/>
      <c r="C163" s="219"/>
      <c r="D163" s="15"/>
      <c r="E163" s="182"/>
      <c r="F163" s="180"/>
      <c r="G163" s="181"/>
      <c r="H163" s="15"/>
      <c r="I163" s="181"/>
      <c r="J163" s="18"/>
      <c r="K163" s="181"/>
      <c r="L163" s="15"/>
      <c r="M163" s="181"/>
      <c r="N163" s="15"/>
    </row>
    <row r="164" spans="1:14" s="7" customFormat="1">
      <c r="A164" s="10"/>
      <c r="B164" s="149"/>
      <c r="C164" s="219"/>
      <c r="D164" s="15"/>
      <c r="E164" s="181"/>
      <c r="F164" s="180"/>
      <c r="G164" s="181"/>
      <c r="H164" s="15"/>
      <c r="I164" s="181"/>
      <c r="J164" s="18"/>
      <c r="K164" s="16"/>
      <c r="L164" s="16"/>
      <c r="M164" s="18"/>
      <c r="N164" s="15"/>
    </row>
    <row r="165" spans="1:14" s="7" customFormat="1">
      <c r="A165" s="10"/>
      <c r="B165" s="149"/>
      <c r="C165" s="219"/>
      <c r="D165" s="15"/>
      <c r="E165" s="182"/>
      <c r="F165" s="180"/>
      <c r="G165" s="181"/>
      <c r="H165" s="15"/>
      <c r="I165" s="181"/>
      <c r="J165" s="18"/>
      <c r="K165" s="16"/>
      <c r="L165" s="16"/>
      <c r="M165" s="18"/>
      <c r="N165" s="15"/>
    </row>
    <row r="166" spans="1:14" s="10" customFormat="1" ht="15.75">
      <c r="B166" s="149"/>
      <c r="C166" s="219"/>
      <c r="D166" s="15"/>
      <c r="E166" s="180"/>
      <c r="F166" s="180"/>
      <c r="G166" s="16"/>
      <c r="H166" s="16"/>
      <c r="I166" s="181"/>
      <c r="J166" s="16"/>
      <c r="K166" s="16"/>
      <c r="L166" s="16"/>
      <c r="M166" s="16"/>
      <c r="N166" s="15"/>
    </row>
    <row r="167" spans="1:14" s="7" customFormat="1">
      <c r="A167" s="10"/>
      <c r="B167" s="149"/>
      <c r="C167" s="220"/>
      <c r="D167" s="15"/>
      <c r="E167" s="15"/>
      <c r="F167" s="15"/>
      <c r="G167" s="16"/>
      <c r="H167" s="16"/>
      <c r="I167" s="181"/>
      <c r="J167" s="15"/>
      <c r="K167" s="16"/>
      <c r="L167" s="16"/>
      <c r="M167" s="16"/>
      <c r="N167" s="15"/>
    </row>
    <row r="168" spans="1:14" s="7" customFormat="1">
      <c r="A168" s="10"/>
      <c r="B168" s="149"/>
      <c r="C168" s="219"/>
      <c r="D168" s="15"/>
      <c r="E168" s="180"/>
      <c r="F168" s="180"/>
      <c r="G168" s="16"/>
      <c r="H168" s="16"/>
      <c r="I168" s="181"/>
      <c r="J168" s="15"/>
      <c r="K168" s="16"/>
      <c r="L168" s="16"/>
      <c r="M168" s="18"/>
      <c r="N168" s="15"/>
    </row>
    <row r="169" spans="1:14" s="7" customFormat="1">
      <c r="A169" s="10"/>
      <c r="B169" s="149"/>
      <c r="C169" s="219"/>
      <c r="D169" s="15"/>
      <c r="E169" s="182"/>
      <c r="F169" s="180"/>
      <c r="G169" s="181"/>
      <c r="H169" s="15"/>
      <c r="I169" s="181"/>
      <c r="J169" s="18"/>
      <c r="K169" s="181"/>
      <c r="L169" s="15"/>
      <c r="M169" s="181"/>
      <c r="N169" s="15"/>
    </row>
    <row r="170" spans="1:14" s="7" customFormat="1">
      <c r="A170" s="10"/>
      <c r="B170" s="149"/>
      <c r="C170" s="219"/>
      <c r="D170" s="15"/>
      <c r="E170" s="181"/>
      <c r="F170" s="180"/>
      <c r="G170" s="181"/>
      <c r="H170" s="15"/>
      <c r="I170" s="181"/>
      <c r="J170" s="18"/>
      <c r="K170" s="16"/>
      <c r="L170" s="16"/>
      <c r="M170" s="18"/>
      <c r="N170" s="15"/>
    </row>
    <row r="171" spans="1:14" s="7" customFormat="1">
      <c r="A171" s="10"/>
      <c r="B171" s="149"/>
      <c r="C171" s="219"/>
      <c r="D171" s="15"/>
      <c r="E171" s="182"/>
      <c r="F171" s="180"/>
      <c r="G171" s="181"/>
      <c r="H171" s="15"/>
      <c r="I171" s="181"/>
      <c r="J171" s="18"/>
      <c r="K171" s="16"/>
      <c r="L171" s="16"/>
      <c r="M171" s="18"/>
      <c r="N171" s="15"/>
    </row>
    <row r="172" spans="1:14" s="10" customFormat="1" ht="15.75">
      <c r="B172" s="149"/>
      <c r="C172" s="219"/>
      <c r="D172" s="15"/>
      <c r="E172" s="180"/>
      <c r="F172" s="180"/>
      <c r="G172" s="16"/>
      <c r="H172" s="16"/>
      <c r="I172" s="181"/>
      <c r="J172" s="16"/>
      <c r="K172" s="16"/>
      <c r="L172" s="16"/>
      <c r="M172" s="16"/>
      <c r="N172" s="15"/>
    </row>
    <row r="173" spans="1:14" s="7" customFormat="1">
      <c r="A173" s="10"/>
      <c r="B173" s="149"/>
      <c r="C173" s="220"/>
      <c r="D173" s="15"/>
      <c r="E173" s="15"/>
      <c r="F173" s="15"/>
      <c r="G173" s="16"/>
      <c r="H173" s="16"/>
      <c r="I173" s="181"/>
      <c r="J173" s="15"/>
      <c r="K173" s="16"/>
      <c r="L173" s="16"/>
      <c r="M173" s="16"/>
      <c r="N173" s="15"/>
    </row>
    <row r="174" spans="1:14" s="7" customFormat="1">
      <c r="A174" s="10"/>
      <c r="B174" s="149"/>
      <c r="C174" s="219"/>
      <c r="D174" s="15"/>
      <c r="E174" s="180"/>
      <c r="F174" s="180"/>
      <c r="G174" s="16"/>
      <c r="H174" s="16"/>
      <c r="I174" s="181"/>
      <c r="J174" s="15"/>
      <c r="K174" s="16"/>
      <c r="L174" s="16"/>
      <c r="M174" s="18"/>
      <c r="N174" s="15"/>
    </row>
    <row r="175" spans="1:14" s="7" customFormat="1">
      <c r="A175" s="10"/>
      <c r="B175" s="149"/>
      <c r="C175" s="219"/>
      <c r="D175" s="15"/>
      <c r="E175" s="182"/>
      <c r="F175" s="180"/>
      <c r="G175" s="181"/>
      <c r="H175" s="15"/>
      <c r="I175" s="181"/>
      <c r="J175" s="18"/>
      <c r="K175" s="181"/>
      <c r="L175" s="15"/>
      <c r="M175" s="181"/>
      <c r="N175" s="15"/>
    </row>
    <row r="176" spans="1:14" s="7" customFormat="1">
      <c r="A176" s="10"/>
      <c r="B176" s="149"/>
      <c r="C176" s="219"/>
      <c r="D176" s="15"/>
      <c r="E176" s="181"/>
      <c r="F176" s="180"/>
      <c r="G176" s="181"/>
      <c r="H176" s="15"/>
      <c r="I176" s="181"/>
      <c r="J176" s="18"/>
      <c r="K176" s="16"/>
      <c r="L176" s="16"/>
      <c r="M176" s="18"/>
      <c r="N176" s="15"/>
    </row>
    <row r="177" spans="1:14" s="7" customFormat="1">
      <c r="A177" s="10"/>
      <c r="B177" s="149"/>
      <c r="C177" s="219"/>
      <c r="D177" s="15"/>
      <c r="E177" s="182"/>
      <c r="F177" s="180"/>
      <c r="G177" s="181"/>
      <c r="H177" s="15"/>
      <c r="I177" s="181"/>
      <c r="J177" s="18"/>
      <c r="K177" s="16"/>
      <c r="L177" s="16"/>
      <c r="M177" s="18"/>
      <c r="N177" s="15"/>
    </row>
    <row r="178" spans="1:14" s="10" customFormat="1" ht="15.75">
      <c r="B178" s="149"/>
      <c r="C178" s="219"/>
      <c r="D178" s="15"/>
      <c r="E178" s="180"/>
      <c r="F178" s="180"/>
      <c r="G178" s="16"/>
      <c r="H178" s="16"/>
      <c r="I178" s="181"/>
      <c r="J178" s="16"/>
      <c r="K178" s="16"/>
      <c r="L178" s="16"/>
      <c r="M178" s="16"/>
      <c r="N178" s="15"/>
    </row>
    <row r="179" spans="1:14" s="7" customFormat="1">
      <c r="A179" s="10"/>
      <c r="B179" s="149"/>
      <c r="C179" s="220"/>
      <c r="D179" s="15"/>
      <c r="E179" s="15"/>
      <c r="F179" s="15"/>
      <c r="G179" s="16"/>
      <c r="H179" s="16"/>
      <c r="I179" s="181"/>
      <c r="J179" s="15"/>
      <c r="K179" s="16"/>
      <c r="L179" s="16"/>
      <c r="M179" s="16"/>
      <c r="N179" s="15"/>
    </row>
    <row r="180" spans="1:14" s="7" customFormat="1">
      <c r="A180" s="10"/>
      <c r="B180" s="149"/>
      <c r="C180" s="219"/>
      <c r="D180" s="15"/>
      <c r="E180" s="180"/>
      <c r="F180" s="180"/>
      <c r="G180" s="16"/>
      <c r="H180" s="16"/>
      <c r="I180" s="181"/>
      <c r="J180" s="15"/>
      <c r="K180" s="16"/>
      <c r="L180" s="16"/>
      <c r="M180" s="18"/>
      <c r="N180" s="15"/>
    </row>
    <row r="181" spans="1:14" s="7" customFormat="1">
      <c r="A181" s="10"/>
      <c r="B181" s="149"/>
      <c r="C181" s="219"/>
      <c r="D181" s="15"/>
      <c r="E181" s="182"/>
      <c r="F181" s="180"/>
      <c r="G181" s="181"/>
      <c r="H181" s="15"/>
      <c r="I181" s="181"/>
      <c r="J181" s="18"/>
      <c r="K181" s="181"/>
      <c r="L181" s="15"/>
      <c r="M181" s="181"/>
      <c r="N181" s="15"/>
    </row>
    <row r="182" spans="1:14" s="7" customFormat="1">
      <c r="A182" s="10"/>
      <c r="B182" s="149"/>
      <c r="C182" s="219"/>
      <c r="D182" s="15"/>
      <c r="E182" s="181"/>
      <c r="F182" s="180"/>
      <c r="G182" s="181"/>
      <c r="H182" s="15"/>
      <c r="I182" s="181"/>
      <c r="J182" s="18"/>
      <c r="K182" s="16"/>
      <c r="L182" s="16"/>
      <c r="M182" s="18"/>
      <c r="N182" s="15"/>
    </row>
    <row r="183" spans="1:14" s="7" customFormat="1">
      <c r="A183" s="10"/>
      <c r="B183" s="149"/>
      <c r="C183" s="219"/>
      <c r="D183" s="15"/>
      <c r="E183" s="182"/>
      <c r="F183" s="180"/>
      <c r="G183" s="181"/>
      <c r="H183" s="15"/>
      <c r="I183" s="181"/>
      <c r="J183" s="18"/>
      <c r="K183" s="16"/>
      <c r="L183" s="16"/>
      <c r="M183" s="18"/>
      <c r="N183" s="15"/>
    </row>
    <row r="184" spans="1:14" s="10" customFormat="1" ht="15.75">
      <c r="B184" s="149"/>
      <c r="C184" s="219"/>
      <c r="D184" s="15"/>
      <c r="E184" s="180"/>
      <c r="F184" s="180"/>
      <c r="G184" s="16"/>
      <c r="H184" s="16"/>
      <c r="I184" s="181"/>
      <c r="J184" s="16"/>
      <c r="K184" s="16"/>
      <c r="L184" s="16"/>
      <c r="M184" s="16"/>
      <c r="N184" s="15"/>
    </row>
    <row r="185" spans="1:14" s="7" customFormat="1">
      <c r="A185" s="10"/>
      <c r="B185" s="149"/>
      <c r="C185" s="220"/>
      <c r="D185" s="15"/>
      <c r="E185" s="15"/>
      <c r="F185" s="15"/>
      <c r="G185" s="16"/>
      <c r="H185" s="16"/>
      <c r="I185" s="181"/>
      <c r="J185" s="15"/>
      <c r="K185" s="16"/>
      <c r="L185" s="16"/>
      <c r="M185" s="16"/>
      <c r="N185" s="15"/>
    </row>
    <row r="186" spans="1:14" s="7" customFormat="1">
      <c r="A186" s="10"/>
      <c r="B186" s="149"/>
      <c r="C186" s="219"/>
      <c r="D186" s="15"/>
      <c r="E186" s="180"/>
      <c r="F186" s="180"/>
      <c r="G186" s="16"/>
      <c r="H186" s="16"/>
      <c r="I186" s="181"/>
      <c r="J186" s="15"/>
      <c r="K186" s="16"/>
      <c r="L186" s="16"/>
      <c r="M186" s="18"/>
      <c r="N186" s="15"/>
    </row>
    <row r="187" spans="1:14" s="7" customFormat="1">
      <c r="A187" s="10"/>
      <c r="B187" s="149"/>
      <c r="C187" s="219"/>
      <c r="D187" s="15"/>
      <c r="E187" s="182"/>
      <c r="F187" s="180"/>
      <c r="G187" s="181"/>
      <c r="H187" s="15"/>
      <c r="I187" s="181"/>
      <c r="J187" s="18"/>
      <c r="K187" s="181"/>
      <c r="L187" s="15"/>
      <c r="M187" s="181"/>
      <c r="N187" s="15"/>
    </row>
    <row r="188" spans="1:14" s="7" customFormat="1">
      <c r="A188" s="10"/>
      <c r="B188" s="149"/>
      <c r="C188" s="219"/>
      <c r="D188" s="15"/>
      <c r="E188" s="181"/>
      <c r="F188" s="180"/>
      <c r="G188" s="181"/>
      <c r="H188" s="15"/>
      <c r="I188" s="181"/>
      <c r="J188" s="18"/>
      <c r="K188" s="16"/>
      <c r="L188" s="16"/>
      <c r="M188" s="18"/>
      <c r="N188" s="15"/>
    </row>
    <row r="189" spans="1:14" s="7" customFormat="1">
      <c r="A189" s="10"/>
      <c r="B189" s="149"/>
      <c r="C189" s="219"/>
      <c r="D189" s="15"/>
      <c r="E189" s="182"/>
      <c r="F189" s="180"/>
      <c r="G189" s="181"/>
      <c r="H189" s="15"/>
      <c r="I189" s="181"/>
      <c r="J189" s="18"/>
      <c r="K189" s="16"/>
      <c r="L189" s="16"/>
      <c r="M189" s="18"/>
      <c r="N189" s="15"/>
    </row>
    <row r="190" spans="1:14" s="10" customFormat="1" ht="15.75">
      <c r="B190" s="149"/>
      <c r="C190" s="219"/>
      <c r="D190" s="15"/>
      <c r="E190" s="180"/>
      <c r="F190" s="180"/>
      <c r="G190" s="16"/>
      <c r="H190" s="16"/>
      <c r="I190" s="181"/>
      <c r="J190" s="16"/>
      <c r="K190" s="16"/>
      <c r="L190" s="16"/>
      <c r="M190" s="16"/>
      <c r="N190" s="15"/>
    </row>
    <row r="191" spans="1:14" s="10" customFormat="1" ht="15.75">
      <c r="B191" s="149"/>
      <c r="C191" s="219"/>
      <c r="D191" s="15"/>
      <c r="E191" s="15"/>
      <c r="F191" s="15"/>
      <c r="G191" s="16"/>
      <c r="H191" s="16"/>
      <c r="I191" s="181"/>
      <c r="J191" s="15"/>
      <c r="K191" s="16"/>
      <c r="L191" s="16"/>
      <c r="M191" s="16"/>
      <c r="N191" s="15"/>
    </row>
    <row r="192" spans="1:14" s="10" customFormat="1" ht="15.75">
      <c r="B192" s="149"/>
      <c r="C192" s="219"/>
      <c r="D192" s="15"/>
      <c r="E192" s="180"/>
      <c r="F192" s="180"/>
      <c r="G192" s="16"/>
      <c r="H192" s="16"/>
      <c r="I192" s="181"/>
      <c r="J192" s="15"/>
      <c r="K192" s="16"/>
      <c r="L192" s="16"/>
      <c r="M192" s="18"/>
      <c r="N192" s="15"/>
    </row>
    <row r="193" spans="1:14" s="10" customFormat="1" ht="15.75">
      <c r="B193" s="149"/>
      <c r="C193" s="219"/>
      <c r="D193" s="15"/>
      <c r="E193" s="182"/>
      <c r="F193" s="180"/>
      <c r="G193" s="181"/>
      <c r="H193" s="15"/>
      <c r="I193" s="181"/>
      <c r="J193" s="18"/>
      <c r="K193" s="181"/>
      <c r="L193" s="15"/>
      <c r="M193" s="181"/>
      <c r="N193" s="15"/>
    </row>
    <row r="194" spans="1:14" s="7" customFormat="1">
      <c r="A194" s="16"/>
      <c r="B194" s="148"/>
      <c r="C194" s="221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5"/>
    </row>
    <row r="195" spans="1:14" s="10" customFormat="1" ht="15.75">
      <c r="B195" s="149"/>
      <c r="C195" s="219"/>
      <c r="D195" s="15"/>
      <c r="E195" s="181"/>
      <c r="F195" s="180"/>
      <c r="G195" s="181"/>
      <c r="H195" s="15"/>
      <c r="I195" s="181"/>
      <c r="J195" s="18"/>
      <c r="K195" s="16"/>
      <c r="L195" s="16"/>
      <c r="M195" s="18"/>
      <c r="N195" s="15"/>
    </row>
    <row r="196" spans="1:14" s="10" customFormat="1" ht="15.75">
      <c r="B196" s="149"/>
      <c r="C196" s="219"/>
      <c r="D196" s="15"/>
      <c r="E196" s="180"/>
      <c r="F196" s="180"/>
      <c r="G196" s="181"/>
      <c r="H196" s="15"/>
      <c r="I196" s="181"/>
      <c r="J196" s="18"/>
      <c r="K196" s="16"/>
      <c r="L196" s="16"/>
      <c r="M196" s="18"/>
      <c r="N196" s="15"/>
    </row>
    <row r="197" spans="1:14" s="10" customFormat="1" ht="15.75">
      <c r="B197" s="149"/>
      <c r="C197" s="219"/>
      <c r="D197" s="15"/>
      <c r="E197" s="182"/>
      <c r="F197" s="180"/>
      <c r="G197" s="181"/>
      <c r="H197" s="15"/>
      <c r="I197" s="181"/>
      <c r="J197" s="18"/>
      <c r="K197" s="16"/>
      <c r="L197" s="16"/>
      <c r="M197" s="18"/>
      <c r="N197" s="15"/>
    </row>
    <row r="198" spans="1:14" s="10" customFormat="1" ht="15.75">
      <c r="B198" s="149"/>
      <c r="C198" s="219"/>
      <c r="D198" s="15"/>
      <c r="E198" s="180"/>
      <c r="F198" s="180"/>
      <c r="G198" s="16"/>
      <c r="H198" s="16"/>
      <c r="I198" s="181"/>
      <c r="J198" s="16"/>
      <c r="K198" s="16"/>
      <c r="L198" s="16"/>
      <c r="M198" s="16"/>
      <c r="N198" s="15"/>
    </row>
    <row r="199" spans="1:14" s="7" customFormat="1">
      <c r="A199" s="10"/>
      <c r="B199" s="149"/>
      <c r="C199" s="220"/>
      <c r="D199" s="15"/>
      <c r="E199" s="15"/>
      <c r="F199" s="15"/>
      <c r="G199" s="16"/>
      <c r="H199" s="16"/>
      <c r="I199" s="181"/>
      <c r="J199" s="15"/>
      <c r="K199" s="16"/>
      <c r="L199" s="16"/>
      <c r="M199" s="16"/>
      <c r="N199" s="15"/>
    </row>
    <row r="200" spans="1:14" s="10" customFormat="1" ht="15.75">
      <c r="B200" s="149"/>
      <c r="C200" s="219"/>
      <c r="D200" s="15"/>
      <c r="E200" s="180"/>
      <c r="F200" s="180"/>
      <c r="G200" s="16"/>
      <c r="H200" s="16"/>
      <c r="I200" s="181"/>
      <c r="J200" s="15"/>
      <c r="K200" s="16"/>
      <c r="L200" s="16"/>
      <c r="M200" s="18"/>
      <c r="N200" s="15"/>
    </row>
    <row r="201" spans="1:14" s="7" customFormat="1">
      <c r="A201" s="10"/>
      <c r="B201" s="149"/>
      <c r="C201" s="219"/>
      <c r="D201" s="15"/>
      <c r="E201" s="182"/>
      <c r="F201" s="180"/>
      <c r="G201" s="181"/>
      <c r="H201" s="15"/>
      <c r="I201" s="181"/>
      <c r="J201" s="18"/>
      <c r="K201" s="181"/>
      <c r="L201" s="15"/>
      <c r="M201" s="181"/>
      <c r="N201" s="15"/>
    </row>
    <row r="202" spans="1:14" s="7" customFormat="1">
      <c r="A202" s="10"/>
      <c r="B202" s="149"/>
      <c r="C202" s="219"/>
      <c r="D202" s="15"/>
      <c r="E202" s="181"/>
      <c r="F202" s="180"/>
      <c r="G202" s="181"/>
      <c r="H202" s="15"/>
      <c r="I202" s="181"/>
      <c r="J202" s="18"/>
      <c r="K202" s="16"/>
      <c r="L202" s="16"/>
      <c r="M202" s="18"/>
      <c r="N202" s="15"/>
    </row>
    <row r="203" spans="1:14" s="7" customFormat="1">
      <c r="A203" s="10"/>
      <c r="B203" s="149"/>
      <c r="C203" s="219"/>
      <c r="D203" s="15"/>
      <c r="E203" s="182"/>
      <c r="F203" s="180"/>
      <c r="G203" s="181"/>
      <c r="H203" s="15"/>
      <c r="I203" s="181"/>
      <c r="J203" s="18"/>
      <c r="K203" s="16"/>
      <c r="L203" s="16"/>
      <c r="M203" s="18"/>
      <c r="N203" s="15"/>
    </row>
    <row r="204" spans="1:14" s="10" customFormat="1" ht="15.75">
      <c r="B204" s="149"/>
      <c r="C204" s="219"/>
      <c r="D204" s="15"/>
      <c r="E204" s="180"/>
      <c r="F204" s="180"/>
      <c r="G204" s="16"/>
      <c r="H204" s="16"/>
      <c r="I204" s="181"/>
      <c r="J204" s="16"/>
      <c r="K204" s="16"/>
      <c r="L204" s="16"/>
      <c r="M204" s="16"/>
      <c r="N204" s="15"/>
    </row>
    <row r="205" spans="1:14" s="10" customFormat="1" ht="15.75">
      <c r="B205" s="149"/>
      <c r="C205" s="219"/>
      <c r="D205" s="15"/>
      <c r="E205" s="180"/>
      <c r="F205" s="180"/>
      <c r="G205" s="16"/>
      <c r="H205" s="16"/>
      <c r="I205" s="181"/>
      <c r="J205" s="15"/>
      <c r="K205" s="16"/>
      <c r="L205" s="16"/>
      <c r="M205" s="16"/>
      <c r="N205" s="15"/>
    </row>
    <row r="206" spans="1:14" s="10" customFormat="1" ht="15.75">
      <c r="B206" s="149"/>
      <c r="C206" s="219"/>
      <c r="D206" s="15"/>
      <c r="E206" s="180"/>
      <c r="F206" s="180"/>
      <c r="G206" s="16"/>
      <c r="H206" s="16"/>
      <c r="I206" s="181"/>
      <c r="J206" s="15"/>
      <c r="K206" s="16"/>
      <c r="L206" s="16"/>
      <c r="M206" s="18"/>
      <c r="N206" s="15"/>
    </row>
    <row r="207" spans="1:14" s="10" customFormat="1" ht="15.75">
      <c r="B207" s="149"/>
      <c r="C207" s="219"/>
      <c r="D207" s="15"/>
      <c r="E207" s="180"/>
      <c r="F207" s="180"/>
      <c r="G207" s="181"/>
      <c r="H207" s="15"/>
      <c r="I207" s="181"/>
      <c r="J207" s="18"/>
      <c r="K207" s="16"/>
      <c r="L207" s="16"/>
      <c r="M207" s="18"/>
      <c r="N207" s="15"/>
    </row>
    <row r="208" spans="1:14" s="10" customFormat="1" ht="15.75">
      <c r="B208" s="149"/>
      <c r="C208" s="219"/>
      <c r="D208" s="15"/>
      <c r="E208" s="180"/>
      <c r="F208" s="180"/>
      <c r="G208" s="181"/>
      <c r="H208" s="15"/>
      <c r="I208" s="181"/>
      <c r="J208" s="18"/>
      <c r="K208" s="16"/>
      <c r="L208" s="16"/>
      <c r="M208" s="18"/>
      <c r="N208" s="15"/>
    </row>
    <row r="209" spans="1:14" s="10" customFormat="1" ht="15.75">
      <c r="B209" s="149"/>
      <c r="C209" s="219"/>
      <c r="D209" s="15"/>
      <c r="E209" s="180"/>
      <c r="F209" s="180"/>
      <c r="G209" s="181"/>
      <c r="H209" s="15"/>
      <c r="I209" s="181"/>
      <c r="J209" s="18"/>
      <c r="K209" s="16"/>
      <c r="L209" s="16"/>
      <c r="M209" s="18"/>
      <c r="N209" s="15"/>
    </row>
    <row r="210" spans="1:14" s="10" customFormat="1" ht="15.75">
      <c r="B210" s="149"/>
      <c r="C210" s="219"/>
      <c r="D210" s="15"/>
      <c r="E210" s="180"/>
      <c r="F210" s="180"/>
      <c r="G210" s="181"/>
      <c r="H210" s="15"/>
      <c r="I210" s="181"/>
      <c r="J210" s="18"/>
      <c r="K210" s="16"/>
      <c r="L210" s="16"/>
      <c r="M210" s="18"/>
      <c r="N210" s="15"/>
    </row>
    <row r="211" spans="1:14" s="10" customFormat="1" ht="15.75">
      <c r="B211" s="149"/>
      <c r="C211" s="219"/>
      <c r="D211" s="15"/>
      <c r="E211" s="182"/>
      <c r="F211" s="180"/>
      <c r="G211" s="181"/>
      <c r="H211" s="15"/>
      <c r="I211" s="181"/>
      <c r="J211" s="18"/>
      <c r="K211" s="16"/>
      <c r="L211" s="16"/>
      <c r="M211" s="18"/>
      <c r="N211" s="15"/>
    </row>
    <row r="212" spans="1:14" s="10" customFormat="1" ht="15.75">
      <c r="B212" s="149"/>
      <c r="C212" s="219"/>
      <c r="D212" s="15"/>
      <c r="E212" s="180"/>
      <c r="F212" s="180"/>
      <c r="G212" s="16"/>
      <c r="H212" s="16"/>
      <c r="I212" s="181"/>
      <c r="J212" s="16"/>
      <c r="K212" s="16"/>
      <c r="L212" s="16"/>
      <c r="M212" s="16"/>
      <c r="N212" s="15"/>
    </row>
    <row r="213" spans="1:14" s="7" customFormat="1">
      <c r="A213" s="10"/>
      <c r="B213" s="149"/>
      <c r="C213" s="219"/>
      <c r="D213" s="15"/>
      <c r="E213" s="15"/>
      <c r="F213" s="15"/>
      <c r="G213" s="16"/>
      <c r="H213" s="16"/>
      <c r="I213" s="181"/>
      <c r="J213" s="15"/>
      <c r="K213" s="16"/>
      <c r="L213" s="16"/>
      <c r="M213" s="16"/>
      <c r="N213" s="15"/>
    </row>
    <row r="214" spans="1:14" s="7" customFormat="1">
      <c r="A214" s="10"/>
      <c r="B214" s="149"/>
      <c r="C214" s="219"/>
      <c r="D214" s="15"/>
      <c r="E214" s="180"/>
      <c r="F214" s="180"/>
      <c r="G214" s="16"/>
      <c r="H214" s="16"/>
      <c r="I214" s="181"/>
      <c r="J214" s="15"/>
      <c r="K214" s="16"/>
      <c r="L214" s="16"/>
      <c r="M214" s="18"/>
      <c r="N214" s="15"/>
    </row>
    <row r="215" spans="1:14" s="7" customFormat="1">
      <c r="A215" s="10"/>
      <c r="B215" s="149"/>
      <c r="C215" s="219"/>
      <c r="D215" s="15"/>
      <c r="E215" s="180"/>
      <c r="F215" s="180"/>
      <c r="G215" s="181"/>
      <c r="H215" s="15"/>
      <c r="I215" s="181"/>
      <c r="J215" s="18"/>
      <c r="K215" s="181"/>
      <c r="L215" s="15"/>
      <c r="M215" s="181"/>
      <c r="N215" s="15"/>
    </row>
    <row r="216" spans="1:14" s="7" customFormat="1">
      <c r="A216" s="10"/>
      <c r="B216" s="149"/>
      <c r="C216" s="219"/>
      <c r="D216" s="15"/>
      <c r="E216" s="181"/>
      <c r="F216" s="180"/>
      <c r="G216" s="181"/>
      <c r="H216" s="15"/>
      <c r="I216" s="181"/>
      <c r="J216" s="18"/>
      <c r="K216" s="16"/>
      <c r="L216" s="16"/>
      <c r="M216" s="18"/>
      <c r="N216" s="15"/>
    </row>
    <row r="217" spans="1:14" s="7" customFormat="1">
      <c r="A217" s="10"/>
      <c r="B217" s="149"/>
      <c r="C217" s="219"/>
      <c r="D217" s="15"/>
      <c r="E217" s="180"/>
      <c r="F217" s="180"/>
      <c r="G217" s="181"/>
      <c r="H217" s="15"/>
      <c r="I217" s="181"/>
      <c r="J217" s="18"/>
      <c r="K217" s="16"/>
      <c r="L217" s="16"/>
      <c r="M217" s="18"/>
      <c r="N217" s="15"/>
    </row>
    <row r="218" spans="1:14" s="7" customFormat="1">
      <c r="A218" s="10"/>
      <c r="B218" s="149"/>
      <c r="C218" s="219"/>
      <c r="D218" s="15"/>
      <c r="E218" s="180"/>
      <c r="F218" s="180"/>
      <c r="G218" s="181"/>
      <c r="H218" s="15"/>
      <c r="I218" s="181"/>
      <c r="J218" s="18"/>
      <c r="K218" s="16"/>
      <c r="L218" s="16"/>
      <c r="M218" s="18"/>
      <c r="N218" s="15"/>
    </row>
    <row r="219" spans="1:14" s="10" customFormat="1" ht="15.75">
      <c r="B219" s="149"/>
      <c r="C219" s="219"/>
      <c r="D219" s="15"/>
      <c r="E219" s="180"/>
      <c r="F219" s="180"/>
      <c r="G219" s="16"/>
      <c r="H219" s="16"/>
      <c r="I219" s="181"/>
      <c r="J219" s="16"/>
      <c r="K219" s="16"/>
      <c r="L219" s="16"/>
      <c r="M219" s="16"/>
      <c r="N219" s="15"/>
    </row>
    <row r="220" spans="1:14" s="10" customFormat="1" ht="15.75">
      <c r="B220" s="149"/>
      <c r="C220" s="219"/>
      <c r="D220" s="15"/>
      <c r="E220" s="180"/>
      <c r="F220" s="180"/>
      <c r="G220" s="16"/>
      <c r="H220" s="17"/>
      <c r="I220" s="181"/>
      <c r="J220" s="17"/>
      <c r="K220" s="16"/>
      <c r="L220" s="17"/>
      <c r="M220" s="17"/>
      <c r="N220" s="15"/>
    </row>
    <row r="221" spans="1:14" s="10" customFormat="1" ht="15.75">
      <c r="B221" s="149"/>
      <c r="C221" s="219"/>
      <c r="D221" s="15"/>
      <c r="E221" s="180"/>
      <c r="F221" s="180"/>
      <c r="G221" s="16"/>
      <c r="H221" s="16"/>
      <c r="I221" s="181"/>
      <c r="J221" s="16"/>
      <c r="K221" s="16"/>
      <c r="L221" s="16"/>
      <c r="M221" s="16"/>
      <c r="N221" s="15"/>
    </row>
    <row r="222" spans="1:14" s="10" customFormat="1" ht="15.75">
      <c r="B222" s="149"/>
      <c r="C222" s="219"/>
      <c r="D222" s="15"/>
      <c r="E222" s="180"/>
      <c r="F222" s="180"/>
      <c r="G222" s="16"/>
      <c r="H222" s="16"/>
      <c r="I222" s="181"/>
      <c r="J222" s="16"/>
      <c r="K222" s="16"/>
      <c r="L222" s="16"/>
      <c r="M222" s="16"/>
      <c r="N222" s="15"/>
    </row>
    <row r="223" spans="1:14" s="10" customFormat="1" ht="15.75">
      <c r="B223" s="149"/>
      <c r="C223" s="219"/>
      <c r="D223" s="15"/>
      <c r="E223" s="180"/>
      <c r="F223" s="180"/>
      <c r="G223" s="16"/>
      <c r="H223" s="16"/>
      <c r="I223" s="181"/>
      <c r="J223" s="16"/>
      <c r="K223" s="16"/>
      <c r="L223" s="16"/>
      <c r="M223" s="16"/>
      <c r="N223" s="15"/>
    </row>
    <row r="224" spans="1:14" s="10" customFormat="1" ht="15.75">
      <c r="B224" s="149"/>
      <c r="C224" s="220"/>
      <c r="D224" s="15"/>
      <c r="E224" s="180"/>
      <c r="F224" s="180"/>
      <c r="G224" s="16"/>
      <c r="H224" s="15"/>
      <c r="I224" s="18"/>
      <c r="J224" s="15"/>
      <c r="K224" s="16"/>
      <c r="L224" s="15"/>
      <c r="M224" s="18"/>
      <c r="N224" s="15"/>
    </row>
    <row r="225" spans="1:14" s="10" customFormat="1" ht="15.75">
      <c r="B225" s="149"/>
      <c r="C225" s="219"/>
      <c r="D225" s="15"/>
      <c r="E225" s="180"/>
      <c r="F225" s="180"/>
      <c r="G225" s="16"/>
      <c r="H225" s="16"/>
      <c r="I225" s="181"/>
      <c r="J225" s="16"/>
      <c r="K225" s="16"/>
      <c r="L225" s="16"/>
      <c r="M225" s="16"/>
      <c r="N225" s="15"/>
    </row>
    <row r="226" spans="1:14" s="10" customFormat="1" ht="15.75">
      <c r="B226" s="149"/>
      <c r="C226" s="219"/>
      <c r="D226" s="15"/>
      <c r="E226" s="180"/>
      <c r="F226" s="180"/>
      <c r="G226" s="16"/>
      <c r="H226" s="17"/>
      <c r="I226" s="181"/>
      <c r="J226" s="17"/>
      <c r="K226" s="16"/>
      <c r="L226" s="17"/>
      <c r="M226" s="17"/>
      <c r="N226" s="15"/>
    </row>
    <row r="227" spans="1:14" s="7" customFormat="1">
      <c r="A227" s="16"/>
      <c r="B227" s="148"/>
      <c r="C227" s="221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5"/>
    </row>
    <row r="228" spans="1:14" s="7" customFormat="1">
      <c r="B228" s="149"/>
      <c r="C228" s="219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 spans="1:14" s="7" customFormat="1">
      <c r="B229" s="149"/>
      <c r="C229" s="219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 spans="1:14" s="7" customFormat="1">
      <c r="B230" s="149"/>
      <c r="C230" s="219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 spans="1:14" s="7" customFormat="1">
      <c r="B231" s="149"/>
      <c r="C231" s="219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  <row r="232" spans="1:14" s="7" customFormat="1">
      <c r="B232" s="149"/>
      <c r="C232" s="219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 spans="1:14" s="7" customFormat="1">
      <c r="B233" s="149"/>
      <c r="C233" s="219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</row>
    <row r="234" spans="1:14" s="7" customFormat="1">
      <c r="B234" s="149"/>
      <c r="C234" s="219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 spans="1:14" s="7" customFormat="1">
      <c r="B235" s="149"/>
      <c r="C235" s="219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</row>
    <row r="236" spans="1:14" s="7" customFormat="1">
      <c r="B236" s="149"/>
      <c r="C236" s="219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1:14" s="7" customFormat="1">
      <c r="B237" s="149"/>
      <c r="C237" s="219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s="7" customFormat="1">
      <c r="B238" s="149"/>
      <c r="C238" s="219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 spans="1:14" s="7" customFormat="1">
      <c r="B239" s="149"/>
      <c r="C239" s="219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1:14" s="7" customFormat="1">
      <c r="B240" s="149"/>
      <c r="C240" s="219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2:14" s="7" customFormat="1">
      <c r="B241" s="149"/>
      <c r="C241" s="219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2:14" s="7" customFormat="1">
      <c r="B242" s="149"/>
      <c r="C242" s="219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2:14" s="7" customFormat="1">
      <c r="B243" s="149"/>
      <c r="C243" s="219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 spans="2:14" s="7" customFormat="1">
      <c r="B244" s="149"/>
      <c r="C244" s="219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 spans="2:14" s="7" customFormat="1">
      <c r="B245" s="149"/>
      <c r="C245" s="219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 spans="2:14" s="7" customFormat="1">
      <c r="B246" s="149"/>
      <c r="C246" s="219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2:14" s="7" customFormat="1">
      <c r="B247" s="149"/>
      <c r="C247" s="219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2:14" s="7" customFormat="1">
      <c r="B248" s="149"/>
      <c r="C248" s="219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 spans="2:14" s="7" customFormat="1">
      <c r="B249" s="149"/>
      <c r="C249" s="219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 spans="2:14" s="7" customFormat="1">
      <c r="B250" s="149"/>
      <c r="C250" s="219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 spans="2:14" s="7" customFormat="1">
      <c r="B251" s="149"/>
      <c r="C251" s="219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</row>
    <row r="252" spans="2:14" s="7" customFormat="1">
      <c r="B252" s="149"/>
      <c r="C252" s="219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2:14" s="7" customFormat="1">
      <c r="B253" s="149"/>
      <c r="C253" s="219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2:14" s="7" customFormat="1">
      <c r="B254" s="149"/>
      <c r="C254" s="219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 spans="2:14" s="7" customFormat="1">
      <c r="B255" s="149"/>
      <c r="C255" s="219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 spans="2:14" s="7" customFormat="1">
      <c r="B256" s="149"/>
      <c r="C256" s="219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2:14" s="7" customFormat="1">
      <c r="B257" s="149"/>
      <c r="C257" s="219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 spans="2:14" s="7" customFormat="1">
      <c r="B258" s="149"/>
      <c r="C258" s="219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2:14" s="7" customFormat="1">
      <c r="B259" s="149"/>
      <c r="C259" s="219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2:14" s="7" customFormat="1">
      <c r="B260" s="149"/>
      <c r="C260" s="219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spans="2:14" s="7" customFormat="1">
      <c r="B261" s="149"/>
      <c r="C261" s="219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</row>
    <row r="262" spans="2:14" s="7" customFormat="1">
      <c r="B262" s="149"/>
      <c r="C262" s="219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 spans="2:14" s="7" customFormat="1">
      <c r="B263" s="149"/>
      <c r="C263" s="219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</row>
    <row r="264" spans="2:14" s="7" customFormat="1">
      <c r="B264" s="149"/>
      <c r="C264" s="219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 spans="2:14" s="7" customFormat="1">
      <c r="B265" s="149"/>
      <c r="C265" s="219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 spans="2:14" s="7" customFormat="1">
      <c r="B266" s="149"/>
      <c r="C266" s="219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 spans="2:14" s="7" customFormat="1">
      <c r="B267" s="149"/>
      <c r="C267" s="219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 spans="2:14" s="7" customFormat="1">
      <c r="B268" s="149"/>
      <c r="C268" s="219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2:14" s="7" customFormat="1">
      <c r="B269" s="149"/>
      <c r="C269" s="219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 spans="2:14" s="7" customFormat="1">
      <c r="B270" s="149"/>
      <c r="C270" s="219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spans="2:14" s="7" customFormat="1">
      <c r="B271" s="149"/>
      <c r="C271" s="219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 spans="2:14" s="7" customFormat="1">
      <c r="B272" s="149"/>
      <c r="C272" s="219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spans="2:14" s="7" customFormat="1">
      <c r="B273" s="149"/>
      <c r="C273" s="219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 spans="2:14" s="7" customFormat="1">
      <c r="B274" s="149"/>
      <c r="C274" s="219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2:14" s="7" customFormat="1">
      <c r="B275" s="149"/>
      <c r="C275" s="219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2:14" s="7" customFormat="1">
      <c r="B276" s="149"/>
      <c r="C276" s="219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2:14" s="7" customFormat="1">
      <c r="B277" s="149"/>
      <c r="C277" s="219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2:14" s="7" customFormat="1">
      <c r="B278" s="149"/>
      <c r="C278" s="219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2:14" s="7" customFormat="1">
      <c r="B279" s="149"/>
      <c r="C279" s="219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2:14" s="7" customFormat="1">
      <c r="B280" s="149"/>
      <c r="C280" s="219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2:14" s="7" customFormat="1">
      <c r="B281" s="149"/>
      <c r="C281" s="219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2:14" s="7" customFormat="1">
      <c r="B282" s="149"/>
      <c r="C282" s="219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2:14" s="7" customFormat="1">
      <c r="B283" s="149"/>
      <c r="C283" s="219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2:14" s="7" customFormat="1">
      <c r="B284" s="149"/>
      <c r="C284" s="219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2:14" s="7" customFormat="1">
      <c r="B285" s="149"/>
      <c r="C285" s="219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2:14" s="7" customFormat="1">
      <c r="B286" s="149"/>
      <c r="C286" s="219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2:14" s="7" customFormat="1">
      <c r="B287" s="149"/>
      <c r="C287" s="219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2:14" s="7" customFormat="1">
      <c r="B288" s="149"/>
      <c r="C288" s="219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2:14" s="7" customFormat="1">
      <c r="B289" s="149"/>
      <c r="C289" s="219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2:14" s="7" customFormat="1">
      <c r="B290" s="149"/>
      <c r="C290" s="219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2:14" s="7" customFormat="1">
      <c r="B291" s="149"/>
      <c r="C291" s="219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2:14" s="7" customFormat="1">
      <c r="B292" s="149"/>
      <c r="C292" s="219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2:14" s="7" customFormat="1">
      <c r="B293" s="149"/>
      <c r="C293" s="219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2:14" s="7" customFormat="1">
      <c r="B294" s="149"/>
      <c r="C294" s="219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2:14" s="7" customFormat="1">
      <c r="B295" s="149"/>
      <c r="C295" s="219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2:14" s="7" customFormat="1">
      <c r="B296" s="149"/>
      <c r="C296" s="219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2:14" s="7" customFormat="1">
      <c r="B297" s="149"/>
      <c r="C297" s="219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2:14" s="7" customFormat="1">
      <c r="B298" s="149"/>
      <c r="C298" s="219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2:14" s="7" customFormat="1">
      <c r="B299" s="149"/>
      <c r="C299" s="219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2:14" s="7" customFormat="1">
      <c r="B300" s="149"/>
      <c r="C300" s="219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2:14" s="7" customFormat="1">
      <c r="B301" s="149"/>
      <c r="C301" s="219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2:14" s="7" customFormat="1">
      <c r="B302" s="149"/>
      <c r="C302" s="219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2:14" s="7" customFormat="1">
      <c r="B303" s="149"/>
      <c r="C303" s="219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2:14" s="7" customFormat="1">
      <c r="B304" s="149"/>
      <c r="C304" s="219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2:14" s="7" customFormat="1">
      <c r="B305" s="149"/>
      <c r="C305" s="219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2:14" s="7" customFormat="1">
      <c r="B306" s="149"/>
      <c r="C306" s="219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2:14" s="7" customFormat="1">
      <c r="B307" s="149"/>
      <c r="C307" s="219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2:14" s="7" customFormat="1">
      <c r="B308" s="149"/>
      <c r="C308" s="219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2:14" s="7" customFormat="1">
      <c r="B309" s="149"/>
      <c r="C309" s="219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2:14" s="7" customFormat="1">
      <c r="B310" s="149"/>
      <c r="C310" s="219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2:14" s="7" customFormat="1">
      <c r="B311" s="149"/>
      <c r="C311" s="219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2:14" s="7" customFormat="1">
      <c r="B312" s="149"/>
      <c r="C312" s="219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2:14" s="7" customFormat="1">
      <c r="B313" s="149"/>
      <c r="C313" s="219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2:14" s="7" customFormat="1">
      <c r="B314" s="149"/>
      <c r="C314" s="219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2:14" s="7" customFormat="1">
      <c r="B315" s="149"/>
      <c r="C315" s="219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2:14" s="7" customFormat="1">
      <c r="B316" s="149"/>
      <c r="C316" s="219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2:14" s="7" customFormat="1">
      <c r="B317" s="149"/>
      <c r="C317" s="219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2:14" s="7" customFormat="1">
      <c r="B318" s="149"/>
      <c r="C318" s="219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2:14" s="7" customFormat="1">
      <c r="B319" s="149"/>
      <c r="C319" s="219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2:14" s="7" customFormat="1">
      <c r="B320" s="149"/>
      <c r="C320" s="219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2:14" s="7" customFormat="1">
      <c r="B321" s="149"/>
      <c r="C321" s="219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2:14" s="7" customFormat="1">
      <c r="B322" s="149"/>
      <c r="C322" s="219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2:14" s="7" customFormat="1">
      <c r="B323" s="149"/>
      <c r="C323" s="219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2:14" s="7" customFormat="1">
      <c r="B324" s="149"/>
      <c r="C324" s="219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2:14" s="7" customFormat="1">
      <c r="B325" s="149"/>
      <c r="C325" s="219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2:14" s="7" customFormat="1">
      <c r="B326" s="149"/>
      <c r="C326" s="219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2:14" s="7" customFormat="1">
      <c r="B327" s="149"/>
      <c r="C327" s="219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2:14" s="7" customFormat="1">
      <c r="B328" s="149"/>
      <c r="C328" s="219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2:14" s="7" customFormat="1">
      <c r="B329" s="149"/>
      <c r="C329" s="219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2:14" s="7" customFormat="1">
      <c r="B330" s="149"/>
      <c r="C330" s="219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2:14" s="7" customFormat="1">
      <c r="B331" s="149"/>
      <c r="C331" s="219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2:14" s="7" customFormat="1">
      <c r="B332" s="149"/>
      <c r="C332" s="219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2:14" s="7" customFormat="1">
      <c r="B333" s="149"/>
      <c r="C333" s="219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2:14" s="7" customFormat="1">
      <c r="B334" s="149"/>
      <c r="C334" s="219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2:14" s="7" customFormat="1">
      <c r="B335" s="149"/>
      <c r="C335" s="219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2:14" s="7" customFormat="1">
      <c r="B336" s="149"/>
      <c r="C336" s="219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2:14" s="7" customFormat="1">
      <c r="B337" s="149"/>
      <c r="C337" s="219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2:14" s="7" customFormat="1">
      <c r="B338" s="149"/>
      <c r="C338" s="219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2:14" s="7" customFormat="1">
      <c r="B339" s="149"/>
      <c r="C339" s="219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2:14" s="7" customFormat="1">
      <c r="B340" s="149"/>
      <c r="C340" s="219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2:14" s="7" customFormat="1">
      <c r="B341" s="149"/>
      <c r="C341" s="219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2:14" s="7" customFormat="1">
      <c r="B342" s="149"/>
      <c r="C342" s="219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2:14" s="7" customFormat="1">
      <c r="B343" s="149"/>
      <c r="C343" s="219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2:14" s="7" customFormat="1">
      <c r="B344" s="149"/>
      <c r="C344" s="219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2:14" s="7" customFormat="1">
      <c r="B345" s="149"/>
      <c r="C345" s="219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2:14" s="7" customFormat="1">
      <c r="B346" s="149"/>
      <c r="C346" s="219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2:14" s="7" customFormat="1">
      <c r="B347" s="149"/>
      <c r="C347" s="219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2:14" s="7" customFormat="1">
      <c r="B348" s="149"/>
      <c r="C348" s="219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2:14" s="7" customFormat="1">
      <c r="B349" s="149"/>
      <c r="C349" s="219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2:14" s="7" customFormat="1">
      <c r="B350" s="149"/>
      <c r="C350" s="219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2:14" s="7" customFormat="1">
      <c r="B351" s="149"/>
      <c r="C351" s="219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2:14" s="7" customFormat="1">
      <c r="B352" s="149"/>
      <c r="C352" s="219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2:14" s="7" customFormat="1">
      <c r="B353" s="149"/>
      <c r="C353" s="219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2:14" s="7" customFormat="1">
      <c r="B354" s="149"/>
      <c r="C354" s="219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2:14" s="7" customFormat="1">
      <c r="B355" s="149"/>
      <c r="C355" s="219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2:14" s="7" customFormat="1">
      <c r="B356" s="149"/>
      <c r="C356" s="219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2:14" s="7" customFormat="1">
      <c r="B357" s="149"/>
      <c r="C357" s="219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2:14" s="7" customFormat="1">
      <c r="B358" s="149"/>
      <c r="C358" s="219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2:14" s="7" customFormat="1">
      <c r="B359" s="149"/>
      <c r="C359" s="219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2:14" s="7" customFormat="1">
      <c r="B360" s="149"/>
      <c r="C360" s="219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2:14" s="7" customFormat="1">
      <c r="B361" s="149"/>
      <c r="C361" s="219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2:14" s="7" customFormat="1">
      <c r="B362" s="149"/>
      <c r="C362" s="219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2:14" s="7" customFormat="1">
      <c r="B363" s="149"/>
      <c r="C363" s="219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2:14" s="7" customFormat="1">
      <c r="B364" s="149"/>
      <c r="C364" s="219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2:14" s="7" customFormat="1">
      <c r="B365" s="149"/>
      <c r="C365" s="219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2:14" s="7" customFormat="1">
      <c r="B366" s="149"/>
      <c r="C366" s="219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2:14" s="7" customFormat="1">
      <c r="B367" s="149"/>
      <c r="C367" s="219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2:14" s="7" customFormat="1">
      <c r="B368" s="149"/>
      <c r="C368" s="219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2:14" s="7" customFormat="1">
      <c r="B369" s="149"/>
      <c r="C369" s="219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2:14" s="7" customFormat="1">
      <c r="B370" s="149"/>
      <c r="C370" s="219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2:14" s="7" customFormat="1">
      <c r="B371" s="149"/>
      <c r="C371" s="219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2:14" s="7" customFormat="1">
      <c r="B372" s="149"/>
      <c r="C372" s="219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2:14" s="7" customFormat="1">
      <c r="B373" s="149"/>
      <c r="C373" s="219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2:14" s="7" customFormat="1">
      <c r="B374" s="149"/>
      <c r="C374" s="219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2:14" s="7" customFormat="1">
      <c r="B375" s="149"/>
      <c r="C375" s="219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2:14" s="7" customFormat="1">
      <c r="B376" s="149"/>
      <c r="C376" s="219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2:14" s="7" customFormat="1">
      <c r="B377" s="149"/>
      <c r="C377" s="219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2:14" s="7" customFormat="1">
      <c r="B378" s="149"/>
      <c r="C378" s="219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2:14" s="7" customFormat="1">
      <c r="B379" s="149"/>
      <c r="C379" s="219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2:14" s="7" customFormat="1">
      <c r="B380" s="149"/>
      <c r="C380" s="219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2:14" s="7" customFormat="1">
      <c r="B381" s="149"/>
      <c r="C381" s="219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2:14" s="7" customFormat="1">
      <c r="B382" s="149"/>
      <c r="C382" s="219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2:14" s="7" customFormat="1">
      <c r="B383" s="149"/>
      <c r="C383" s="219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</sheetData>
  <autoFilter ref="A9:M49"/>
  <mergeCells count="10">
    <mergeCell ref="C2:L2"/>
    <mergeCell ref="C3:L3"/>
    <mergeCell ref="M5:M8"/>
    <mergeCell ref="K6:L6"/>
    <mergeCell ref="E7:E8"/>
    <mergeCell ref="B5:B8"/>
    <mergeCell ref="I5:J6"/>
    <mergeCell ref="G5:H6"/>
    <mergeCell ref="K5:L5"/>
    <mergeCell ref="D75:F75"/>
  </mergeCells>
  <pageMargins left="0" right="0" top="0.74803149606299202" bottom="0.74803149606299202" header="0.31496062992126" footer="0.31496062992126"/>
  <pageSetup paperSize="9" scale="85" fitToWidth="0" fitToHeight="0" orientation="landscape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384"/>
  <sheetViews>
    <sheetView view="pageBreakPreview" topLeftCell="A46" zoomScaleNormal="100" zoomScaleSheetLayoutView="100" workbookViewId="0">
      <selection activeCell="K11" sqref="K11:K68"/>
    </sheetView>
  </sheetViews>
  <sheetFormatPr defaultColWidth="9.140625" defaultRowHeight="16.5"/>
  <cols>
    <col min="1" max="1" width="3.85546875" style="8" customWidth="1"/>
    <col min="2" max="2" width="13" style="193" customWidth="1"/>
    <col min="3" max="3" width="40.7109375" style="222" customWidth="1"/>
    <col min="4" max="4" width="7.7109375" style="183" customWidth="1"/>
    <col min="5" max="5" width="6.85546875" style="183" customWidth="1"/>
    <col min="6" max="6" width="14.42578125" style="183" customWidth="1"/>
    <col min="7" max="7" width="11.7109375" style="183" customWidth="1"/>
    <col min="8" max="8" width="12.5703125" style="183" customWidth="1"/>
    <col min="9" max="9" width="9.140625" style="183" customWidth="1"/>
    <col min="10" max="10" width="12.28515625" style="183" customWidth="1"/>
    <col min="11" max="11" width="9.85546875" style="183" customWidth="1"/>
    <col min="12" max="12" width="10.85546875" style="183" customWidth="1"/>
    <col min="13" max="13" width="16.42578125" style="183" customWidth="1"/>
    <col min="14" max="14" width="9.140625" style="183"/>
    <col min="15" max="16384" width="9.140625" style="8"/>
  </cols>
  <sheetData>
    <row r="1" spans="1:22" ht="16.5" customHeight="1">
      <c r="A1" s="78"/>
      <c r="B1" s="184"/>
      <c r="C1" s="212"/>
      <c r="D1" s="150"/>
      <c r="E1" s="150"/>
      <c r="F1" s="150"/>
      <c r="G1" s="151"/>
      <c r="H1" s="151"/>
      <c r="I1" s="150"/>
      <c r="J1" s="150"/>
      <c r="K1" s="151"/>
      <c r="L1" s="151"/>
      <c r="M1" s="151"/>
      <c r="N1" s="15"/>
      <c r="O1" s="7"/>
      <c r="P1" s="7"/>
      <c r="Q1" s="7"/>
      <c r="R1" s="7"/>
      <c r="S1" s="7"/>
      <c r="T1" s="7"/>
      <c r="U1" s="7"/>
      <c r="V1" s="7"/>
    </row>
    <row r="2" spans="1:22" ht="21">
      <c r="A2" s="78"/>
      <c r="B2" s="184"/>
      <c r="C2" s="381" t="s">
        <v>36</v>
      </c>
      <c r="D2" s="381"/>
      <c r="E2" s="381"/>
      <c r="F2" s="381"/>
      <c r="G2" s="381"/>
      <c r="H2" s="381"/>
      <c r="I2" s="381"/>
      <c r="J2" s="381"/>
      <c r="K2" s="381"/>
      <c r="L2" s="381"/>
      <c r="M2" s="151"/>
      <c r="N2" s="15"/>
      <c r="O2" s="7"/>
      <c r="P2" s="7"/>
      <c r="Q2" s="7"/>
      <c r="R2" s="7"/>
      <c r="S2" s="7"/>
      <c r="T2" s="7"/>
      <c r="U2" s="7"/>
      <c r="V2" s="7"/>
    </row>
    <row r="3" spans="1:22">
      <c r="A3" s="78"/>
      <c r="B3" s="184"/>
      <c r="C3" s="382" t="s">
        <v>153</v>
      </c>
      <c r="D3" s="382"/>
      <c r="E3" s="382"/>
      <c r="F3" s="382"/>
      <c r="G3" s="382"/>
      <c r="H3" s="382"/>
      <c r="I3" s="382"/>
      <c r="J3" s="382"/>
      <c r="K3" s="382"/>
      <c r="L3" s="382"/>
      <c r="M3" s="151"/>
      <c r="N3" s="15"/>
      <c r="O3" s="7"/>
      <c r="P3" s="7"/>
      <c r="Q3" s="7"/>
      <c r="R3" s="7"/>
      <c r="S3" s="7"/>
      <c r="T3" s="7"/>
      <c r="U3" s="7"/>
      <c r="V3" s="7"/>
    </row>
    <row r="4" spans="1:22" s="51" customFormat="1">
      <c r="A4" s="5"/>
      <c r="B4" s="185"/>
      <c r="C4" s="213"/>
      <c r="D4" s="152"/>
      <c r="E4" s="152"/>
      <c r="F4" s="152"/>
      <c r="G4" s="151"/>
      <c r="H4" s="151"/>
      <c r="I4" s="152"/>
      <c r="J4" s="151"/>
      <c r="K4" s="151"/>
      <c r="L4" s="151"/>
      <c r="M4" s="151"/>
      <c r="N4" s="153"/>
    </row>
    <row r="5" spans="1:22" s="50" customFormat="1" ht="15.75">
      <c r="A5" s="20"/>
      <c r="B5" s="374" t="s">
        <v>10</v>
      </c>
      <c r="C5" s="229"/>
      <c r="D5" s="34"/>
      <c r="E5" s="33" t="s">
        <v>1</v>
      </c>
      <c r="F5" s="35"/>
      <c r="G5" s="377" t="s">
        <v>3</v>
      </c>
      <c r="H5" s="378"/>
      <c r="I5" s="377" t="s">
        <v>2</v>
      </c>
      <c r="J5" s="378"/>
      <c r="K5" s="377" t="s">
        <v>4</v>
      </c>
      <c r="L5" s="378"/>
      <c r="M5" s="383" t="s">
        <v>8</v>
      </c>
      <c r="N5" s="154"/>
    </row>
    <row r="6" spans="1:22" s="50" customFormat="1" ht="15.75">
      <c r="A6" s="21"/>
      <c r="B6" s="375"/>
      <c r="C6" s="230" t="s">
        <v>5</v>
      </c>
      <c r="D6" s="23"/>
      <c r="E6" s="243" t="s">
        <v>6</v>
      </c>
      <c r="F6" s="24"/>
      <c r="G6" s="379"/>
      <c r="H6" s="380"/>
      <c r="I6" s="379"/>
      <c r="J6" s="380"/>
      <c r="K6" s="386" t="s">
        <v>7</v>
      </c>
      <c r="L6" s="387"/>
      <c r="M6" s="384"/>
      <c r="N6" s="154"/>
    </row>
    <row r="7" spans="1:22" s="50" customFormat="1" ht="15.75">
      <c r="A7" s="26" t="s">
        <v>9</v>
      </c>
      <c r="B7" s="375"/>
      <c r="C7" s="231" t="s">
        <v>11</v>
      </c>
      <c r="D7" s="22" t="s">
        <v>12</v>
      </c>
      <c r="E7" s="388" t="s">
        <v>13</v>
      </c>
      <c r="F7" s="27" t="s">
        <v>14</v>
      </c>
      <c r="G7" s="22" t="s">
        <v>15</v>
      </c>
      <c r="H7" s="27" t="s">
        <v>14</v>
      </c>
      <c r="I7" s="22" t="s">
        <v>15</v>
      </c>
      <c r="J7" s="27" t="s">
        <v>14</v>
      </c>
      <c r="K7" s="22" t="s">
        <v>15</v>
      </c>
      <c r="L7" s="27" t="s">
        <v>14</v>
      </c>
      <c r="M7" s="384"/>
      <c r="N7" s="154"/>
    </row>
    <row r="8" spans="1:22" s="51" customFormat="1" ht="15.75">
      <c r="A8" s="25"/>
      <c r="B8" s="376"/>
      <c r="C8" s="232"/>
      <c r="D8" s="23"/>
      <c r="E8" s="389"/>
      <c r="F8" s="29"/>
      <c r="G8" s="28" t="s">
        <v>16</v>
      </c>
      <c r="H8" s="29"/>
      <c r="I8" s="28" t="s">
        <v>16</v>
      </c>
      <c r="J8" s="29"/>
      <c r="K8" s="28" t="s">
        <v>16</v>
      </c>
      <c r="L8" s="29"/>
      <c r="M8" s="385"/>
      <c r="N8" s="153"/>
    </row>
    <row r="9" spans="1:22" s="50" customFormat="1" ht="15.75">
      <c r="A9" s="30" t="s">
        <v>17</v>
      </c>
      <c r="B9" s="147" t="s">
        <v>18</v>
      </c>
      <c r="C9" s="214" t="s">
        <v>19</v>
      </c>
      <c r="D9" s="30" t="s">
        <v>20</v>
      </c>
      <c r="E9" s="6" t="s">
        <v>21</v>
      </c>
      <c r="F9" s="32" t="s">
        <v>22</v>
      </c>
      <c r="G9" s="6" t="s">
        <v>25</v>
      </c>
      <c r="H9" s="31" t="s">
        <v>26</v>
      </c>
      <c r="I9" s="31" t="s">
        <v>23</v>
      </c>
      <c r="J9" s="30" t="s">
        <v>24</v>
      </c>
      <c r="K9" s="6" t="s">
        <v>27</v>
      </c>
      <c r="L9" s="30" t="s">
        <v>28</v>
      </c>
      <c r="M9" s="6" t="s">
        <v>29</v>
      </c>
      <c r="N9" s="154"/>
    </row>
    <row r="10" spans="1:22" customFormat="1" ht="15">
      <c r="A10" s="132"/>
      <c r="B10" s="138"/>
      <c r="C10" s="144" t="s">
        <v>95</v>
      </c>
      <c r="D10" s="136"/>
      <c r="E10" s="133"/>
      <c r="F10" s="101"/>
      <c r="G10" s="124"/>
      <c r="H10" s="131"/>
      <c r="I10" s="125"/>
      <c r="J10" s="131"/>
      <c r="K10" s="125"/>
      <c r="L10" s="131"/>
      <c r="M10" s="155"/>
      <c r="N10" s="163"/>
    </row>
    <row r="11" spans="1:22" customFormat="1" ht="40.5">
      <c r="A11" s="126">
        <v>4</v>
      </c>
      <c r="B11" s="138" t="s">
        <v>84</v>
      </c>
      <c r="C11" s="127" t="s">
        <v>108</v>
      </c>
      <c r="D11" s="126" t="s">
        <v>83</v>
      </c>
      <c r="E11" s="128"/>
      <c r="F11" s="103">
        <v>13.01</v>
      </c>
      <c r="G11" s="125"/>
      <c r="H11" s="131"/>
      <c r="I11" s="129"/>
      <c r="J11" s="130"/>
      <c r="K11" s="125"/>
      <c r="L11" s="131"/>
      <c r="M11" s="155"/>
      <c r="N11" s="163"/>
    </row>
    <row r="12" spans="1:22" customFormat="1" ht="15">
      <c r="A12" s="132"/>
      <c r="B12" s="138"/>
      <c r="C12" s="215" t="s">
        <v>85</v>
      </c>
      <c r="D12" s="137" t="s">
        <v>31</v>
      </c>
      <c r="E12" s="133">
        <f>31.2+20.1</f>
        <v>51.3</v>
      </c>
      <c r="F12" s="94">
        <f>E12*F11</f>
        <v>667.4129999999999</v>
      </c>
      <c r="G12" s="96"/>
      <c r="H12" s="145"/>
      <c r="I12" s="155"/>
      <c r="J12" s="155">
        <f>F12*I12</f>
        <v>0</v>
      </c>
      <c r="K12" s="91"/>
      <c r="L12" s="92"/>
      <c r="M12" s="155">
        <f t="shared" ref="M12:M16" si="0">H12+J12+L12</f>
        <v>0</v>
      </c>
      <c r="N12" s="163"/>
    </row>
    <row r="13" spans="1:22" customFormat="1" ht="15">
      <c r="A13" s="139"/>
      <c r="B13" s="143"/>
      <c r="C13" s="215" t="s">
        <v>86</v>
      </c>
      <c r="D13" s="124" t="s">
        <v>0</v>
      </c>
      <c r="E13" s="135">
        <f>1.38+0.9</f>
        <v>2.2799999999999998</v>
      </c>
      <c r="F13" s="92">
        <f>E13*F11</f>
        <v>29.662799999999997</v>
      </c>
      <c r="G13" s="96"/>
      <c r="H13" s="145"/>
      <c r="I13" s="95"/>
      <c r="J13" s="92"/>
      <c r="K13" s="155"/>
      <c r="L13" s="159">
        <f>F13*K13</f>
        <v>0</v>
      </c>
      <c r="M13" s="155">
        <f t="shared" si="0"/>
        <v>0</v>
      </c>
      <c r="N13" s="163"/>
    </row>
    <row r="14" spans="1:22" customFormat="1" ht="15">
      <c r="A14" s="132"/>
      <c r="B14" s="138"/>
      <c r="C14" s="215" t="s">
        <v>87</v>
      </c>
      <c r="D14" s="136" t="s">
        <v>78</v>
      </c>
      <c r="E14" s="133">
        <f>112+112</f>
        <v>224</v>
      </c>
      <c r="F14" s="94">
        <f>E14*F11</f>
        <v>2914.24</v>
      </c>
      <c r="G14" s="95"/>
      <c r="H14" s="155">
        <f t="shared" ref="H14:H16" si="1">F14*G14</f>
        <v>0</v>
      </c>
      <c r="I14" s="125"/>
      <c r="J14" s="131"/>
      <c r="K14" s="125"/>
      <c r="L14" s="131"/>
      <c r="M14" s="155">
        <f t="shared" si="0"/>
        <v>0</v>
      </c>
      <c r="N14" s="163"/>
    </row>
    <row r="15" spans="1:22" customFormat="1" ht="15">
      <c r="A15" s="132"/>
      <c r="B15" s="138"/>
      <c r="C15" s="215" t="s">
        <v>88</v>
      </c>
      <c r="D15" s="136" t="s">
        <v>41</v>
      </c>
      <c r="E15" s="133">
        <v>0.60599999999999998</v>
      </c>
      <c r="F15" s="94">
        <f>E15*F11</f>
        <v>7.8840599999999998</v>
      </c>
      <c r="G15" s="124"/>
      <c r="H15" s="155">
        <f t="shared" si="1"/>
        <v>0</v>
      </c>
      <c r="I15" s="125"/>
      <c r="J15" s="131"/>
      <c r="K15" s="125"/>
      <c r="L15" s="131"/>
      <c r="M15" s="155">
        <f t="shared" si="0"/>
        <v>0</v>
      </c>
      <c r="N15" s="163"/>
    </row>
    <row r="16" spans="1:22" customFormat="1" ht="15">
      <c r="A16" s="132"/>
      <c r="B16" s="138"/>
      <c r="C16" s="215" t="s">
        <v>67</v>
      </c>
      <c r="D16" s="136" t="s">
        <v>0</v>
      </c>
      <c r="E16" s="133">
        <v>0.19</v>
      </c>
      <c r="F16" s="94">
        <f>E16*F11</f>
        <v>2.4719000000000002</v>
      </c>
      <c r="G16" s="124"/>
      <c r="H16" s="155">
        <f t="shared" si="1"/>
        <v>0</v>
      </c>
      <c r="I16" s="125"/>
      <c r="J16" s="131"/>
      <c r="K16" s="125"/>
      <c r="L16" s="131"/>
      <c r="M16" s="155">
        <f t="shared" si="0"/>
        <v>0</v>
      </c>
      <c r="N16" s="163"/>
    </row>
    <row r="17" spans="1:14" customFormat="1" ht="40.5">
      <c r="A17" s="126">
        <v>5</v>
      </c>
      <c r="B17" s="138" t="s">
        <v>97</v>
      </c>
      <c r="C17" s="127" t="s">
        <v>113</v>
      </c>
      <c r="D17" s="126" t="s">
        <v>83</v>
      </c>
      <c r="E17" s="128"/>
      <c r="F17" s="103">
        <v>13.01</v>
      </c>
      <c r="G17" s="125"/>
      <c r="H17" s="131"/>
      <c r="I17" s="129"/>
      <c r="J17" s="130"/>
      <c r="K17" s="125"/>
      <c r="L17" s="131"/>
      <c r="M17" s="155"/>
      <c r="N17" s="163"/>
    </row>
    <row r="18" spans="1:14" customFormat="1" ht="15">
      <c r="A18" s="132"/>
      <c r="B18" s="138"/>
      <c r="C18" s="215" t="s">
        <v>66</v>
      </c>
      <c r="D18" s="137" t="s">
        <v>31</v>
      </c>
      <c r="E18" s="133">
        <v>161</v>
      </c>
      <c r="F18" s="101">
        <f>E18*F17</f>
        <v>2094.61</v>
      </c>
      <c r="G18" s="96"/>
      <c r="H18" s="145"/>
      <c r="I18" s="155"/>
      <c r="J18" s="155">
        <f>F18*I18</f>
        <v>0</v>
      </c>
      <c r="K18" s="91"/>
      <c r="L18" s="92"/>
      <c r="M18" s="155">
        <f t="shared" ref="M18:M22" si="2">H18+J18+L18</f>
        <v>0</v>
      </c>
      <c r="N18" s="163"/>
    </row>
    <row r="19" spans="1:14" customFormat="1" ht="15">
      <c r="A19" s="139"/>
      <c r="B19" s="143"/>
      <c r="C19" s="215" t="s">
        <v>32</v>
      </c>
      <c r="D19" s="124" t="s">
        <v>0</v>
      </c>
      <c r="E19" s="135">
        <v>6.69</v>
      </c>
      <c r="F19" s="131">
        <f>E19*F17</f>
        <v>87.036900000000003</v>
      </c>
      <c r="G19" s="96"/>
      <c r="H19" s="145"/>
      <c r="I19" s="95"/>
      <c r="J19" s="92"/>
      <c r="K19" s="155"/>
      <c r="L19" s="159">
        <f>F19*K19</f>
        <v>0</v>
      </c>
      <c r="M19" s="155">
        <f t="shared" si="2"/>
        <v>0</v>
      </c>
      <c r="N19" s="163"/>
    </row>
    <row r="20" spans="1:14" customFormat="1" ht="15.75">
      <c r="A20" s="132"/>
      <c r="B20" s="138"/>
      <c r="C20" s="215" t="s">
        <v>89</v>
      </c>
      <c r="D20" s="136" t="s">
        <v>90</v>
      </c>
      <c r="E20" s="133">
        <v>101</v>
      </c>
      <c r="F20" s="101">
        <f>E20*F17</f>
        <v>1314.01</v>
      </c>
      <c r="G20" s="95"/>
      <c r="H20" s="155">
        <f t="shared" ref="H20:H22" si="3">F20*G20</f>
        <v>0</v>
      </c>
      <c r="I20" s="125"/>
      <c r="J20" s="131"/>
      <c r="K20" s="125"/>
      <c r="L20" s="131"/>
      <c r="M20" s="155">
        <f t="shared" si="2"/>
        <v>0</v>
      </c>
      <c r="N20" s="163"/>
    </row>
    <row r="21" spans="1:14" customFormat="1" ht="15">
      <c r="A21" s="132"/>
      <c r="B21" s="138"/>
      <c r="C21" s="215" t="s">
        <v>91</v>
      </c>
      <c r="D21" s="136" t="s">
        <v>39</v>
      </c>
      <c r="E21" s="133">
        <v>500</v>
      </c>
      <c r="F21" s="101">
        <f>E21*F17</f>
        <v>6505</v>
      </c>
      <c r="G21" s="124"/>
      <c r="H21" s="155">
        <f t="shared" si="3"/>
        <v>0</v>
      </c>
      <c r="I21" s="125"/>
      <c r="J21" s="131"/>
      <c r="K21" s="125"/>
      <c r="L21" s="131"/>
      <c r="M21" s="155">
        <f t="shared" si="2"/>
        <v>0</v>
      </c>
      <c r="N21" s="163"/>
    </row>
    <row r="22" spans="1:14" customFormat="1" ht="15">
      <c r="A22" s="132"/>
      <c r="B22" s="138"/>
      <c r="C22" s="215" t="s">
        <v>67</v>
      </c>
      <c r="D22" s="136" t="s">
        <v>0</v>
      </c>
      <c r="E22" s="133">
        <v>4.3</v>
      </c>
      <c r="F22" s="101">
        <f>E22*F17</f>
        <v>55.942999999999998</v>
      </c>
      <c r="G22" s="124"/>
      <c r="H22" s="155">
        <f t="shared" si="3"/>
        <v>0</v>
      </c>
      <c r="I22" s="125"/>
      <c r="J22" s="131"/>
      <c r="K22" s="125"/>
      <c r="L22" s="131"/>
      <c r="M22" s="155">
        <f t="shared" si="2"/>
        <v>0</v>
      </c>
      <c r="N22" s="163"/>
    </row>
    <row r="23" spans="1:14" customFormat="1" ht="40.5">
      <c r="A23" s="126">
        <v>8</v>
      </c>
      <c r="B23" s="138" t="s">
        <v>92</v>
      </c>
      <c r="C23" s="127" t="s">
        <v>93</v>
      </c>
      <c r="D23" s="126" t="s">
        <v>83</v>
      </c>
      <c r="E23" s="128"/>
      <c r="F23" s="103">
        <v>123.78</v>
      </c>
      <c r="G23" s="125"/>
      <c r="H23" s="131"/>
      <c r="I23" s="129"/>
      <c r="J23" s="130"/>
      <c r="K23" s="125"/>
      <c r="L23" s="131"/>
      <c r="M23" s="155"/>
      <c r="N23" s="163"/>
    </row>
    <row r="24" spans="1:14" customFormat="1" ht="15">
      <c r="A24" s="132"/>
      <c r="B24" s="138"/>
      <c r="C24" s="215" t="s">
        <v>66</v>
      </c>
      <c r="D24" s="137" t="s">
        <v>31</v>
      </c>
      <c r="E24" s="133">
        <v>99.4</v>
      </c>
      <c r="F24" s="101">
        <f>E24*F23</f>
        <v>12303.732</v>
      </c>
      <c r="G24" s="96"/>
      <c r="H24" s="145"/>
      <c r="I24" s="155"/>
      <c r="J24" s="155">
        <f>F24*I24</f>
        <v>0</v>
      </c>
      <c r="K24" s="91"/>
      <c r="L24" s="92"/>
      <c r="M24" s="155">
        <f t="shared" ref="M24:M27" si="4">H24+J24+L24</f>
        <v>0</v>
      </c>
      <c r="N24" s="163"/>
    </row>
    <row r="25" spans="1:14" customFormat="1" ht="15">
      <c r="A25" s="139"/>
      <c r="B25" s="143"/>
      <c r="C25" s="215" t="s">
        <v>32</v>
      </c>
      <c r="D25" s="124" t="s">
        <v>0</v>
      </c>
      <c r="E25" s="135">
        <v>2.5099999999999998</v>
      </c>
      <c r="F25" s="131">
        <f>E25*F23</f>
        <v>310.68779999999998</v>
      </c>
      <c r="G25" s="96"/>
      <c r="H25" s="145"/>
      <c r="I25" s="95"/>
      <c r="J25" s="92"/>
      <c r="K25" s="155"/>
      <c r="L25" s="159">
        <f>F25*K25</f>
        <v>0</v>
      </c>
      <c r="M25" s="155">
        <f t="shared" si="4"/>
        <v>0</v>
      </c>
      <c r="N25" s="163"/>
    </row>
    <row r="26" spans="1:14" customFormat="1" ht="15.75">
      <c r="A26" s="132"/>
      <c r="B26" s="138"/>
      <c r="C26" s="215" t="s">
        <v>94</v>
      </c>
      <c r="D26" s="136" t="s">
        <v>90</v>
      </c>
      <c r="E26" s="133">
        <v>102</v>
      </c>
      <c r="F26" s="101">
        <f>E26*F23</f>
        <v>12625.56</v>
      </c>
      <c r="G26" s="95"/>
      <c r="H26" s="155">
        <f t="shared" ref="H26:H27" si="5">F26*G26</f>
        <v>0</v>
      </c>
      <c r="I26" s="125"/>
      <c r="J26" s="131"/>
      <c r="K26" s="125"/>
      <c r="L26" s="131"/>
      <c r="M26" s="155">
        <f t="shared" si="4"/>
        <v>0</v>
      </c>
      <c r="N26" s="163"/>
    </row>
    <row r="27" spans="1:14" customFormat="1" ht="15">
      <c r="A27" s="132"/>
      <c r="B27" s="138"/>
      <c r="C27" s="215" t="s">
        <v>67</v>
      </c>
      <c r="D27" s="136" t="s">
        <v>0</v>
      </c>
      <c r="E27" s="133">
        <v>18.2</v>
      </c>
      <c r="F27" s="101">
        <f>E27*F23</f>
        <v>2252.7959999999998</v>
      </c>
      <c r="G27" s="124"/>
      <c r="H27" s="155">
        <f t="shared" si="5"/>
        <v>0</v>
      </c>
      <c r="I27" s="125"/>
      <c r="J27" s="131"/>
      <c r="K27" s="125"/>
      <c r="L27" s="131"/>
      <c r="M27" s="155">
        <f t="shared" si="4"/>
        <v>0</v>
      </c>
      <c r="N27" s="163"/>
    </row>
    <row r="28" spans="1:14" s="52" customFormat="1" ht="15.75">
      <c r="A28" s="75"/>
      <c r="B28" s="189"/>
      <c r="C28" s="140" t="s">
        <v>98</v>
      </c>
      <c r="D28" s="76"/>
      <c r="E28" s="168"/>
      <c r="F28" s="167"/>
      <c r="G28" s="167"/>
      <c r="H28" s="155"/>
      <c r="I28" s="157"/>
      <c r="J28" s="157"/>
      <c r="K28" s="157"/>
      <c r="L28" s="157"/>
      <c r="M28" s="155"/>
      <c r="N28" s="165"/>
    </row>
    <row r="29" spans="1:14" s="10" customFormat="1" ht="40.5">
      <c r="A29" s="60">
        <v>22</v>
      </c>
      <c r="B29" s="190" t="s">
        <v>103</v>
      </c>
      <c r="C29" s="59" t="s">
        <v>102</v>
      </c>
      <c r="D29" s="191" t="s">
        <v>40</v>
      </c>
      <c r="E29" s="169"/>
      <c r="F29" s="246">
        <v>26225</v>
      </c>
      <c r="G29" s="157"/>
      <c r="H29" s="157"/>
      <c r="I29" s="157"/>
      <c r="J29" s="157"/>
      <c r="K29" s="157"/>
      <c r="L29" s="157"/>
      <c r="M29" s="155"/>
      <c r="N29" s="15"/>
    </row>
    <row r="30" spans="1:14" s="10" customFormat="1" ht="15.75">
      <c r="A30" s="60"/>
      <c r="B30" s="59"/>
      <c r="C30" s="217" t="s">
        <v>72</v>
      </c>
      <c r="D30" s="74" t="s">
        <v>31</v>
      </c>
      <c r="E30" s="166">
        <v>0.65800000000000003</v>
      </c>
      <c r="F30" s="170">
        <f>F29*E30</f>
        <v>17256.05</v>
      </c>
      <c r="G30" s="157"/>
      <c r="H30" s="157"/>
      <c r="I30" s="170"/>
      <c r="J30" s="155">
        <f>F30*I30</f>
        <v>0</v>
      </c>
      <c r="K30" s="157"/>
      <c r="L30" s="157"/>
      <c r="M30" s="155">
        <f t="shared" ref="M30:M41" si="6">H30+J30+L30</f>
        <v>0</v>
      </c>
      <c r="N30" s="15"/>
    </row>
    <row r="31" spans="1:14" s="10" customFormat="1" ht="15.75">
      <c r="A31" s="60"/>
      <c r="B31" s="59"/>
      <c r="C31" s="217" t="s">
        <v>32</v>
      </c>
      <c r="D31" s="71" t="s">
        <v>0</v>
      </c>
      <c r="E31" s="166">
        <v>0.01</v>
      </c>
      <c r="F31" s="170">
        <f>F29*E31</f>
        <v>262.25</v>
      </c>
      <c r="G31" s="157"/>
      <c r="H31" s="157"/>
      <c r="I31" s="157"/>
      <c r="J31" s="157"/>
      <c r="K31" s="170"/>
      <c r="L31" s="159">
        <f>F31*K31</f>
        <v>0</v>
      </c>
      <c r="M31" s="155">
        <f t="shared" si="6"/>
        <v>0</v>
      </c>
      <c r="N31" s="15"/>
    </row>
    <row r="32" spans="1:14" s="10" customFormat="1" ht="15.75">
      <c r="A32" s="60"/>
      <c r="B32" s="59"/>
      <c r="C32" s="217" t="s">
        <v>75</v>
      </c>
      <c r="D32" s="71" t="s">
        <v>39</v>
      </c>
      <c r="E32" s="170">
        <v>0.63</v>
      </c>
      <c r="F32" s="170">
        <f>F29*E32</f>
        <v>16521.75</v>
      </c>
      <c r="G32" s="170"/>
      <c r="H32" s="155">
        <f t="shared" ref="H32:H35" si="7">F32*G32</f>
        <v>0</v>
      </c>
      <c r="I32" s="157"/>
      <c r="J32" s="157"/>
      <c r="K32" s="157"/>
      <c r="L32" s="157"/>
      <c r="M32" s="155">
        <f t="shared" si="6"/>
        <v>0</v>
      </c>
      <c r="N32" s="15"/>
    </row>
    <row r="33" spans="1:14" s="10" customFormat="1" ht="15.75">
      <c r="A33" s="60"/>
      <c r="B33" s="59"/>
      <c r="C33" s="217" t="s">
        <v>73</v>
      </c>
      <c r="D33" s="71" t="s">
        <v>39</v>
      </c>
      <c r="E33" s="166">
        <v>0.79</v>
      </c>
      <c r="F33" s="170">
        <f>F29*E33</f>
        <v>20717.75</v>
      </c>
      <c r="G33" s="170"/>
      <c r="H33" s="155">
        <f t="shared" si="7"/>
        <v>0</v>
      </c>
      <c r="I33" s="157"/>
      <c r="J33" s="157"/>
      <c r="K33" s="157"/>
      <c r="L33" s="157"/>
      <c r="M33" s="155">
        <f t="shared" si="6"/>
        <v>0</v>
      </c>
      <c r="N33" s="15"/>
    </row>
    <row r="34" spans="1:14" s="10" customFormat="1" ht="15.75">
      <c r="A34" s="60"/>
      <c r="B34" s="142"/>
      <c r="C34" s="215" t="s">
        <v>76</v>
      </c>
      <c r="D34" s="136" t="s">
        <v>39</v>
      </c>
      <c r="E34" s="133">
        <v>0.15</v>
      </c>
      <c r="F34" s="101">
        <f>F29*E34</f>
        <v>3933.75</v>
      </c>
      <c r="G34" s="95"/>
      <c r="H34" s="155">
        <f t="shared" si="7"/>
        <v>0</v>
      </c>
      <c r="I34" s="157"/>
      <c r="J34" s="158"/>
      <c r="K34" s="158"/>
      <c r="L34" s="158"/>
      <c r="M34" s="155">
        <f t="shared" si="6"/>
        <v>0</v>
      </c>
      <c r="N34" s="15"/>
    </row>
    <row r="35" spans="1:14" s="10" customFormat="1" ht="15.75">
      <c r="A35" s="60"/>
      <c r="B35" s="59"/>
      <c r="C35" s="217" t="s">
        <v>71</v>
      </c>
      <c r="D35" s="71" t="s">
        <v>0</v>
      </c>
      <c r="E35" s="166">
        <v>1.6E-2</v>
      </c>
      <c r="F35" s="170">
        <f>F29*E35</f>
        <v>419.6</v>
      </c>
      <c r="G35" s="170"/>
      <c r="H35" s="155">
        <f t="shared" si="7"/>
        <v>0</v>
      </c>
      <c r="I35" s="157"/>
      <c r="J35" s="157"/>
      <c r="K35" s="157"/>
      <c r="L35" s="157"/>
      <c r="M35" s="155">
        <f t="shared" si="6"/>
        <v>0</v>
      </c>
      <c r="N35" s="15"/>
    </row>
    <row r="36" spans="1:14" s="9" customFormat="1" ht="38.25">
      <c r="A36" s="77">
        <v>23</v>
      </c>
      <c r="B36" s="192" t="s">
        <v>99</v>
      </c>
      <c r="C36" s="80" t="s">
        <v>70</v>
      </c>
      <c r="D36" s="186" t="s">
        <v>40</v>
      </c>
      <c r="E36" s="171"/>
      <c r="F36" s="246">
        <v>4087.6</v>
      </c>
      <c r="G36" s="162"/>
      <c r="H36" s="162"/>
      <c r="I36" s="162"/>
      <c r="J36" s="162"/>
      <c r="K36" s="160"/>
      <c r="L36" s="161"/>
      <c r="M36" s="155"/>
      <c r="N36" s="172"/>
    </row>
    <row r="37" spans="1:14" s="1" customFormat="1" ht="34.5" customHeight="1">
      <c r="A37" s="73"/>
      <c r="B37" s="187"/>
      <c r="C37" s="216" t="s">
        <v>30</v>
      </c>
      <c r="D37" s="69" t="s">
        <v>31</v>
      </c>
      <c r="E37" s="166">
        <v>1.7</v>
      </c>
      <c r="F37" s="155">
        <f>F36*E37</f>
        <v>6948.92</v>
      </c>
      <c r="G37" s="157"/>
      <c r="H37" s="157"/>
      <c r="I37" s="155"/>
      <c r="J37" s="155">
        <f>F37*I37</f>
        <v>0</v>
      </c>
      <c r="K37" s="157"/>
      <c r="L37" s="157"/>
      <c r="M37" s="155">
        <f t="shared" si="6"/>
        <v>0</v>
      </c>
      <c r="N37" s="4"/>
    </row>
    <row r="38" spans="1:14" s="3" customFormat="1" ht="15.75">
      <c r="A38" s="73"/>
      <c r="B38" s="187"/>
      <c r="C38" s="216" t="s">
        <v>32</v>
      </c>
      <c r="D38" s="74" t="s">
        <v>0</v>
      </c>
      <c r="E38" s="173">
        <v>0.02</v>
      </c>
      <c r="F38" s="155">
        <f>F36*E38</f>
        <v>81.751999999999995</v>
      </c>
      <c r="G38" s="157"/>
      <c r="H38" s="157"/>
      <c r="I38" s="157"/>
      <c r="J38" s="157"/>
      <c r="K38" s="155"/>
      <c r="L38" s="159">
        <f>F38*K38</f>
        <v>0</v>
      </c>
      <c r="M38" s="155">
        <f t="shared" si="6"/>
        <v>0</v>
      </c>
      <c r="N38" s="174"/>
    </row>
    <row r="39" spans="1:14" s="3" customFormat="1" ht="15.75" customHeight="1">
      <c r="A39" s="73"/>
      <c r="B39" s="187"/>
      <c r="C39" s="216" t="s">
        <v>111</v>
      </c>
      <c r="D39" s="74" t="s">
        <v>40</v>
      </c>
      <c r="E39" s="164">
        <v>1</v>
      </c>
      <c r="F39" s="155">
        <f>F36*E39</f>
        <v>4087.6</v>
      </c>
      <c r="G39" s="155"/>
      <c r="H39" s="155">
        <f t="shared" ref="H39:H41" si="8">F39*G39</f>
        <v>0</v>
      </c>
      <c r="I39" s="155"/>
      <c r="J39" s="156"/>
      <c r="K39" s="157"/>
      <c r="L39" s="157"/>
      <c r="M39" s="155">
        <f t="shared" si="6"/>
        <v>0</v>
      </c>
      <c r="N39" s="174"/>
    </row>
    <row r="40" spans="1:14" s="2" customFormat="1">
      <c r="A40" s="73"/>
      <c r="B40" s="187"/>
      <c r="C40" s="216" t="s">
        <v>74</v>
      </c>
      <c r="D40" s="74" t="s">
        <v>39</v>
      </c>
      <c r="E40" s="155">
        <v>5</v>
      </c>
      <c r="F40" s="155">
        <f>F36*E40</f>
        <v>20438</v>
      </c>
      <c r="G40" s="155"/>
      <c r="H40" s="155">
        <f t="shared" si="8"/>
        <v>0</v>
      </c>
      <c r="I40" s="157"/>
      <c r="J40" s="157"/>
      <c r="K40" s="157"/>
      <c r="L40" s="157"/>
      <c r="M40" s="155">
        <f t="shared" si="6"/>
        <v>0</v>
      </c>
      <c r="N40" s="4"/>
    </row>
    <row r="41" spans="1:14" s="2" customFormat="1">
      <c r="A41" s="72"/>
      <c r="B41" s="186"/>
      <c r="C41" s="216" t="s">
        <v>71</v>
      </c>
      <c r="D41" s="188" t="s">
        <v>0</v>
      </c>
      <c r="E41" s="173">
        <v>7.0000000000000001E-3</v>
      </c>
      <c r="F41" s="155">
        <f>F36*E41</f>
        <v>28.613199999999999</v>
      </c>
      <c r="G41" s="155"/>
      <c r="H41" s="155">
        <f t="shared" si="8"/>
        <v>0</v>
      </c>
      <c r="I41" s="157"/>
      <c r="J41" s="157"/>
      <c r="K41" s="157"/>
      <c r="L41" s="157"/>
      <c r="M41" s="155">
        <f t="shared" si="6"/>
        <v>0</v>
      </c>
      <c r="N41" s="4"/>
    </row>
    <row r="42" spans="1:14" s="52" customFormat="1" ht="15.75">
      <c r="A42" s="75"/>
      <c r="B42" s="189"/>
      <c r="C42" s="140" t="s">
        <v>100</v>
      </c>
      <c r="D42" s="76"/>
      <c r="E42" s="168"/>
      <c r="F42" s="167"/>
      <c r="G42" s="167"/>
      <c r="H42" s="155"/>
      <c r="I42" s="157"/>
      <c r="J42" s="157"/>
      <c r="K42" s="157"/>
      <c r="L42" s="157"/>
      <c r="M42" s="155"/>
      <c r="N42" s="165"/>
    </row>
    <row r="43" spans="1:14" s="10" customFormat="1" ht="40.5">
      <c r="A43" s="60">
        <v>22</v>
      </c>
      <c r="B43" s="190" t="s">
        <v>103</v>
      </c>
      <c r="C43" s="59" t="s">
        <v>101</v>
      </c>
      <c r="D43" s="191" t="s">
        <v>40</v>
      </c>
      <c r="E43" s="169"/>
      <c r="F43" s="246">
        <v>14400</v>
      </c>
      <c r="G43" s="157"/>
      <c r="H43" s="157"/>
      <c r="I43" s="157"/>
      <c r="J43" s="157"/>
      <c r="K43" s="157"/>
      <c r="L43" s="157"/>
      <c r="M43" s="155"/>
      <c r="N43" s="15"/>
    </row>
    <row r="44" spans="1:14" s="10" customFormat="1" ht="15.75">
      <c r="A44" s="60"/>
      <c r="B44" s="59"/>
      <c r="C44" s="217" t="s">
        <v>72</v>
      </c>
      <c r="D44" s="74" t="s">
        <v>31</v>
      </c>
      <c r="E44" s="166">
        <v>0.65800000000000003</v>
      </c>
      <c r="F44" s="170">
        <f>F43*E44</f>
        <v>9475.2000000000007</v>
      </c>
      <c r="G44" s="157"/>
      <c r="H44" s="157"/>
      <c r="I44" s="170"/>
      <c r="J44" s="155">
        <f>F44*I44</f>
        <v>0</v>
      </c>
      <c r="K44" s="157"/>
      <c r="L44" s="157"/>
      <c r="M44" s="155">
        <f t="shared" ref="M44:M49" si="9">H44+J44+L44</f>
        <v>0</v>
      </c>
      <c r="N44" s="15"/>
    </row>
    <row r="45" spans="1:14" s="10" customFormat="1" ht="15.75">
      <c r="A45" s="60"/>
      <c r="B45" s="59"/>
      <c r="C45" s="217" t="s">
        <v>32</v>
      </c>
      <c r="D45" s="71" t="s">
        <v>0</v>
      </c>
      <c r="E45" s="166">
        <v>0.01</v>
      </c>
      <c r="F45" s="170">
        <f>F43*E45</f>
        <v>144</v>
      </c>
      <c r="G45" s="157"/>
      <c r="H45" s="157"/>
      <c r="I45" s="157"/>
      <c r="J45" s="157"/>
      <c r="K45" s="170"/>
      <c r="L45" s="159">
        <f>F45*K45</f>
        <v>0</v>
      </c>
      <c r="M45" s="155">
        <f t="shared" si="9"/>
        <v>0</v>
      </c>
      <c r="N45" s="15"/>
    </row>
    <row r="46" spans="1:14" s="10" customFormat="1" ht="15.75">
      <c r="A46" s="60"/>
      <c r="B46" s="59"/>
      <c r="C46" s="217" t="s">
        <v>75</v>
      </c>
      <c r="D46" s="71" t="s">
        <v>39</v>
      </c>
      <c r="E46" s="170">
        <v>0.63</v>
      </c>
      <c r="F46" s="170">
        <f>F43*E46</f>
        <v>9072</v>
      </c>
      <c r="G46" s="170"/>
      <c r="H46" s="155">
        <f t="shared" ref="H46:H49" si="10">F46*G46</f>
        <v>0</v>
      </c>
      <c r="I46" s="157"/>
      <c r="J46" s="157"/>
      <c r="K46" s="157"/>
      <c r="L46" s="157"/>
      <c r="M46" s="155">
        <f t="shared" si="9"/>
        <v>0</v>
      </c>
      <c r="N46" s="15"/>
    </row>
    <row r="47" spans="1:14" s="10" customFormat="1" ht="15.75">
      <c r="A47" s="60"/>
      <c r="B47" s="59"/>
      <c r="C47" s="217" t="s">
        <v>73</v>
      </c>
      <c r="D47" s="71" t="s">
        <v>39</v>
      </c>
      <c r="E47" s="166">
        <v>0.79</v>
      </c>
      <c r="F47" s="170">
        <f>F43*E47</f>
        <v>11376</v>
      </c>
      <c r="G47" s="170"/>
      <c r="H47" s="155">
        <f t="shared" si="10"/>
        <v>0</v>
      </c>
      <c r="I47" s="157"/>
      <c r="J47" s="157"/>
      <c r="K47" s="157"/>
      <c r="L47" s="157"/>
      <c r="M47" s="155">
        <f t="shared" si="9"/>
        <v>0</v>
      </c>
      <c r="N47" s="15"/>
    </row>
    <row r="48" spans="1:14" s="10" customFormat="1" ht="15.75">
      <c r="A48" s="60"/>
      <c r="B48" s="142"/>
      <c r="C48" s="215" t="s">
        <v>76</v>
      </c>
      <c r="D48" s="136" t="s">
        <v>39</v>
      </c>
      <c r="E48" s="133">
        <v>0.15</v>
      </c>
      <c r="F48" s="101">
        <f>F43*E48</f>
        <v>2160</v>
      </c>
      <c r="G48" s="95"/>
      <c r="H48" s="155">
        <f t="shared" si="10"/>
        <v>0</v>
      </c>
      <c r="I48" s="157"/>
      <c r="J48" s="158"/>
      <c r="K48" s="158"/>
      <c r="L48" s="158"/>
      <c r="M48" s="155">
        <f t="shared" si="9"/>
        <v>0</v>
      </c>
      <c r="N48" s="15"/>
    </row>
    <row r="49" spans="1:14" s="10" customFormat="1" ht="15.75">
      <c r="A49" s="60"/>
      <c r="B49" s="59"/>
      <c r="C49" s="217" t="s">
        <v>71</v>
      </c>
      <c r="D49" s="71" t="s">
        <v>0</v>
      </c>
      <c r="E49" s="166">
        <v>1.6E-2</v>
      </c>
      <c r="F49" s="170">
        <f>F43*E49</f>
        <v>230.4</v>
      </c>
      <c r="G49" s="170"/>
      <c r="H49" s="155">
        <f t="shared" si="10"/>
        <v>0</v>
      </c>
      <c r="I49" s="157"/>
      <c r="J49" s="157"/>
      <c r="K49" s="157"/>
      <c r="L49" s="157"/>
      <c r="M49" s="155">
        <f t="shared" si="9"/>
        <v>0</v>
      </c>
      <c r="N49" s="15"/>
    </row>
    <row r="50" spans="1:14" s="10" customFormat="1" ht="31.5">
      <c r="A50" s="320">
        <v>2</v>
      </c>
      <c r="B50" s="56" t="s">
        <v>140</v>
      </c>
      <c r="C50" s="317" t="s">
        <v>147</v>
      </c>
      <c r="D50" s="320" t="s">
        <v>33</v>
      </c>
      <c r="E50" s="326"/>
      <c r="F50" s="327">
        <v>285</v>
      </c>
      <c r="G50" s="328"/>
      <c r="H50" s="328"/>
      <c r="I50" s="329"/>
      <c r="J50" s="328"/>
      <c r="K50" s="330"/>
      <c r="L50" s="330"/>
      <c r="M50" s="329"/>
      <c r="N50" s="15"/>
    </row>
    <row r="51" spans="1:14" s="146" customFormat="1">
      <c r="A51" s="54"/>
      <c r="B51" s="303"/>
      <c r="C51" s="309" t="s">
        <v>30</v>
      </c>
      <c r="D51" s="54" t="s">
        <v>31</v>
      </c>
      <c r="E51" s="331">
        <v>2.19</v>
      </c>
      <c r="F51" s="331">
        <f>F50*E51</f>
        <v>624.15</v>
      </c>
      <c r="G51" s="329"/>
      <c r="H51" s="329"/>
      <c r="I51" s="329"/>
      <c r="J51" s="329">
        <f>F51*I51</f>
        <v>0</v>
      </c>
      <c r="K51" s="329"/>
      <c r="L51" s="329"/>
      <c r="M51" s="329">
        <f>J51</f>
        <v>0</v>
      </c>
      <c r="N51" s="175"/>
    </row>
    <row r="52" spans="1:14" s="146" customFormat="1" ht="15.75">
      <c r="A52" s="54"/>
      <c r="B52" s="54"/>
      <c r="C52" s="309" t="s">
        <v>32</v>
      </c>
      <c r="D52" s="54" t="s">
        <v>0</v>
      </c>
      <c r="E52" s="331">
        <v>7.0000000000000007E-2</v>
      </c>
      <c r="F52" s="331">
        <f>F50*E52</f>
        <v>19.950000000000003</v>
      </c>
      <c r="G52" s="329"/>
      <c r="H52" s="329"/>
      <c r="I52" s="329"/>
      <c r="J52" s="329"/>
      <c r="K52" s="329"/>
      <c r="L52" s="329">
        <f>F52*K52</f>
        <v>0</v>
      </c>
      <c r="M52" s="329">
        <f>L52</f>
        <v>0</v>
      </c>
      <c r="N52" s="175"/>
    </row>
    <row r="53" spans="1:14" s="146" customFormat="1" ht="15.75">
      <c r="A53" s="54"/>
      <c r="B53" s="54"/>
      <c r="C53" s="309" t="s">
        <v>141</v>
      </c>
      <c r="D53" s="54" t="s">
        <v>109</v>
      </c>
      <c r="E53" s="331">
        <v>1</v>
      </c>
      <c r="F53" s="331">
        <f>E53*F50</f>
        <v>285</v>
      </c>
      <c r="G53" s="329"/>
      <c r="H53" s="329">
        <f>F53*G53</f>
        <v>0</v>
      </c>
      <c r="I53" s="329"/>
      <c r="J53" s="329"/>
      <c r="K53" s="329"/>
      <c r="L53" s="329"/>
      <c r="M53" s="329">
        <f>H53</f>
        <v>0</v>
      </c>
      <c r="N53" s="175"/>
    </row>
    <row r="54" spans="1:14" s="146" customFormat="1" ht="15.75">
      <c r="A54" s="54"/>
      <c r="B54" s="54"/>
      <c r="C54" s="309" t="s">
        <v>146</v>
      </c>
      <c r="D54" s="54" t="s">
        <v>109</v>
      </c>
      <c r="E54" s="331">
        <v>1</v>
      </c>
      <c r="F54" s="331">
        <f>E54*F50</f>
        <v>285</v>
      </c>
      <c r="G54" s="329"/>
      <c r="H54" s="329">
        <f t="shared" ref="H54:H55" si="11">F54*G54</f>
        <v>0</v>
      </c>
      <c r="I54" s="329"/>
      <c r="J54" s="329"/>
      <c r="K54" s="329"/>
      <c r="L54" s="329"/>
      <c r="M54" s="329">
        <f>H54</f>
        <v>0</v>
      </c>
      <c r="N54" s="175"/>
    </row>
    <row r="55" spans="1:14" s="146" customFormat="1" ht="15.75">
      <c r="A55" s="54"/>
      <c r="B55" s="54"/>
      <c r="C55" s="309" t="s">
        <v>35</v>
      </c>
      <c r="D55" s="54" t="s">
        <v>0</v>
      </c>
      <c r="E55" s="331">
        <v>0.37</v>
      </c>
      <c r="F55" s="331">
        <f>F50*E55</f>
        <v>105.45</v>
      </c>
      <c r="G55" s="329"/>
      <c r="H55" s="329">
        <f t="shared" si="11"/>
        <v>0</v>
      </c>
      <c r="I55" s="329"/>
      <c r="J55" s="329"/>
      <c r="K55" s="329"/>
      <c r="L55" s="329"/>
      <c r="M55" s="329">
        <f t="shared" ref="M55" si="12">H55</f>
        <v>0</v>
      </c>
      <c r="N55" s="175"/>
    </row>
    <row r="56" spans="1:14" s="146" customFormat="1" ht="15.75">
      <c r="A56" s="57">
        <v>3</v>
      </c>
      <c r="B56" s="310" t="s">
        <v>142</v>
      </c>
      <c r="C56" s="233" t="s">
        <v>143</v>
      </c>
      <c r="D56" s="57" t="s">
        <v>33</v>
      </c>
      <c r="E56" s="332"/>
      <c r="F56" s="333">
        <v>285</v>
      </c>
      <c r="G56" s="334"/>
      <c r="H56" s="334"/>
      <c r="I56" s="335"/>
      <c r="J56" s="334"/>
      <c r="K56" s="178"/>
      <c r="L56" s="178"/>
      <c r="M56" s="335"/>
      <c r="N56" s="175"/>
    </row>
    <row r="57" spans="1:14" s="49" customFormat="1">
      <c r="A57" s="54"/>
      <c r="B57" s="55"/>
      <c r="C57" s="309" t="s">
        <v>30</v>
      </c>
      <c r="D57" s="54" t="s">
        <v>31</v>
      </c>
      <c r="E57" s="331">
        <v>2.44</v>
      </c>
      <c r="F57" s="329">
        <f>F56*E57</f>
        <v>695.4</v>
      </c>
      <c r="G57" s="329"/>
      <c r="H57" s="329"/>
      <c r="I57" s="329"/>
      <c r="J57" s="329">
        <f>F57*I57</f>
        <v>0</v>
      </c>
      <c r="K57" s="329"/>
      <c r="L57" s="329"/>
      <c r="M57" s="329">
        <f>J57</f>
        <v>0</v>
      </c>
      <c r="N57" s="176"/>
    </row>
    <row r="58" spans="1:14" s="10" customFormat="1" ht="15.75">
      <c r="A58" s="54"/>
      <c r="B58" s="54"/>
      <c r="C58" s="309" t="s">
        <v>32</v>
      </c>
      <c r="D58" s="54" t="s">
        <v>0</v>
      </c>
      <c r="E58" s="331">
        <v>0.13</v>
      </c>
      <c r="F58" s="329">
        <f>F56*E58</f>
        <v>37.050000000000004</v>
      </c>
      <c r="G58" s="329"/>
      <c r="H58" s="329"/>
      <c r="I58" s="329"/>
      <c r="J58" s="329"/>
      <c r="K58" s="329"/>
      <c r="L58" s="329">
        <f>F58*K58</f>
        <v>0</v>
      </c>
      <c r="M58" s="329">
        <f>L58</f>
        <v>0</v>
      </c>
      <c r="N58" s="15"/>
    </row>
    <row r="59" spans="1:14" s="10" customFormat="1" ht="15.75">
      <c r="A59" s="54"/>
      <c r="B59" s="54"/>
      <c r="C59" s="309" t="s">
        <v>144</v>
      </c>
      <c r="D59" s="54" t="s">
        <v>109</v>
      </c>
      <c r="E59" s="331">
        <v>1</v>
      </c>
      <c r="F59" s="329">
        <f>E59*F56</f>
        <v>285</v>
      </c>
      <c r="G59" s="329"/>
      <c r="H59" s="329">
        <f>F59*G59</f>
        <v>0</v>
      </c>
      <c r="I59" s="329"/>
      <c r="J59" s="329"/>
      <c r="K59" s="329"/>
      <c r="L59" s="329"/>
      <c r="M59" s="329">
        <f>H59</f>
        <v>0</v>
      </c>
      <c r="N59" s="15"/>
    </row>
    <row r="60" spans="1:14" s="10" customFormat="1" ht="15.75">
      <c r="A60" s="54"/>
      <c r="B60" s="54"/>
      <c r="C60" s="316" t="s">
        <v>145</v>
      </c>
      <c r="D60" s="54" t="s">
        <v>33</v>
      </c>
      <c r="E60" s="331">
        <v>1</v>
      </c>
      <c r="F60" s="329">
        <f>E60*F56</f>
        <v>285</v>
      </c>
      <c r="G60" s="329"/>
      <c r="H60" s="329">
        <f t="shared" ref="H60:H61" si="13">F60*G60</f>
        <v>0</v>
      </c>
      <c r="I60" s="329"/>
      <c r="J60" s="329"/>
      <c r="K60" s="329"/>
      <c r="L60" s="329"/>
      <c r="M60" s="329">
        <f>H60</f>
        <v>0</v>
      </c>
      <c r="N60" s="15"/>
    </row>
    <row r="61" spans="1:14" s="11" customFormat="1" ht="15.75">
      <c r="A61" s="54"/>
      <c r="B61" s="54"/>
      <c r="C61" s="309" t="s">
        <v>35</v>
      </c>
      <c r="D61" s="54" t="s">
        <v>0</v>
      </c>
      <c r="E61" s="331">
        <v>0.94</v>
      </c>
      <c r="F61" s="329">
        <f>F56*E61</f>
        <v>267.89999999999998</v>
      </c>
      <c r="G61" s="329"/>
      <c r="H61" s="329">
        <f t="shared" si="13"/>
        <v>0</v>
      </c>
      <c r="I61" s="329"/>
      <c r="J61" s="329"/>
      <c r="K61" s="329"/>
      <c r="L61" s="329"/>
      <c r="M61" s="329">
        <f t="shared" ref="M61" si="14">H61</f>
        <v>0</v>
      </c>
      <c r="N61" s="177"/>
    </row>
    <row r="62" spans="1:14" s="10" customFormat="1" ht="15.75">
      <c r="A62" s="57">
        <v>4</v>
      </c>
      <c r="B62" s="310" t="s">
        <v>150</v>
      </c>
      <c r="C62" s="233" t="s">
        <v>148</v>
      </c>
      <c r="D62" s="323" t="s">
        <v>33</v>
      </c>
      <c r="E62" s="336"/>
      <c r="F62" s="337">
        <v>285</v>
      </c>
      <c r="G62" s="334"/>
      <c r="H62" s="334"/>
      <c r="I62" s="335"/>
      <c r="J62" s="334"/>
      <c r="K62" s="178"/>
      <c r="L62" s="178"/>
      <c r="M62" s="335"/>
      <c r="N62" s="15"/>
    </row>
    <row r="63" spans="1:14" s="49" customFormat="1">
      <c r="A63" s="54"/>
      <c r="B63" s="55"/>
      <c r="C63" s="309" t="s">
        <v>30</v>
      </c>
      <c r="D63" s="54" t="s">
        <v>31</v>
      </c>
      <c r="E63" s="331">
        <v>3.09</v>
      </c>
      <c r="F63" s="329">
        <f>F62*E63</f>
        <v>880.65</v>
      </c>
      <c r="G63" s="329"/>
      <c r="H63" s="329"/>
      <c r="I63" s="329"/>
      <c r="J63" s="329">
        <f>F63*I63</f>
        <v>0</v>
      </c>
      <c r="K63" s="329"/>
      <c r="L63" s="329"/>
      <c r="M63" s="329">
        <f>J63</f>
        <v>0</v>
      </c>
      <c r="N63" s="176"/>
    </row>
    <row r="64" spans="1:14" s="10" customFormat="1" ht="15.75">
      <c r="A64" s="54"/>
      <c r="B64" s="54"/>
      <c r="C64" s="309" t="s">
        <v>32</v>
      </c>
      <c r="D64" s="54" t="s">
        <v>0</v>
      </c>
      <c r="E64" s="331">
        <v>0.31</v>
      </c>
      <c r="F64" s="329">
        <f>F62*E64</f>
        <v>88.35</v>
      </c>
      <c r="G64" s="329"/>
      <c r="H64" s="329"/>
      <c r="I64" s="329"/>
      <c r="J64" s="329"/>
      <c r="K64" s="329"/>
      <c r="L64" s="329">
        <f>F64*K64</f>
        <v>0</v>
      </c>
      <c r="M64" s="329">
        <f>L64</f>
        <v>0</v>
      </c>
      <c r="N64" s="15"/>
    </row>
    <row r="65" spans="1:14" s="10" customFormat="1" ht="15.75">
      <c r="A65" s="54"/>
      <c r="B65" s="54"/>
      <c r="C65" s="309" t="s">
        <v>149</v>
      </c>
      <c r="D65" s="54" t="s">
        <v>109</v>
      </c>
      <c r="E65" s="331">
        <v>1</v>
      </c>
      <c r="F65" s="329">
        <f>E65*F62</f>
        <v>285</v>
      </c>
      <c r="G65" s="329"/>
      <c r="H65" s="329">
        <f t="shared" ref="H65:H66" si="15">F65*G65</f>
        <v>0</v>
      </c>
      <c r="I65" s="329"/>
      <c r="J65" s="329"/>
      <c r="K65" s="329"/>
      <c r="L65" s="329"/>
      <c r="M65" s="329">
        <f>H65</f>
        <v>0</v>
      </c>
      <c r="N65" s="15"/>
    </row>
    <row r="66" spans="1:14" s="10" customFormat="1" ht="15.75">
      <c r="A66" s="54"/>
      <c r="B66" s="54"/>
      <c r="C66" s="309" t="s">
        <v>35</v>
      </c>
      <c r="D66" s="54" t="s">
        <v>0</v>
      </c>
      <c r="E66" s="331">
        <v>0.38</v>
      </c>
      <c r="F66" s="329">
        <f>F62*E66</f>
        <v>108.3</v>
      </c>
      <c r="G66" s="329"/>
      <c r="H66" s="329">
        <f t="shared" si="15"/>
        <v>0</v>
      </c>
      <c r="I66" s="329"/>
      <c r="J66" s="329"/>
      <c r="K66" s="329"/>
      <c r="L66" s="329"/>
      <c r="M66" s="329">
        <f t="shared" ref="M66" si="16">H66</f>
        <v>0</v>
      </c>
      <c r="N66" s="15"/>
    </row>
    <row r="67" spans="1:14" s="7" customFormat="1">
      <c r="A67" s="206"/>
      <c r="B67" s="207"/>
      <c r="C67" s="218" t="s">
        <v>37</v>
      </c>
      <c r="D67" s="208"/>
      <c r="E67" s="209"/>
      <c r="F67" s="210"/>
      <c r="G67" s="179"/>
      <c r="H67" s="179">
        <f>SUM(H10:H66)</f>
        <v>0</v>
      </c>
      <c r="I67" s="211"/>
      <c r="J67" s="179">
        <f>SUM(J10:J66)</f>
        <v>0</v>
      </c>
      <c r="K67" s="179"/>
      <c r="L67" s="179">
        <f>SUM(L10:L66)</f>
        <v>0</v>
      </c>
      <c r="M67" s="179">
        <f>SUM(M10:M66)</f>
        <v>0</v>
      </c>
      <c r="N67" s="15"/>
    </row>
    <row r="68" spans="1:14" s="102" customFormat="1" ht="15">
      <c r="A68" s="87"/>
      <c r="B68" s="120"/>
      <c r="C68" s="97" t="s">
        <v>82</v>
      </c>
      <c r="D68" s="105">
        <v>0.05</v>
      </c>
      <c r="E68" s="93"/>
      <c r="F68" s="94"/>
      <c r="G68" s="99"/>
      <c r="H68" s="94"/>
      <c r="I68" s="98"/>
      <c r="J68" s="94"/>
      <c r="K68" s="98"/>
      <c r="L68" s="94"/>
      <c r="M68" s="100">
        <f>H67*D68</f>
        <v>0</v>
      </c>
    </row>
    <row r="69" spans="1:14" s="102" customFormat="1" ht="15">
      <c r="A69" s="106"/>
      <c r="B69" s="122"/>
      <c r="C69" s="107" t="s">
        <v>8</v>
      </c>
      <c r="D69" s="99"/>
      <c r="E69" s="99"/>
      <c r="F69" s="94"/>
      <c r="G69" s="108"/>
      <c r="H69" s="108"/>
      <c r="I69" s="99"/>
      <c r="J69" s="108"/>
      <c r="K69" s="108"/>
      <c r="L69" s="108"/>
      <c r="M69" s="109">
        <f>M67+M68</f>
        <v>0</v>
      </c>
    </row>
    <row r="70" spans="1:14" s="102" customFormat="1" ht="15">
      <c r="A70" s="106"/>
      <c r="B70" s="122"/>
      <c r="C70" s="104" t="s">
        <v>34</v>
      </c>
      <c r="D70" s="105">
        <v>0.1</v>
      </c>
      <c r="E70" s="110"/>
      <c r="F70" s="111"/>
      <c r="G70" s="112"/>
      <c r="H70" s="112"/>
      <c r="I70" s="99"/>
      <c r="J70" s="112"/>
      <c r="K70" s="112"/>
      <c r="L70" s="112"/>
      <c r="M70" s="113">
        <f>M69*D70</f>
        <v>0</v>
      </c>
    </row>
    <row r="71" spans="1:14" s="102" customFormat="1" ht="15">
      <c r="A71" s="106"/>
      <c r="B71" s="122"/>
      <c r="C71" s="107" t="s">
        <v>8</v>
      </c>
      <c r="D71" s="89"/>
      <c r="E71" s="99"/>
      <c r="F71" s="94"/>
      <c r="G71" s="108"/>
      <c r="H71" s="108"/>
      <c r="I71" s="99"/>
      <c r="J71" s="108"/>
      <c r="K71" s="108"/>
      <c r="L71" s="108"/>
      <c r="M71" s="109">
        <f>M69+M70</f>
        <v>0</v>
      </c>
    </row>
    <row r="72" spans="1:14" s="102" customFormat="1" ht="15">
      <c r="A72" s="106"/>
      <c r="B72" s="122"/>
      <c r="C72" s="104" t="s">
        <v>80</v>
      </c>
      <c r="D72" s="105">
        <v>0.08</v>
      </c>
      <c r="E72" s="99"/>
      <c r="F72" s="94"/>
      <c r="G72" s="112"/>
      <c r="H72" s="121"/>
      <c r="I72" s="99"/>
      <c r="J72" s="112"/>
      <c r="K72" s="112"/>
      <c r="L72" s="112"/>
      <c r="M72" s="113">
        <f>M71*D72</f>
        <v>0</v>
      </c>
    </row>
    <row r="73" spans="1:14" s="102" customFormat="1" ht="15">
      <c r="A73" s="106"/>
      <c r="B73" s="122"/>
      <c r="C73" s="107" t="s">
        <v>8</v>
      </c>
      <c r="D73" s="89"/>
      <c r="E73" s="99"/>
      <c r="F73" s="94"/>
      <c r="G73" s="108"/>
      <c r="H73" s="108"/>
      <c r="I73" s="99"/>
      <c r="J73" s="108"/>
      <c r="K73" s="108"/>
      <c r="L73" s="108"/>
      <c r="M73" s="109">
        <f>M71+M72</f>
        <v>0</v>
      </c>
    </row>
    <row r="74" spans="1:14" s="102" customFormat="1" ht="15">
      <c r="A74" s="99"/>
      <c r="B74" s="122"/>
      <c r="C74" s="104" t="s">
        <v>81</v>
      </c>
      <c r="D74" s="105"/>
      <c r="E74" s="99"/>
      <c r="F74" s="94"/>
      <c r="G74" s="112"/>
      <c r="H74" s="112"/>
      <c r="I74" s="99"/>
      <c r="J74" s="112"/>
      <c r="K74" s="112"/>
      <c r="L74" s="112"/>
      <c r="M74" s="112"/>
    </row>
    <row r="75" spans="1:14" s="102" customFormat="1" ht="15.75" thickBot="1">
      <c r="A75" s="114"/>
      <c r="B75" s="123"/>
      <c r="C75" s="116" t="s">
        <v>8</v>
      </c>
      <c r="D75" s="115"/>
      <c r="E75" s="115"/>
      <c r="F75" s="117"/>
      <c r="G75" s="118"/>
      <c r="H75" s="118"/>
      <c r="I75" s="115"/>
      <c r="J75" s="118"/>
      <c r="K75" s="118"/>
      <c r="L75" s="118"/>
      <c r="M75" s="119">
        <f>M73+M74</f>
        <v>0</v>
      </c>
    </row>
    <row r="76" spans="1:14" s="7" customFormat="1">
      <c r="A76" s="43"/>
      <c r="B76" s="13"/>
      <c r="C76" s="43"/>
      <c r="D76" s="44"/>
      <c r="E76" s="44"/>
      <c r="F76" s="13"/>
      <c r="G76" s="13"/>
      <c r="H76" s="45"/>
      <c r="I76" s="345"/>
      <c r="J76" s="346"/>
      <c r="K76" s="347"/>
      <c r="L76" s="347"/>
      <c r="M76" s="348"/>
      <c r="N76" s="15"/>
    </row>
    <row r="77" spans="1:14" s="7" customFormat="1">
      <c r="A77" s="12"/>
      <c r="B77" s="14"/>
      <c r="C77" s="14"/>
      <c r="D77" s="14"/>
      <c r="E77" s="14"/>
      <c r="F77" s="14"/>
      <c r="G77" s="14"/>
      <c r="H77" s="14"/>
      <c r="I77" s="349"/>
      <c r="J77" s="350"/>
      <c r="K77" s="351"/>
      <c r="L77" s="351"/>
      <c r="M77" s="352"/>
      <c r="N77" s="15"/>
    </row>
    <row r="78" spans="1:14" s="7" customFormat="1">
      <c r="A78" s="10"/>
      <c r="B78" s="149"/>
      <c r="C78" s="219"/>
      <c r="D78" s="15"/>
      <c r="E78" s="180"/>
      <c r="F78" s="180"/>
      <c r="G78" s="181"/>
      <c r="H78" s="15"/>
      <c r="I78" s="181"/>
      <c r="J78" s="15"/>
      <c r="K78" s="16"/>
      <c r="L78" s="16"/>
      <c r="M78" s="18"/>
      <c r="N78" s="15"/>
    </row>
    <row r="79" spans="1:14" s="10" customFormat="1" ht="15.75">
      <c r="B79" s="149"/>
      <c r="C79" s="219"/>
      <c r="D79" s="15"/>
      <c r="E79" s="180"/>
      <c r="F79" s="180"/>
      <c r="G79" s="16"/>
      <c r="H79" s="16"/>
      <c r="I79" s="181"/>
      <c r="J79" s="16"/>
      <c r="K79" s="16"/>
      <c r="L79" s="16"/>
      <c r="M79" s="16"/>
      <c r="N79" s="15"/>
    </row>
    <row r="80" spans="1:14" s="7" customFormat="1">
      <c r="A80" s="10"/>
      <c r="B80" s="149"/>
      <c r="C80" s="219"/>
      <c r="D80" s="15"/>
      <c r="E80" s="180"/>
      <c r="F80" s="180"/>
      <c r="G80" s="16"/>
      <c r="H80" s="16"/>
      <c r="I80" s="181"/>
      <c r="J80" s="15"/>
      <c r="K80" s="16"/>
      <c r="L80" s="16"/>
      <c r="M80" s="16"/>
      <c r="N80" s="15"/>
    </row>
    <row r="81" spans="1:14" s="7" customFormat="1">
      <c r="A81" s="10"/>
      <c r="B81" s="149"/>
      <c r="C81" s="219"/>
      <c r="D81" s="15"/>
      <c r="E81" s="180"/>
      <c r="F81" s="180"/>
      <c r="G81" s="16"/>
      <c r="H81" s="16"/>
      <c r="I81" s="181"/>
      <c r="J81" s="15"/>
      <c r="K81" s="16"/>
      <c r="L81" s="16"/>
      <c r="M81" s="18"/>
      <c r="N81" s="15"/>
    </row>
    <row r="82" spans="1:14" s="7" customFormat="1">
      <c r="A82" s="10"/>
      <c r="B82" s="149"/>
      <c r="C82" s="219"/>
      <c r="D82" s="15"/>
      <c r="E82" s="182"/>
      <c r="F82" s="180"/>
      <c r="G82" s="181"/>
      <c r="H82" s="15"/>
      <c r="I82" s="181"/>
      <c r="J82" s="18"/>
      <c r="K82" s="181"/>
      <c r="L82" s="15"/>
      <c r="M82" s="18"/>
      <c r="N82" s="15"/>
    </row>
    <row r="83" spans="1:14" s="7" customFormat="1">
      <c r="A83" s="10"/>
      <c r="B83" s="149"/>
      <c r="C83" s="219"/>
      <c r="D83" s="15"/>
      <c r="E83" s="180"/>
      <c r="F83" s="180"/>
      <c r="G83" s="181"/>
      <c r="H83" s="15"/>
      <c r="I83" s="181"/>
      <c r="J83" s="18"/>
      <c r="K83" s="16"/>
      <c r="L83" s="16"/>
      <c r="M83" s="18"/>
      <c r="N83" s="15"/>
    </row>
    <row r="84" spans="1:14" s="7" customFormat="1">
      <c r="A84" s="10"/>
      <c r="B84" s="149"/>
      <c r="C84" s="219"/>
      <c r="D84" s="15"/>
      <c r="E84" s="180"/>
      <c r="F84" s="180"/>
      <c r="G84" s="181"/>
      <c r="H84" s="15"/>
      <c r="I84" s="181"/>
      <c r="J84" s="15"/>
      <c r="K84" s="16"/>
      <c r="L84" s="16"/>
      <c r="M84" s="18"/>
      <c r="N84" s="15"/>
    </row>
    <row r="85" spans="1:14" s="7" customFormat="1">
      <c r="A85" s="10"/>
      <c r="B85" s="149"/>
      <c r="C85" s="219"/>
      <c r="D85" s="15"/>
      <c r="E85" s="180"/>
      <c r="F85" s="180"/>
      <c r="G85" s="181"/>
      <c r="H85" s="15"/>
      <c r="I85" s="181"/>
      <c r="J85" s="18"/>
      <c r="K85" s="16"/>
      <c r="L85" s="16"/>
      <c r="M85" s="18"/>
      <c r="N85" s="15"/>
    </row>
    <row r="86" spans="1:14" s="7" customFormat="1">
      <c r="A86" s="10"/>
      <c r="B86" s="149"/>
      <c r="C86" s="219"/>
      <c r="D86" s="15"/>
      <c r="E86" s="180"/>
      <c r="F86" s="180"/>
      <c r="G86" s="181"/>
      <c r="H86" s="15"/>
      <c r="I86" s="181"/>
      <c r="J86" s="15"/>
      <c r="K86" s="16"/>
      <c r="L86" s="16"/>
      <c r="M86" s="18"/>
      <c r="N86" s="15"/>
    </row>
    <row r="87" spans="1:14" s="7" customFormat="1">
      <c r="A87" s="10"/>
      <c r="B87" s="149"/>
      <c r="C87" s="219"/>
      <c r="D87" s="15"/>
      <c r="E87" s="182"/>
      <c r="F87" s="180"/>
      <c r="G87" s="181"/>
      <c r="H87" s="15"/>
      <c r="I87" s="181"/>
      <c r="J87" s="15"/>
      <c r="K87" s="16"/>
      <c r="L87" s="16"/>
      <c r="M87" s="18"/>
      <c r="N87" s="15"/>
    </row>
    <row r="88" spans="1:14" s="10" customFormat="1" ht="15.75">
      <c r="B88" s="149"/>
      <c r="C88" s="219"/>
      <c r="D88" s="15"/>
      <c r="E88" s="180"/>
      <c r="F88" s="180"/>
      <c r="G88" s="16"/>
      <c r="H88" s="16"/>
      <c r="I88" s="181"/>
      <c r="J88" s="16"/>
      <c r="K88" s="16"/>
      <c r="L88" s="16"/>
      <c r="M88" s="16"/>
      <c r="N88" s="15"/>
    </row>
    <row r="89" spans="1:14" s="7" customFormat="1">
      <c r="A89" s="10"/>
      <c r="B89" s="149"/>
      <c r="C89" s="219"/>
      <c r="D89" s="15"/>
      <c r="E89" s="180"/>
      <c r="F89" s="180"/>
      <c r="G89" s="16"/>
      <c r="H89" s="16"/>
      <c r="I89" s="181"/>
      <c r="J89" s="15"/>
      <c r="K89" s="16"/>
      <c r="L89" s="16"/>
      <c r="M89" s="16"/>
      <c r="N89" s="15"/>
    </row>
    <row r="90" spans="1:14" s="7" customFormat="1">
      <c r="A90" s="10"/>
      <c r="B90" s="149"/>
      <c r="C90" s="219"/>
      <c r="D90" s="15"/>
      <c r="E90" s="180"/>
      <c r="F90" s="180"/>
      <c r="G90" s="16"/>
      <c r="H90" s="16"/>
      <c r="I90" s="181"/>
      <c r="J90" s="15"/>
      <c r="K90" s="16"/>
      <c r="L90" s="16"/>
      <c r="M90" s="18"/>
      <c r="N90" s="15"/>
    </row>
    <row r="91" spans="1:14" s="7" customFormat="1">
      <c r="A91" s="10"/>
      <c r="B91" s="149"/>
      <c r="C91" s="219"/>
      <c r="D91" s="15"/>
      <c r="E91" s="182"/>
      <c r="F91" s="180"/>
      <c r="G91" s="181"/>
      <c r="H91" s="15"/>
      <c r="I91" s="181"/>
      <c r="J91" s="18"/>
      <c r="K91" s="181"/>
      <c r="L91" s="15"/>
      <c r="M91" s="18"/>
      <c r="N91" s="15"/>
    </row>
    <row r="92" spans="1:14" s="7" customFormat="1">
      <c r="A92" s="10"/>
      <c r="B92" s="149"/>
      <c r="C92" s="219"/>
      <c r="D92" s="15"/>
      <c r="E92" s="180"/>
      <c r="F92" s="180"/>
      <c r="G92" s="181"/>
      <c r="H92" s="15"/>
      <c r="I92" s="181"/>
      <c r="J92" s="18"/>
      <c r="K92" s="16"/>
      <c r="L92" s="16"/>
      <c r="M92" s="18"/>
      <c r="N92" s="15"/>
    </row>
    <row r="93" spans="1:14" s="7" customFormat="1">
      <c r="A93" s="10"/>
      <c r="B93" s="149"/>
      <c r="C93" s="219"/>
      <c r="D93" s="15"/>
      <c r="E93" s="180"/>
      <c r="F93" s="180"/>
      <c r="G93" s="181"/>
      <c r="H93" s="15"/>
      <c r="I93" s="181"/>
      <c r="J93" s="15"/>
      <c r="K93" s="16"/>
      <c r="L93" s="16"/>
      <c r="M93" s="18"/>
      <c r="N93" s="15"/>
    </row>
    <row r="94" spans="1:14" s="7" customFormat="1">
      <c r="A94" s="10"/>
      <c r="B94" s="149"/>
      <c r="C94" s="219"/>
      <c r="D94" s="15"/>
      <c r="E94" s="180"/>
      <c r="F94" s="180"/>
      <c r="G94" s="181"/>
      <c r="H94" s="15"/>
      <c r="I94" s="181"/>
      <c r="J94" s="18"/>
      <c r="K94" s="16"/>
      <c r="L94" s="16"/>
      <c r="M94" s="18"/>
      <c r="N94" s="15"/>
    </row>
    <row r="95" spans="1:14" s="7" customFormat="1">
      <c r="A95" s="16"/>
      <c r="B95" s="148"/>
      <c r="C95" s="221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5"/>
    </row>
    <row r="96" spans="1:14" s="7" customFormat="1">
      <c r="A96" s="10"/>
      <c r="B96" s="149"/>
      <c r="C96" s="219"/>
      <c r="D96" s="15"/>
      <c r="E96" s="180"/>
      <c r="F96" s="180"/>
      <c r="G96" s="181"/>
      <c r="H96" s="15"/>
      <c r="I96" s="181"/>
      <c r="J96" s="15"/>
      <c r="K96" s="16"/>
      <c r="L96" s="16"/>
      <c r="M96" s="18"/>
      <c r="N96" s="15"/>
    </row>
    <row r="97" spans="1:14" s="7" customFormat="1">
      <c r="A97" s="10"/>
      <c r="B97" s="149"/>
      <c r="C97" s="219"/>
      <c r="D97" s="15"/>
      <c r="E97" s="182"/>
      <c r="F97" s="180"/>
      <c r="G97" s="181"/>
      <c r="H97" s="15"/>
      <c r="I97" s="181"/>
      <c r="J97" s="15"/>
      <c r="K97" s="16"/>
      <c r="L97" s="16"/>
      <c r="M97" s="18"/>
      <c r="N97" s="15"/>
    </row>
    <row r="98" spans="1:14" s="10" customFormat="1" ht="15.75">
      <c r="B98" s="149"/>
      <c r="C98" s="219"/>
      <c r="D98" s="15"/>
      <c r="E98" s="180"/>
      <c r="F98" s="180"/>
      <c r="G98" s="16"/>
      <c r="H98" s="16"/>
      <c r="I98" s="181"/>
      <c r="J98" s="16"/>
      <c r="K98" s="16"/>
      <c r="L98" s="16"/>
      <c r="M98" s="16"/>
      <c r="N98" s="15"/>
    </row>
    <row r="99" spans="1:14" s="7" customFormat="1">
      <c r="A99" s="10"/>
      <c r="B99" s="149"/>
      <c r="C99" s="219"/>
      <c r="D99" s="15"/>
      <c r="E99" s="180"/>
      <c r="F99" s="180"/>
      <c r="G99" s="16"/>
      <c r="H99" s="16"/>
      <c r="I99" s="181"/>
      <c r="J99" s="15"/>
      <c r="K99" s="16"/>
      <c r="L99" s="16"/>
      <c r="M99" s="16"/>
      <c r="N99" s="15"/>
    </row>
    <row r="100" spans="1:14" s="7" customFormat="1">
      <c r="A100" s="10"/>
      <c r="B100" s="149"/>
      <c r="C100" s="219"/>
      <c r="D100" s="15"/>
      <c r="E100" s="180"/>
      <c r="F100" s="180"/>
      <c r="G100" s="16"/>
      <c r="H100" s="16"/>
      <c r="I100" s="181"/>
      <c r="J100" s="15"/>
      <c r="K100" s="16"/>
      <c r="L100" s="16"/>
      <c r="M100" s="18"/>
      <c r="N100" s="15"/>
    </row>
    <row r="101" spans="1:14" s="7" customFormat="1">
      <c r="A101" s="10"/>
      <c r="B101" s="149"/>
      <c r="C101" s="219"/>
      <c r="D101" s="15"/>
      <c r="E101" s="182"/>
      <c r="F101" s="180"/>
      <c r="G101" s="181"/>
      <c r="H101" s="15"/>
      <c r="I101" s="181"/>
      <c r="J101" s="18"/>
      <c r="K101" s="181"/>
      <c r="L101" s="15"/>
      <c r="M101" s="18"/>
      <c r="N101" s="15"/>
    </row>
    <row r="102" spans="1:14" s="7" customFormat="1">
      <c r="A102" s="10"/>
      <c r="B102" s="149"/>
      <c r="C102" s="219"/>
      <c r="D102" s="15"/>
      <c r="E102" s="180"/>
      <c r="F102" s="180"/>
      <c r="G102" s="181"/>
      <c r="H102" s="15"/>
      <c r="I102" s="181"/>
      <c r="J102" s="18"/>
      <c r="K102" s="16"/>
      <c r="L102" s="16"/>
      <c r="M102" s="18"/>
      <c r="N102" s="15"/>
    </row>
    <row r="103" spans="1:14" s="7" customFormat="1">
      <c r="A103" s="10"/>
      <c r="B103" s="149"/>
      <c r="C103" s="219"/>
      <c r="D103" s="15"/>
      <c r="E103" s="180"/>
      <c r="F103" s="180"/>
      <c r="G103" s="181"/>
      <c r="H103" s="15"/>
      <c r="I103" s="181"/>
      <c r="J103" s="15"/>
      <c r="K103" s="16"/>
      <c r="L103" s="16"/>
      <c r="M103" s="18"/>
      <c r="N103" s="15"/>
    </row>
    <row r="104" spans="1:14" s="7" customFormat="1">
      <c r="A104" s="10"/>
      <c r="B104" s="149"/>
      <c r="C104" s="219"/>
      <c r="D104" s="15"/>
      <c r="E104" s="180"/>
      <c r="F104" s="180"/>
      <c r="G104" s="181"/>
      <c r="H104" s="15"/>
      <c r="I104" s="181"/>
      <c r="J104" s="18"/>
      <c r="K104" s="16"/>
      <c r="L104" s="16"/>
      <c r="M104" s="18"/>
      <c r="N104" s="15"/>
    </row>
    <row r="105" spans="1:14" s="7" customFormat="1">
      <c r="A105" s="10"/>
      <c r="B105" s="149"/>
      <c r="C105" s="219"/>
      <c r="D105" s="15"/>
      <c r="E105" s="180"/>
      <c r="F105" s="180"/>
      <c r="G105" s="181"/>
      <c r="H105" s="15"/>
      <c r="I105" s="181"/>
      <c r="J105" s="15"/>
      <c r="K105" s="16"/>
      <c r="L105" s="16"/>
      <c r="M105" s="18"/>
      <c r="N105" s="15"/>
    </row>
    <row r="106" spans="1:14" s="7" customFormat="1">
      <c r="A106" s="10"/>
      <c r="B106" s="149"/>
      <c r="C106" s="219"/>
      <c r="D106" s="15"/>
      <c r="E106" s="182"/>
      <c r="F106" s="180"/>
      <c r="G106" s="181"/>
      <c r="H106" s="15"/>
      <c r="I106" s="181"/>
      <c r="J106" s="15"/>
      <c r="K106" s="16"/>
      <c r="L106" s="16"/>
      <c r="M106" s="18"/>
      <c r="N106" s="15"/>
    </row>
    <row r="107" spans="1:14" s="10" customFormat="1" ht="15.75">
      <c r="B107" s="149"/>
      <c r="C107" s="219"/>
      <c r="D107" s="15"/>
      <c r="E107" s="180"/>
      <c r="F107" s="180"/>
      <c r="G107" s="16"/>
      <c r="H107" s="16"/>
      <c r="I107" s="181"/>
      <c r="J107" s="16"/>
      <c r="K107" s="16"/>
      <c r="L107" s="16"/>
      <c r="M107" s="16"/>
      <c r="N107" s="15"/>
    </row>
    <row r="108" spans="1:14" s="7" customFormat="1">
      <c r="A108" s="10"/>
      <c r="B108" s="149"/>
      <c r="C108" s="219"/>
      <c r="D108" s="15"/>
      <c r="E108" s="180"/>
      <c r="F108" s="180"/>
      <c r="G108" s="16"/>
      <c r="H108" s="16"/>
      <c r="I108" s="181"/>
      <c r="J108" s="15"/>
      <c r="K108" s="16"/>
      <c r="L108" s="16"/>
      <c r="M108" s="16"/>
      <c r="N108" s="15"/>
    </row>
    <row r="109" spans="1:14" s="7" customFormat="1">
      <c r="A109" s="10"/>
      <c r="B109" s="149"/>
      <c r="C109" s="219"/>
      <c r="D109" s="15"/>
      <c r="E109" s="180"/>
      <c r="F109" s="180"/>
      <c r="G109" s="16"/>
      <c r="H109" s="16"/>
      <c r="I109" s="181"/>
      <c r="J109" s="15"/>
      <c r="K109" s="16"/>
      <c r="L109" s="16"/>
      <c r="M109" s="18"/>
      <c r="N109" s="15"/>
    </row>
    <row r="110" spans="1:14" s="7" customFormat="1">
      <c r="A110" s="10"/>
      <c r="B110" s="149"/>
      <c r="C110" s="219"/>
      <c r="D110" s="15"/>
      <c r="E110" s="182"/>
      <c r="F110" s="180"/>
      <c r="G110" s="181"/>
      <c r="H110" s="15"/>
      <c r="I110" s="181"/>
      <c r="J110" s="18"/>
      <c r="K110" s="181"/>
      <c r="L110" s="15"/>
      <c r="M110" s="181"/>
      <c r="N110" s="15"/>
    </row>
    <row r="111" spans="1:14" s="7" customFormat="1">
      <c r="A111" s="10"/>
      <c r="B111" s="149"/>
      <c r="C111" s="219"/>
      <c r="D111" s="15"/>
      <c r="E111" s="180"/>
      <c r="F111" s="180"/>
      <c r="G111" s="181"/>
      <c r="H111" s="15"/>
      <c r="I111" s="181"/>
      <c r="J111" s="18"/>
      <c r="K111" s="16"/>
      <c r="L111" s="16"/>
      <c r="M111" s="18"/>
      <c r="N111" s="15"/>
    </row>
    <row r="112" spans="1:14" s="7" customFormat="1">
      <c r="A112" s="10"/>
      <c r="B112" s="149"/>
      <c r="C112" s="219"/>
      <c r="D112" s="15"/>
      <c r="E112" s="180"/>
      <c r="F112" s="180"/>
      <c r="G112" s="181"/>
      <c r="H112" s="15"/>
      <c r="I112" s="181"/>
      <c r="J112" s="15"/>
      <c r="K112" s="16"/>
      <c r="L112" s="16"/>
      <c r="M112" s="18"/>
      <c r="N112" s="15"/>
    </row>
    <row r="113" spans="1:14" s="7" customFormat="1">
      <c r="A113" s="10"/>
      <c r="B113" s="149"/>
      <c r="C113" s="219"/>
      <c r="D113" s="15"/>
      <c r="E113" s="180"/>
      <c r="F113" s="180"/>
      <c r="G113" s="181"/>
      <c r="H113" s="15"/>
      <c r="I113" s="181"/>
      <c r="J113" s="18"/>
      <c r="K113" s="16"/>
      <c r="L113" s="16"/>
      <c r="M113" s="18"/>
      <c r="N113" s="15"/>
    </row>
    <row r="114" spans="1:14" s="7" customFormat="1">
      <c r="A114" s="10"/>
      <c r="B114" s="149"/>
      <c r="C114" s="219"/>
      <c r="D114" s="15"/>
      <c r="E114" s="180"/>
      <c r="F114" s="180"/>
      <c r="G114" s="181"/>
      <c r="H114" s="15"/>
      <c r="I114" s="181"/>
      <c r="J114" s="15"/>
      <c r="K114" s="16"/>
      <c r="L114" s="16"/>
      <c r="M114" s="18"/>
      <c r="N114" s="15"/>
    </row>
    <row r="115" spans="1:14" s="7" customFormat="1">
      <c r="A115" s="10"/>
      <c r="B115" s="149"/>
      <c r="C115" s="219"/>
      <c r="D115" s="15"/>
      <c r="E115" s="182"/>
      <c r="F115" s="180"/>
      <c r="G115" s="181"/>
      <c r="H115" s="15"/>
      <c r="I115" s="181"/>
      <c r="J115" s="15"/>
      <c r="K115" s="16"/>
      <c r="L115" s="16"/>
      <c r="M115" s="18"/>
      <c r="N115" s="15"/>
    </row>
    <row r="116" spans="1:14" s="10" customFormat="1" ht="15.75">
      <c r="B116" s="149"/>
      <c r="C116" s="219"/>
      <c r="D116" s="15"/>
      <c r="E116" s="180"/>
      <c r="F116" s="180"/>
      <c r="G116" s="16"/>
      <c r="H116" s="16"/>
      <c r="I116" s="181"/>
      <c r="J116" s="16"/>
      <c r="K116" s="16"/>
      <c r="L116" s="16"/>
      <c r="M116" s="16"/>
      <c r="N116" s="15"/>
    </row>
    <row r="117" spans="1:14" s="7" customFormat="1">
      <c r="A117" s="10"/>
      <c r="B117" s="149"/>
      <c r="C117" s="219"/>
      <c r="D117" s="15"/>
      <c r="E117" s="180"/>
      <c r="F117" s="180"/>
      <c r="G117" s="16"/>
      <c r="H117" s="16"/>
      <c r="I117" s="181"/>
      <c r="J117" s="15"/>
      <c r="K117" s="16"/>
      <c r="L117" s="16"/>
      <c r="M117" s="16"/>
      <c r="N117" s="15"/>
    </row>
    <row r="118" spans="1:14" s="7" customFormat="1">
      <c r="A118" s="10"/>
      <c r="B118" s="149"/>
      <c r="C118" s="219"/>
      <c r="D118" s="15"/>
      <c r="E118" s="180"/>
      <c r="F118" s="180"/>
      <c r="G118" s="16"/>
      <c r="H118" s="16"/>
      <c r="I118" s="181"/>
      <c r="J118" s="15"/>
      <c r="K118" s="16"/>
      <c r="L118" s="16"/>
      <c r="M118" s="18"/>
      <c r="N118" s="15"/>
    </row>
    <row r="119" spans="1:14" s="7" customFormat="1">
      <c r="A119" s="10"/>
      <c r="B119" s="149"/>
      <c r="C119" s="219"/>
      <c r="D119" s="15"/>
      <c r="E119" s="182"/>
      <c r="F119" s="180"/>
      <c r="G119" s="181"/>
      <c r="H119" s="15"/>
      <c r="I119" s="181"/>
      <c r="J119" s="18"/>
      <c r="K119" s="181"/>
      <c r="L119" s="15"/>
      <c r="M119" s="181"/>
      <c r="N119" s="15"/>
    </row>
    <row r="120" spans="1:14" s="7" customFormat="1">
      <c r="A120" s="10"/>
      <c r="B120" s="149"/>
      <c r="C120" s="219"/>
      <c r="D120" s="15"/>
      <c r="E120" s="180"/>
      <c r="F120" s="180"/>
      <c r="G120" s="181"/>
      <c r="H120" s="15"/>
      <c r="I120" s="181"/>
      <c r="J120" s="18"/>
      <c r="K120" s="16"/>
      <c r="L120" s="16"/>
      <c r="M120" s="18"/>
      <c r="N120" s="15"/>
    </row>
    <row r="121" spans="1:14" s="7" customFormat="1">
      <c r="A121" s="10"/>
      <c r="B121" s="149"/>
      <c r="C121" s="219"/>
      <c r="D121" s="15"/>
      <c r="E121" s="180"/>
      <c r="F121" s="180"/>
      <c r="G121" s="181"/>
      <c r="H121" s="15"/>
      <c r="I121" s="181"/>
      <c r="J121" s="15"/>
      <c r="K121" s="16"/>
      <c r="L121" s="16"/>
      <c r="M121" s="18"/>
      <c r="N121" s="15"/>
    </row>
    <row r="122" spans="1:14" s="7" customFormat="1">
      <c r="A122" s="10"/>
      <c r="B122" s="149"/>
      <c r="C122" s="219"/>
      <c r="D122" s="15"/>
      <c r="E122" s="180"/>
      <c r="F122" s="180"/>
      <c r="G122" s="181"/>
      <c r="H122" s="15"/>
      <c r="I122" s="181"/>
      <c r="J122" s="18"/>
      <c r="K122" s="16"/>
      <c r="L122" s="16"/>
      <c r="M122" s="18"/>
      <c r="N122" s="15"/>
    </row>
    <row r="123" spans="1:14" s="7" customFormat="1">
      <c r="A123" s="10"/>
      <c r="B123" s="149"/>
      <c r="C123" s="219"/>
      <c r="D123" s="15"/>
      <c r="E123" s="180"/>
      <c r="F123" s="180"/>
      <c r="G123" s="181"/>
      <c r="H123" s="15"/>
      <c r="I123" s="181"/>
      <c r="J123" s="15"/>
      <c r="K123" s="16"/>
      <c r="L123" s="16"/>
      <c r="M123" s="18"/>
      <c r="N123" s="15"/>
    </row>
    <row r="124" spans="1:14" s="7" customFormat="1">
      <c r="A124" s="10"/>
      <c r="B124" s="149"/>
      <c r="C124" s="219"/>
      <c r="D124" s="15"/>
      <c r="E124" s="182"/>
      <c r="F124" s="180"/>
      <c r="G124" s="181"/>
      <c r="H124" s="15"/>
      <c r="I124" s="181"/>
      <c r="J124" s="15"/>
      <c r="K124" s="16"/>
      <c r="L124" s="16"/>
      <c r="M124" s="18"/>
      <c r="N124" s="15"/>
    </row>
    <row r="125" spans="1:14" s="10" customFormat="1" ht="15.75">
      <c r="B125" s="149"/>
      <c r="C125" s="219"/>
      <c r="D125" s="15"/>
      <c r="E125" s="180"/>
      <c r="F125" s="180"/>
      <c r="G125" s="16"/>
      <c r="H125" s="16"/>
      <c r="I125" s="181"/>
      <c r="J125" s="16"/>
      <c r="K125" s="16"/>
      <c r="L125" s="16"/>
      <c r="M125" s="16"/>
      <c r="N125" s="15"/>
    </row>
    <row r="126" spans="1:14" s="10" customFormat="1" ht="15.75">
      <c r="B126" s="149"/>
      <c r="C126" s="220"/>
      <c r="D126" s="15"/>
      <c r="E126" s="180"/>
      <c r="F126" s="180"/>
      <c r="G126" s="16"/>
      <c r="H126" s="15"/>
      <c r="I126" s="181"/>
      <c r="J126" s="15"/>
      <c r="K126" s="16"/>
      <c r="L126" s="15"/>
      <c r="M126" s="18"/>
      <c r="N126" s="15"/>
    </row>
    <row r="127" spans="1:14" s="10" customFormat="1" ht="15.75">
      <c r="B127" s="149"/>
      <c r="C127" s="219"/>
      <c r="D127" s="15"/>
      <c r="E127" s="180"/>
      <c r="F127" s="180"/>
      <c r="G127" s="16"/>
      <c r="H127" s="16"/>
      <c r="I127" s="181"/>
      <c r="J127" s="16"/>
      <c r="K127" s="16"/>
      <c r="L127" s="16"/>
      <c r="M127" s="16"/>
      <c r="N127" s="15"/>
    </row>
    <row r="128" spans="1:14" s="10" customFormat="1" ht="15.75">
      <c r="B128" s="149"/>
      <c r="C128" s="220"/>
      <c r="D128" s="15"/>
      <c r="E128" s="180"/>
      <c r="F128" s="180"/>
      <c r="G128" s="16"/>
      <c r="H128" s="15"/>
      <c r="I128" s="181"/>
      <c r="J128" s="15"/>
      <c r="K128" s="16"/>
      <c r="L128" s="15"/>
      <c r="M128" s="18"/>
      <c r="N128" s="15"/>
    </row>
    <row r="129" spans="1:14" s="10" customFormat="1" ht="15.75">
      <c r="B129" s="149"/>
      <c r="C129" s="219"/>
      <c r="D129" s="15"/>
      <c r="E129" s="180"/>
      <c r="F129" s="180"/>
      <c r="G129" s="16"/>
      <c r="H129" s="16"/>
      <c r="I129" s="181"/>
      <c r="J129" s="16"/>
      <c r="K129" s="16"/>
      <c r="L129" s="16"/>
      <c r="M129" s="16"/>
      <c r="N129" s="15"/>
    </row>
    <row r="130" spans="1:14" s="10" customFormat="1" ht="15.75">
      <c r="B130" s="149"/>
      <c r="C130" s="220"/>
      <c r="D130" s="15"/>
      <c r="E130" s="180"/>
      <c r="F130" s="180"/>
      <c r="G130" s="16"/>
      <c r="H130" s="15"/>
      <c r="I130" s="181"/>
      <c r="J130" s="15"/>
      <c r="K130" s="16"/>
      <c r="L130" s="15"/>
      <c r="M130" s="18"/>
      <c r="N130" s="15"/>
    </row>
    <row r="131" spans="1:14" s="7" customFormat="1">
      <c r="A131" s="16"/>
      <c r="B131" s="148"/>
      <c r="C131" s="221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5"/>
    </row>
    <row r="132" spans="1:14" s="10" customFormat="1" ht="15.75">
      <c r="B132" s="149"/>
      <c r="C132" s="220"/>
      <c r="D132" s="15"/>
      <c r="E132" s="180"/>
      <c r="F132" s="180"/>
      <c r="G132" s="16"/>
      <c r="H132" s="15"/>
      <c r="I132" s="181"/>
      <c r="J132" s="15"/>
      <c r="K132" s="16"/>
      <c r="L132" s="15"/>
      <c r="M132" s="18"/>
      <c r="N132" s="15"/>
    </row>
    <row r="133" spans="1:14" s="10" customFormat="1" ht="15.75">
      <c r="B133" s="149"/>
      <c r="C133" s="219"/>
      <c r="D133" s="15"/>
      <c r="E133" s="180"/>
      <c r="F133" s="180"/>
      <c r="G133" s="16"/>
      <c r="H133" s="16"/>
      <c r="I133" s="181"/>
      <c r="J133" s="16"/>
      <c r="K133" s="16"/>
      <c r="L133" s="16"/>
      <c r="M133" s="16"/>
      <c r="N133" s="15"/>
    </row>
    <row r="134" spans="1:14" s="10" customFormat="1" ht="15.75">
      <c r="B134" s="149"/>
      <c r="C134" s="220"/>
      <c r="D134" s="15"/>
      <c r="E134" s="180"/>
      <c r="F134" s="180"/>
      <c r="G134" s="16"/>
      <c r="H134" s="15"/>
      <c r="I134" s="181"/>
      <c r="J134" s="15"/>
      <c r="K134" s="16"/>
      <c r="L134" s="15"/>
      <c r="M134" s="18"/>
      <c r="N134" s="15"/>
    </row>
    <row r="135" spans="1:14" s="10" customFormat="1" ht="15.75">
      <c r="B135" s="149"/>
      <c r="C135" s="219"/>
      <c r="D135" s="15"/>
      <c r="E135" s="180"/>
      <c r="F135" s="180"/>
      <c r="G135" s="16"/>
      <c r="H135" s="16"/>
      <c r="I135" s="181"/>
      <c r="J135" s="16"/>
      <c r="K135" s="16"/>
      <c r="L135" s="16"/>
      <c r="M135" s="16"/>
      <c r="N135" s="15"/>
    </row>
    <row r="136" spans="1:14" s="10" customFormat="1" ht="15.75">
      <c r="B136" s="149"/>
      <c r="C136" s="220"/>
      <c r="D136" s="15"/>
      <c r="E136" s="180"/>
      <c r="F136" s="180"/>
      <c r="G136" s="16"/>
      <c r="H136" s="15"/>
      <c r="I136" s="181"/>
      <c r="J136" s="15"/>
      <c r="K136" s="16"/>
      <c r="L136" s="15"/>
      <c r="M136" s="18"/>
      <c r="N136" s="15"/>
    </row>
    <row r="137" spans="1:14" s="10" customFormat="1" ht="15.75">
      <c r="B137" s="149"/>
      <c r="C137" s="219"/>
      <c r="D137" s="15"/>
      <c r="E137" s="180"/>
      <c r="F137" s="180"/>
      <c r="G137" s="16"/>
      <c r="H137" s="16"/>
      <c r="I137" s="181"/>
      <c r="J137" s="16"/>
      <c r="K137" s="16"/>
      <c r="L137" s="16"/>
      <c r="M137" s="16"/>
      <c r="N137" s="15"/>
    </row>
    <row r="138" spans="1:14" s="10" customFormat="1" ht="15.75">
      <c r="B138" s="149"/>
      <c r="C138" s="220"/>
      <c r="D138" s="15"/>
      <c r="E138" s="180"/>
      <c r="F138" s="180"/>
      <c r="G138" s="16"/>
      <c r="H138" s="15"/>
      <c r="I138" s="181"/>
      <c r="J138" s="15"/>
      <c r="K138" s="16"/>
      <c r="L138" s="15"/>
      <c r="M138" s="18"/>
      <c r="N138" s="15"/>
    </row>
    <row r="139" spans="1:14" s="10" customFormat="1" ht="15.75">
      <c r="B139" s="149"/>
      <c r="C139" s="219"/>
      <c r="D139" s="15"/>
      <c r="E139" s="180"/>
      <c r="F139" s="180"/>
      <c r="G139" s="16"/>
      <c r="H139" s="16"/>
      <c r="I139" s="181"/>
      <c r="J139" s="16"/>
      <c r="K139" s="16"/>
      <c r="L139" s="16"/>
      <c r="M139" s="16"/>
      <c r="N139" s="15"/>
    </row>
    <row r="140" spans="1:14" s="10" customFormat="1" ht="15.75">
      <c r="B140" s="149"/>
      <c r="C140" s="220"/>
      <c r="D140" s="15"/>
      <c r="E140" s="180"/>
      <c r="F140" s="180"/>
      <c r="G140" s="16"/>
      <c r="H140" s="15"/>
      <c r="I140" s="181"/>
      <c r="J140" s="15"/>
      <c r="K140" s="16"/>
      <c r="L140" s="15"/>
      <c r="M140" s="18"/>
      <c r="N140" s="15"/>
    </row>
    <row r="141" spans="1:14" s="10" customFormat="1" ht="15.75">
      <c r="B141" s="149"/>
      <c r="C141" s="219"/>
      <c r="D141" s="15"/>
      <c r="E141" s="180"/>
      <c r="F141" s="180"/>
      <c r="G141" s="16"/>
      <c r="H141" s="16"/>
      <c r="I141" s="181"/>
      <c r="J141" s="16"/>
      <c r="K141" s="16"/>
      <c r="L141" s="16"/>
      <c r="M141" s="16"/>
      <c r="N141" s="15"/>
    </row>
    <row r="142" spans="1:14" s="10" customFormat="1" ht="15.75">
      <c r="B142" s="149"/>
      <c r="C142" s="220"/>
      <c r="D142" s="15"/>
      <c r="E142" s="180"/>
      <c r="F142" s="180"/>
      <c r="G142" s="16"/>
      <c r="H142" s="15"/>
      <c r="I142" s="181"/>
      <c r="J142" s="15"/>
      <c r="K142" s="16"/>
      <c r="L142" s="15"/>
      <c r="M142" s="18"/>
      <c r="N142" s="15"/>
    </row>
    <row r="143" spans="1:14" s="10" customFormat="1" ht="15.75">
      <c r="B143" s="149"/>
      <c r="C143" s="219"/>
      <c r="D143" s="15"/>
      <c r="E143" s="180"/>
      <c r="F143" s="180"/>
      <c r="G143" s="16"/>
      <c r="H143" s="16"/>
      <c r="I143" s="181"/>
      <c r="J143" s="16"/>
      <c r="K143" s="16"/>
      <c r="L143" s="16"/>
      <c r="M143" s="16"/>
      <c r="N143" s="15"/>
    </row>
    <row r="144" spans="1:14" s="10" customFormat="1" ht="15.75">
      <c r="B144" s="149"/>
      <c r="C144" s="220"/>
      <c r="D144" s="15"/>
      <c r="E144" s="180"/>
      <c r="F144" s="180"/>
      <c r="G144" s="16"/>
      <c r="H144" s="15"/>
      <c r="I144" s="181"/>
      <c r="J144" s="15"/>
      <c r="K144" s="16"/>
      <c r="L144" s="15"/>
      <c r="M144" s="18"/>
      <c r="N144" s="15"/>
    </row>
    <row r="145" spans="1:14" s="10" customFormat="1" ht="15.75">
      <c r="B145" s="149"/>
      <c r="C145" s="219"/>
      <c r="D145" s="15"/>
      <c r="E145" s="180"/>
      <c r="F145" s="180"/>
      <c r="G145" s="16"/>
      <c r="H145" s="16"/>
      <c r="I145" s="181"/>
      <c r="J145" s="16"/>
      <c r="K145" s="16"/>
      <c r="L145" s="16"/>
      <c r="M145" s="16"/>
      <c r="N145" s="15"/>
    </row>
    <row r="146" spans="1:14" s="10" customFormat="1" ht="15.75">
      <c r="B146" s="149"/>
      <c r="C146" s="220"/>
      <c r="D146" s="15"/>
      <c r="E146" s="180"/>
      <c r="F146" s="180"/>
      <c r="G146" s="16"/>
      <c r="H146" s="15"/>
      <c r="I146" s="181"/>
      <c r="J146" s="15"/>
      <c r="K146" s="16"/>
      <c r="L146" s="15"/>
      <c r="M146" s="18"/>
      <c r="N146" s="15"/>
    </row>
    <row r="147" spans="1:14" s="10" customFormat="1" ht="15.75">
      <c r="B147" s="149"/>
      <c r="C147" s="219"/>
      <c r="D147" s="15"/>
      <c r="E147" s="180"/>
      <c r="F147" s="180"/>
      <c r="G147" s="16"/>
      <c r="H147" s="16"/>
      <c r="I147" s="181"/>
      <c r="J147" s="16"/>
      <c r="K147" s="16"/>
      <c r="L147" s="16"/>
      <c r="M147" s="16"/>
      <c r="N147" s="15"/>
    </row>
    <row r="148" spans="1:14" s="7" customFormat="1">
      <c r="A148" s="10"/>
      <c r="B148" s="149"/>
      <c r="C148" s="220"/>
      <c r="D148" s="15"/>
      <c r="E148" s="15"/>
      <c r="F148" s="15"/>
      <c r="G148" s="16"/>
      <c r="H148" s="16"/>
      <c r="I148" s="181"/>
      <c r="J148" s="15"/>
      <c r="K148" s="16"/>
      <c r="L148" s="16"/>
      <c r="M148" s="16"/>
      <c r="N148" s="15"/>
    </row>
    <row r="149" spans="1:14" s="7" customFormat="1">
      <c r="A149" s="10"/>
      <c r="B149" s="149"/>
      <c r="C149" s="219"/>
      <c r="D149" s="15"/>
      <c r="E149" s="180"/>
      <c r="F149" s="180"/>
      <c r="G149" s="16"/>
      <c r="H149" s="16"/>
      <c r="I149" s="181"/>
      <c r="J149" s="15"/>
      <c r="K149" s="16"/>
      <c r="L149" s="16"/>
      <c r="M149" s="18"/>
      <c r="N149" s="15"/>
    </row>
    <row r="150" spans="1:14" s="7" customFormat="1">
      <c r="A150" s="10"/>
      <c r="B150" s="149"/>
      <c r="C150" s="219"/>
      <c r="D150" s="15"/>
      <c r="E150" s="180"/>
      <c r="F150" s="180"/>
      <c r="G150" s="181"/>
      <c r="H150" s="15"/>
      <c r="I150" s="181"/>
      <c r="J150" s="18"/>
      <c r="K150" s="181"/>
      <c r="L150" s="15"/>
      <c r="M150" s="181"/>
      <c r="N150" s="15"/>
    </row>
    <row r="151" spans="1:14" s="7" customFormat="1">
      <c r="A151" s="10"/>
      <c r="B151" s="149"/>
      <c r="C151" s="219"/>
      <c r="D151" s="15"/>
      <c r="E151" s="181"/>
      <c r="F151" s="180"/>
      <c r="G151" s="181"/>
      <c r="H151" s="15"/>
      <c r="I151" s="181"/>
      <c r="J151" s="18"/>
      <c r="K151" s="16"/>
      <c r="L151" s="16"/>
      <c r="M151" s="18"/>
      <c r="N151" s="15"/>
    </row>
    <row r="152" spans="1:14" s="7" customFormat="1">
      <c r="A152" s="10"/>
      <c r="B152" s="149"/>
      <c r="C152" s="219"/>
      <c r="D152" s="15"/>
      <c r="E152" s="180"/>
      <c r="F152" s="180"/>
      <c r="G152" s="181"/>
      <c r="H152" s="15"/>
      <c r="I152" s="181"/>
      <c r="J152" s="15"/>
      <c r="K152" s="16"/>
      <c r="L152" s="16"/>
      <c r="M152" s="18"/>
      <c r="N152" s="15"/>
    </row>
    <row r="153" spans="1:14" s="7" customFormat="1">
      <c r="A153" s="10"/>
      <c r="B153" s="149"/>
      <c r="C153" s="219"/>
      <c r="D153" s="15"/>
      <c r="E153" s="180"/>
      <c r="F153" s="180"/>
      <c r="G153" s="181"/>
      <c r="H153" s="15"/>
      <c r="I153" s="181"/>
      <c r="J153" s="18"/>
      <c r="K153" s="16"/>
      <c r="L153" s="16"/>
      <c r="M153" s="18"/>
      <c r="N153" s="15"/>
    </row>
    <row r="154" spans="1:14" s="10" customFormat="1" ht="15.75">
      <c r="B154" s="149"/>
      <c r="C154" s="219"/>
      <c r="D154" s="15"/>
      <c r="E154" s="180"/>
      <c r="F154" s="180"/>
      <c r="G154" s="16"/>
      <c r="H154" s="16"/>
      <c r="I154" s="181"/>
      <c r="J154" s="16"/>
      <c r="K154" s="16"/>
      <c r="L154" s="16"/>
      <c r="M154" s="16"/>
      <c r="N154" s="15"/>
    </row>
    <row r="155" spans="1:14" s="7" customFormat="1">
      <c r="A155" s="10"/>
      <c r="B155" s="149"/>
      <c r="C155" s="220"/>
      <c r="D155" s="15"/>
      <c r="E155" s="15"/>
      <c r="F155" s="15"/>
      <c r="G155" s="16"/>
      <c r="H155" s="16"/>
      <c r="I155" s="181"/>
      <c r="J155" s="15"/>
      <c r="K155" s="16"/>
      <c r="L155" s="16"/>
      <c r="M155" s="16"/>
      <c r="N155" s="15"/>
    </row>
    <row r="156" spans="1:14" s="7" customFormat="1">
      <c r="A156" s="10"/>
      <c r="B156" s="149"/>
      <c r="C156" s="219"/>
      <c r="D156" s="15"/>
      <c r="E156" s="180"/>
      <c r="F156" s="180"/>
      <c r="G156" s="16"/>
      <c r="H156" s="16"/>
      <c r="I156" s="181"/>
      <c r="J156" s="15"/>
      <c r="K156" s="16"/>
      <c r="L156" s="16"/>
      <c r="M156" s="18"/>
      <c r="N156" s="15"/>
    </row>
    <row r="157" spans="1:14" s="7" customFormat="1">
      <c r="A157" s="10"/>
      <c r="B157" s="149"/>
      <c r="C157" s="219"/>
      <c r="D157" s="15"/>
      <c r="E157" s="182"/>
      <c r="F157" s="180"/>
      <c r="G157" s="181"/>
      <c r="H157" s="15"/>
      <c r="I157" s="181"/>
      <c r="J157" s="18"/>
      <c r="K157" s="181"/>
      <c r="L157" s="15"/>
      <c r="M157" s="181"/>
      <c r="N157" s="15"/>
    </row>
    <row r="158" spans="1:14" s="7" customFormat="1">
      <c r="A158" s="10"/>
      <c r="B158" s="149"/>
      <c r="C158" s="219"/>
      <c r="D158" s="15"/>
      <c r="E158" s="181"/>
      <c r="F158" s="180"/>
      <c r="G158" s="181"/>
      <c r="H158" s="15"/>
      <c r="I158" s="181"/>
      <c r="J158" s="18"/>
      <c r="K158" s="16"/>
      <c r="L158" s="16"/>
      <c r="M158" s="18"/>
      <c r="N158" s="15"/>
    </row>
    <row r="159" spans="1:14" s="7" customFormat="1">
      <c r="A159" s="10"/>
      <c r="B159" s="149"/>
      <c r="C159" s="219"/>
      <c r="D159" s="15"/>
      <c r="E159" s="182"/>
      <c r="F159" s="180"/>
      <c r="G159" s="181"/>
      <c r="H159" s="15"/>
      <c r="I159" s="181"/>
      <c r="J159" s="18"/>
      <c r="K159" s="16"/>
      <c r="L159" s="16"/>
      <c r="M159" s="18"/>
      <c r="N159" s="15"/>
    </row>
    <row r="160" spans="1:14" s="10" customFormat="1" ht="15.75">
      <c r="B160" s="149"/>
      <c r="C160" s="219"/>
      <c r="D160" s="15"/>
      <c r="E160" s="180"/>
      <c r="F160" s="180"/>
      <c r="G160" s="16"/>
      <c r="H160" s="16"/>
      <c r="I160" s="181"/>
      <c r="J160" s="16"/>
      <c r="K160" s="16"/>
      <c r="L160" s="16"/>
      <c r="M160" s="16"/>
      <c r="N160" s="15"/>
    </row>
    <row r="161" spans="1:14" s="7" customFormat="1">
      <c r="A161" s="16"/>
      <c r="B161" s="148"/>
      <c r="C161" s="221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5"/>
    </row>
    <row r="162" spans="1:14" s="7" customFormat="1">
      <c r="A162" s="10"/>
      <c r="B162" s="149"/>
      <c r="C162" s="220"/>
      <c r="D162" s="15"/>
      <c r="E162" s="15"/>
      <c r="F162" s="15"/>
      <c r="G162" s="16"/>
      <c r="H162" s="16"/>
      <c r="I162" s="181"/>
      <c r="J162" s="15"/>
      <c r="K162" s="16"/>
      <c r="L162" s="16"/>
      <c r="M162" s="16"/>
      <c r="N162" s="15"/>
    </row>
    <row r="163" spans="1:14" s="7" customFormat="1">
      <c r="A163" s="10"/>
      <c r="B163" s="149"/>
      <c r="C163" s="219"/>
      <c r="D163" s="15"/>
      <c r="E163" s="180"/>
      <c r="F163" s="180"/>
      <c r="G163" s="16"/>
      <c r="H163" s="16"/>
      <c r="I163" s="181"/>
      <c r="J163" s="15"/>
      <c r="K163" s="16"/>
      <c r="L163" s="16"/>
      <c r="M163" s="18"/>
      <c r="N163" s="15"/>
    </row>
    <row r="164" spans="1:14" s="7" customFormat="1">
      <c r="A164" s="10"/>
      <c r="B164" s="149"/>
      <c r="C164" s="219"/>
      <c r="D164" s="15"/>
      <c r="E164" s="182"/>
      <c r="F164" s="180"/>
      <c r="G164" s="181"/>
      <c r="H164" s="15"/>
      <c r="I164" s="181"/>
      <c r="J164" s="18"/>
      <c r="K164" s="181"/>
      <c r="L164" s="15"/>
      <c r="M164" s="181"/>
      <c r="N164" s="15"/>
    </row>
    <row r="165" spans="1:14" s="7" customFormat="1">
      <c r="A165" s="10"/>
      <c r="B165" s="149"/>
      <c r="C165" s="219"/>
      <c r="D165" s="15"/>
      <c r="E165" s="181"/>
      <c r="F165" s="180"/>
      <c r="G165" s="181"/>
      <c r="H165" s="15"/>
      <c r="I165" s="181"/>
      <c r="J165" s="18"/>
      <c r="K165" s="16"/>
      <c r="L165" s="16"/>
      <c r="M165" s="18"/>
      <c r="N165" s="15"/>
    </row>
    <row r="166" spans="1:14" s="7" customFormat="1">
      <c r="A166" s="10"/>
      <c r="B166" s="149"/>
      <c r="C166" s="219"/>
      <c r="D166" s="15"/>
      <c r="E166" s="182"/>
      <c r="F166" s="180"/>
      <c r="G166" s="181"/>
      <c r="H166" s="15"/>
      <c r="I166" s="181"/>
      <c r="J166" s="18"/>
      <c r="K166" s="16"/>
      <c r="L166" s="16"/>
      <c r="M166" s="18"/>
      <c r="N166" s="15"/>
    </row>
    <row r="167" spans="1:14" s="10" customFormat="1" ht="15.75">
      <c r="B167" s="149"/>
      <c r="C167" s="219"/>
      <c r="D167" s="15"/>
      <c r="E167" s="180"/>
      <c r="F167" s="180"/>
      <c r="G167" s="16"/>
      <c r="H167" s="16"/>
      <c r="I167" s="181"/>
      <c r="J167" s="16"/>
      <c r="K167" s="16"/>
      <c r="L167" s="16"/>
      <c r="M167" s="16"/>
      <c r="N167" s="15"/>
    </row>
    <row r="168" spans="1:14" s="7" customFormat="1">
      <c r="A168" s="10"/>
      <c r="B168" s="149"/>
      <c r="C168" s="220"/>
      <c r="D168" s="15"/>
      <c r="E168" s="15"/>
      <c r="F168" s="15"/>
      <c r="G168" s="16"/>
      <c r="H168" s="16"/>
      <c r="I168" s="181"/>
      <c r="J168" s="15"/>
      <c r="K168" s="16"/>
      <c r="L168" s="16"/>
      <c r="M168" s="16"/>
      <c r="N168" s="15"/>
    </row>
    <row r="169" spans="1:14" s="7" customFormat="1">
      <c r="A169" s="10"/>
      <c r="B169" s="149"/>
      <c r="C169" s="219"/>
      <c r="D169" s="15"/>
      <c r="E169" s="180"/>
      <c r="F169" s="180"/>
      <c r="G169" s="16"/>
      <c r="H169" s="16"/>
      <c r="I169" s="181"/>
      <c r="J169" s="15"/>
      <c r="K169" s="16"/>
      <c r="L169" s="16"/>
      <c r="M169" s="18"/>
      <c r="N169" s="15"/>
    </row>
    <row r="170" spans="1:14" s="7" customFormat="1">
      <c r="A170" s="10"/>
      <c r="B170" s="149"/>
      <c r="C170" s="219"/>
      <c r="D170" s="15"/>
      <c r="E170" s="182"/>
      <c r="F170" s="180"/>
      <c r="G170" s="181"/>
      <c r="H170" s="15"/>
      <c r="I170" s="181"/>
      <c r="J170" s="18"/>
      <c r="K170" s="181"/>
      <c r="L170" s="15"/>
      <c r="M170" s="181"/>
      <c r="N170" s="15"/>
    </row>
    <row r="171" spans="1:14" s="7" customFormat="1">
      <c r="A171" s="10"/>
      <c r="B171" s="149"/>
      <c r="C171" s="219"/>
      <c r="D171" s="15"/>
      <c r="E171" s="181"/>
      <c r="F171" s="180"/>
      <c r="G171" s="181"/>
      <c r="H171" s="15"/>
      <c r="I171" s="181"/>
      <c r="J171" s="18"/>
      <c r="K171" s="16"/>
      <c r="L171" s="16"/>
      <c r="M171" s="18"/>
      <c r="N171" s="15"/>
    </row>
    <row r="172" spans="1:14" s="7" customFormat="1">
      <c r="A172" s="10"/>
      <c r="B172" s="149"/>
      <c r="C172" s="219"/>
      <c r="D172" s="15"/>
      <c r="E172" s="182"/>
      <c r="F172" s="180"/>
      <c r="G172" s="181"/>
      <c r="H172" s="15"/>
      <c r="I172" s="181"/>
      <c r="J172" s="18"/>
      <c r="K172" s="16"/>
      <c r="L172" s="16"/>
      <c r="M172" s="18"/>
      <c r="N172" s="15"/>
    </row>
    <row r="173" spans="1:14" s="10" customFormat="1" ht="15.75">
      <c r="B173" s="149"/>
      <c r="C173" s="219"/>
      <c r="D173" s="15"/>
      <c r="E173" s="180"/>
      <c r="F173" s="180"/>
      <c r="G173" s="16"/>
      <c r="H173" s="16"/>
      <c r="I173" s="181"/>
      <c r="J173" s="16"/>
      <c r="K173" s="16"/>
      <c r="L173" s="16"/>
      <c r="M173" s="16"/>
      <c r="N173" s="15"/>
    </row>
    <row r="174" spans="1:14" s="7" customFormat="1">
      <c r="A174" s="10"/>
      <c r="B174" s="149"/>
      <c r="C174" s="220"/>
      <c r="D174" s="15"/>
      <c r="E174" s="15"/>
      <c r="F174" s="15"/>
      <c r="G174" s="16"/>
      <c r="H174" s="16"/>
      <c r="I174" s="181"/>
      <c r="J174" s="15"/>
      <c r="K174" s="16"/>
      <c r="L174" s="16"/>
      <c r="M174" s="16"/>
      <c r="N174" s="15"/>
    </row>
    <row r="175" spans="1:14" s="7" customFormat="1">
      <c r="A175" s="10"/>
      <c r="B175" s="149"/>
      <c r="C175" s="219"/>
      <c r="D175" s="15"/>
      <c r="E175" s="180"/>
      <c r="F175" s="180"/>
      <c r="G175" s="16"/>
      <c r="H175" s="16"/>
      <c r="I175" s="181"/>
      <c r="J175" s="15"/>
      <c r="K175" s="16"/>
      <c r="L175" s="16"/>
      <c r="M175" s="18"/>
      <c r="N175" s="15"/>
    </row>
    <row r="176" spans="1:14" s="7" customFormat="1">
      <c r="A176" s="10"/>
      <c r="B176" s="149"/>
      <c r="C176" s="219"/>
      <c r="D176" s="15"/>
      <c r="E176" s="182"/>
      <c r="F176" s="180"/>
      <c r="G176" s="181"/>
      <c r="H176" s="15"/>
      <c r="I176" s="181"/>
      <c r="J176" s="18"/>
      <c r="K176" s="181"/>
      <c r="L176" s="15"/>
      <c r="M176" s="181"/>
      <c r="N176" s="15"/>
    </row>
    <row r="177" spans="1:14" s="7" customFormat="1">
      <c r="A177" s="10"/>
      <c r="B177" s="149"/>
      <c r="C177" s="219"/>
      <c r="D177" s="15"/>
      <c r="E177" s="181"/>
      <c r="F177" s="180"/>
      <c r="G177" s="181"/>
      <c r="H177" s="15"/>
      <c r="I177" s="181"/>
      <c r="J177" s="18"/>
      <c r="K177" s="16"/>
      <c r="L177" s="16"/>
      <c r="M177" s="18"/>
      <c r="N177" s="15"/>
    </row>
    <row r="178" spans="1:14" s="7" customFormat="1">
      <c r="A178" s="10"/>
      <c r="B178" s="149"/>
      <c r="C178" s="219"/>
      <c r="D178" s="15"/>
      <c r="E178" s="182"/>
      <c r="F178" s="180"/>
      <c r="G178" s="181"/>
      <c r="H178" s="15"/>
      <c r="I178" s="181"/>
      <c r="J178" s="18"/>
      <c r="K178" s="16"/>
      <c r="L178" s="16"/>
      <c r="M178" s="18"/>
      <c r="N178" s="15"/>
    </row>
    <row r="179" spans="1:14" s="10" customFormat="1" ht="15.75">
      <c r="B179" s="149"/>
      <c r="C179" s="219"/>
      <c r="D179" s="15"/>
      <c r="E179" s="180"/>
      <c r="F179" s="180"/>
      <c r="G179" s="16"/>
      <c r="H179" s="16"/>
      <c r="I179" s="181"/>
      <c r="J179" s="16"/>
      <c r="K179" s="16"/>
      <c r="L179" s="16"/>
      <c r="M179" s="16"/>
      <c r="N179" s="15"/>
    </row>
    <row r="180" spans="1:14" s="7" customFormat="1">
      <c r="A180" s="10"/>
      <c r="B180" s="149"/>
      <c r="C180" s="220"/>
      <c r="D180" s="15"/>
      <c r="E180" s="15"/>
      <c r="F180" s="15"/>
      <c r="G180" s="16"/>
      <c r="H180" s="16"/>
      <c r="I180" s="181"/>
      <c r="J180" s="15"/>
      <c r="K180" s="16"/>
      <c r="L180" s="16"/>
      <c r="M180" s="16"/>
      <c r="N180" s="15"/>
    </row>
    <row r="181" spans="1:14" s="7" customFormat="1">
      <c r="A181" s="10"/>
      <c r="B181" s="149"/>
      <c r="C181" s="219"/>
      <c r="D181" s="15"/>
      <c r="E181" s="180"/>
      <c r="F181" s="180"/>
      <c r="G181" s="16"/>
      <c r="H181" s="16"/>
      <c r="I181" s="181"/>
      <c r="J181" s="15"/>
      <c r="K181" s="16"/>
      <c r="L181" s="16"/>
      <c r="M181" s="18"/>
      <c r="N181" s="15"/>
    </row>
    <row r="182" spans="1:14" s="7" customFormat="1">
      <c r="A182" s="10"/>
      <c r="B182" s="149"/>
      <c r="C182" s="219"/>
      <c r="D182" s="15"/>
      <c r="E182" s="182"/>
      <c r="F182" s="180"/>
      <c r="G182" s="181"/>
      <c r="H182" s="15"/>
      <c r="I182" s="181"/>
      <c r="J182" s="18"/>
      <c r="K182" s="181"/>
      <c r="L182" s="15"/>
      <c r="M182" s="181"/>
      <c r="N182" s="15"/>
    </row>
    <row r="183" spans="1:14" s="7" customFormat="1">
      <c r="A183" s="10"/>
      <c r="B183" s="149"/>
      <c r="C183" s="219"/>
      <c r="D183" s="15"/>
      <c r="E183" s="181"/>
      <c r="F183" s="180"/>
      <c r="G183" s="181"/>
      <c r="H183" s="15"/>
      <c r="I183" s="181"/>
      <c r="J183" s="18"/>
      <c r="K183" s="16"/>
      <c r="L183" s="16"/>
      <c r="M183" s="18"/>
      <c r="N183" s="15"/>
    </row>
    <row r="184" spans="1:14" s="7" customFormat="1">
      <c r="A184" s="10"/>
      <c r="B184" s="149"/>
      <c r="C184" s="219"/>
      <c r="D184" s="15"/>
      <c r="E184" s="182"/>
      <c r="F184" s="180"/>
      <c r="G184" s="181"/>
      <c r="H184" s="15"/>
      <c r="I184" s="181"/>
      <c r="J184" s="18"/>
      <c r="K184" s="16"/>
      <c r="L184" s="16"/>
      <c r="M184" s="18"/>
      <c r="N184" s="15"/>
    </row>
    <row r="185" spans="1:14" s="10" customFormat="1" ht="15.75">
      <c r="B185" s="149"/>
      <c r="C185" s="219"/>
      <c r="D185" s="15"/>
      <c r="E185" s="180"/>
      <c r="F185" s="180"/>
      <c r="G185" s="16"/>
      <c r="H185" s="16"/>
      <c r="I185" s="181"/>
      <c r="J185" s="16"/>
      <c r="K185" s="16"/>
      <c r="L185" s="16"/>
      <c r="M185" s="16"/>
      <c r="N185" s="15"/>
    </row>
    <row r="186" spans="1:14" s="7" customFormat="1">
      <c r="A186" s="10"/>
      <c r="B186" s="149"/>
      <c r="C186" s="220"/>
      <c r="D186" s="15"/>
      <c r="E186" s="15"/>
      <c r="F186" s="15"/>
      <c r="G186" s="16"/>
      <c r="H186" s="16"/>
      <c r="I186" s="181"/>
      <c r="J186" s="15"/>
      <c r="K186" s="16"/>
      <c r="L186" s="16"/>
      <c r="M186" s="16"/>
      <c r="N186" s="15"/>
    </row>
    <row r="187" spans="1:14" s="7" customFormat="1">
      <c r="A187" s="10"/>
      <c r="B187" s="149"/>
      <c r="C187" s="219"/>
      <c r="D187" s="15"/>
      <c r="E187" s="180"/>
      <c r="F187" s="180"/>
      <c r="G187" s="16"/>
      <c r="H187" s="16"/>
      <c r="I187" s="181"/>
      <c r="J187" s="15"/>
      <c r="K187" s="16"/>
      <c r="L187" s="16"/>
      <c r="M187" s="18"/>
      <c r="N187" s="15"/>
    </row>
    <row r="188" spans="1:14" s="7" customFormat="1">
      <c r="A188" s="10"/>
      <c r="B188" s="149"/>
      <c r="C188" s="219"/>
      <c r="D188" s="15"/>
      <c r="E188" s="182"/>
      <c r="F188" s="180"/>
      <c r="G188" s="181"/>
      <c r="H188" s="15"/>
      <c r="I188" s="181"/>
      <c r="J188" s="18"/>
      <c r="K188" s="181"/>
      <c r="L188" s="15"/>
      <c r="M188" s="181"/>
      <c r="N188" s="15"/>
    </row>
    <row r="189" spans="1:14" s="7" customFormat="1">
      <c r="A189" s="10"/>
      <c r="B189" s="149"/>
      <c r="C189" s="219"/>
      <c r="D189" s="15"/>
      <c r="E189" s="181"/>
      <c r="F189" s="180"/>
      <c r="G189" s="181"/>
      <c r="H189" s="15"/>
      <c r="I189" s="181"/>
      <c r="J189" s="18"/>
      <c r="K189" s="16"/>
      <c r="L189" s="16"/>
      <c r="M189" s="18"/>
      <c r="N189" s="15"/>
    </row>
    <row r="190" spans="1:14" s="7" customFormat="1">
      <c r="A190" s="10"/>
      <c r="B190" s="149"/>
      <c r="C190" s="219"/>
      <c r="D190" s="15"/>
      <c r="E190" s="182"/>
      <c r="F190" s="180"/>
      <c r="G190" s="181"/>
      <c r="H190" s="15"/>
      <c r="I190" s="181"/>
      <c r="J190" s="18"/>
      <c r="K190" s="16"/>
      <c r="L190" s="16"/>
      <c r="M190" s="18"/>
      <c r="N190" s="15"/>
    </row>
    <row r="191" spans="1:14" s="10" customFormat="1" ht="15.75">
      <c r="B191" s="149"/>
      <c r="C191" s="219"/>
      <c r="D191" s="15"/>
      <c r="E191" s="180"/>
      <c r="F191" s="180"/>
      <c r="G191" s="16"/>
      <c r="H191" s="16"/>
      <c r="I191" s="181"/>
      <c r="J191" s="16"/>
      <c r="K191" s="16"/>
      <c r="L191" s="16"/>
      <c r="M191" s="16"/>
      <c r="N191" s="15"/>
    </row>
    <row r="192" spans="1:14" s="10" customFormat="1" ht="15.75">
      <c r="B192" s="149"/>
      <c r="C192" s="219"/>
      <c r="D192" s="15"/>
      <c r="E192" s="15"/>
      <c r="F192" s="15"/>
      <c r="G192" s="16"/>
      <c r="H192" s="16"/>
      <c r="I192" s="181"/>
      <c r="J192" s="15"/>
      <c r="K192" s="16"/>
      <c r="L192" s="16"/>
      <c r="M192" s="16"/>
      <c r="N192" s="15"/>
    </row>
    <row r="193" spans="1:14" s="10" customFormat="1" ht="15.75">
      <c r="B193" s="149"/>
      <c r="C193" s="219"/>
      <c r="D193" s="15"/>
      <c r="E193" s="180"/>
      <c r="F193" s="180"/>
      <c r="G193" s="16"/>
      <c r="H193" s="16"/>
      <c r="I193" s="181"/>
      <c r="J193" s="15"/>
      <c r="K193" s="16"/>
      <c r="L193" s="16"/>
      <c r="M193" s="18"/>
      <c r="N193" s="15"/>
    </row>
    <row r="194" spans="1:14" s="10" customFormat="1" ht="15.75">
      <c r="B194" s="149"/>
      <c r="C194" s="219"/>
      <c r="D194" s="15"/>
      <c r="E194" s="182"/>
      <c r="F194" s="180"/>
      <c r="G194" s="181"/>
      <c r="H194" s="15"/>
      <c r="I194" s="181"/>
      <c r="J194" s="18"/>
      <c r="K194" s="181"/>
      <c r="L194" s="15"/>
      <c r="M194" s="181"/>
      <c r="N194" s="15"/>
    </row>
    <row r="195" spans="1:14" s="7" customFormat="1">
      <c r="A195" s="16"/>
      <c r="B195" s="148"/>
      <c r="C195" s="221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5"/>
    </row>
    <row r="196" spans="1:14" s="10" customFormat="1" ht="15.75">
      <c r="B196" s="149"/>
      <c r="C196" s="219"/>
      <c r="D196" s="15"/>
      <c r="E196" s="181"/>
      <c r="F196" s="180"/>
      <c r="G196" s="181"/>
      <c r="H196" s="15"/>
      <c r="I196" s="181"/>
      <c r="J196" s="18"/>
      <c r="K196" s="16"/>
      <c r="L196" s="16"/>
      <c r="M196" s="18"/>
      <c r="N196" s="15"/>
    </row>
    <row r="197" spans="1:14" s="10" customFormat="1" ht="15.75">
      <c r="B197" s="149"/>
      <c r="C197" s="219"/>
      <c r="D197" s="15"/>
      <c r="E197" s="180"/>
      <c r="F197" s="180"/>
      <c r="G197" s="181"/>
      <c r="H197" s="15"/>
      <c r="I197" s="181"/>
      <c r="J197" s="18"/>
      <c r="K197" s="16"/>
      <c r="L197" s="16"/>
      <c r="M197" s="18"/>
      <c r="N197" s="15"/>
    </row>
    <row r="198" spans="1:14" s="10" customFormat="1" ht="15.75">
      <c r="B198" s="149"/>
      <c r="C198" s="219"/>
      <c r="D198" s="15"/>
      <c r="E198" s="182"/>
      <c r="F198" s="180"/>
      <c r="G198" s="181"/>
      <c r="H198" s="15"/>
      <c r="I198" s="181"/>
      <c r="J198" s="18"/>
      <c r="K198" s="16"/>
      <c r="L198" s="16"/>
      <c r="M198" s="18"/>
      <c r="N198" s="15"/>
    </row>
    <row r="199" spans="1:14" s="10" customFormat="1" ht="15.75">
      <c r="B199" s="149"/>
      <c r="C199" s="219"/>
      <c r="D199" s="15"/>
      <c r="E199" s="180"/>
      <c r="F199" s="180"/>
      <c r="G199" s="16"/>
      <c r="H199" s="16"/>
      <c r="I199" s="181"/>
      <c r="J199" s="16"/>
      <c r="K199" s="16"/>
      <c r="L199" s="16"/>
      <c r="M199" s="16"/>
      <c r="N199" s="15"/>
    </row>
    <row r="200" spans="1:14" s="7" customFormat="1">
      <c r="A200" s="10"/>
      <c r="B200" s="149"/>
      <c r="C200" s="220"/>
      <c r="D200" s="15"/>
      <c r="E200" s="15"/>
      <c r="F200" s="15"/>
      <c r="G200" s="16"/>
      <c r="H200" s="16"/>
      <c r="I200" s="181"/>
      <c r="J200" s="15"/>
      <c r="K200" s="16"/>
      <c r="L200" s="16"/>
      <c r="M200" s="16"/>
      <c r="N200" s="15"/>
    </row>
    <row r="201" spans="1:14" s="10" customFormat="1" ht="15.75">
      <c r="B201" s="149"/>
      <c r="C201" s="219"/>
      <c r="D201" s="15"/>
      <c r="E201" s="180"/>
      <c r="F201" s="180"/>
      <c r="G201" s="16"/>
      <c r="H201" s="16"/>
      <c r="I201" s="181"/>
      <c r="J201" s="15"/>
      <c r="K201" s="16"/>
      <c r="L201" s="16"/>
      <c r="M201" s="18"/>
      <c r="N201" s="15"/>
    </row>
    <row r="202" spans="1:14" s="7" customFormat="1">
      <c r="A202" s="10"/>
      <c r="B202" s="149"/>
      <c r="C202" s="219"/>
      <c r="D202" s="15"/>
      <c r="E202" s="182"/>
      <c r="F202" s="180"/>
      <c r="G202" s="181"/>
      <c r="H202" s="15"/>
      <c r="I202" s="181"/>
      <c r="J202" s="18"/>
      <c r="K202" s="181"/>
      <c r="L202" s="15"/>
      <c r="M202" s="181"/>
      <c r="N202" s="15"/>
    </row>
    <row r="203" spans="1:14" s="7" customFormat="1">
      <c r="A203" s="10"/>
      <c r="B203" s="149"/>
      <c r="C203" s="219"/>
      <c r="D203" s="15"/>
      <c r="E203" s="181"/>
      <c r="F203" s="180"/>
      <c r="G203" s="181"/>
      <c r="H203" s="15"/>
      <c r="I203" s="181"/>
      <c r="J203" s="18"/>
      <c r="K203" s="16"/>
      <c r="L203" s="16"/>
      <c r="M203" s="18"/>
      <c r="N203" s="15"/>
    </row>
    <row r="204" spans="1:14" s="7" customFormat="1">
      <c r="A204" s="10"/>
      <c r="B204" s="149"/>
      <c r="C204" s="219"/>
      <c r="D204" s="15"/>
      <c r="E204" s="182"/>
      <c r="F204" s="180"/>
      <c r="G204" s="181"/>
      <c r="H204" s="15"/>
      <c r="I204" s="181"/>
      <c r="J204" s="18"/>
      <c r="K204" s="16"/>
      <c r="L204" s="16"/>
      <c r="M204" s="18"/>
      <c r="N204" s="15"/>
    </row>
    <row r="205" spans="1:14" s="10" customFormat="1" ht="15.75">
      <c r="B205" s="149"/>
      <c r="C205" s="219"/>
      <c r="D205" s="15"/>
      <c r="E205" s="180"/>
      <c r="F205" s="180"/>
      <c r="G205" s="16"/>
      <c r="H205" s="16"/>
      <c r="I205" s="181"/>
      <c r="J205" s="16"/>
      <c r="K205" s="16"/>
      <c r="L205" s="16"/>
      <c r="M205" s="16"/>
      <c r="N205" s="15"/>
    </row>
    <row r="206" spans="1:14" s="10" customFormat="1" ht="15.75">
      <c r="B206" s="149"/>
      <c r="C206" s="219"/>
      <c r="D206" s="15"/>
      <c r="E206" s="180"/>
      <c r="F206" s="180"/>
      <c r="G206" s="16"/>
      <c r="H206" s="16"/>
      <c r="I206" s="181"/>
      <c r="J206" s="15"/>
      <c r="K206" s="16"/>
      <c r="L206" s="16"/>
      <c r="M206" s="16"/>
      <c r="N206" s="15"/>
    </row>
    <row r="207" spans="1:14" s="10" customFormat="1" ht="15.75">
      <c r="B207" s="149"/>
      <c r="C207" s="219"/>
      <c r="D207" s="15"/>
      <c r="E207" s="180"/>
      <c r="F207" s="180"/>
      <c r="G207" s="16"/>
      <c r="H207" s="16"/>
      <c r="I207" s="181"/>
      <c r="J207" s="15"/>
      <c r="K207" s="16"/>
      <c r="L207" s="16"/>
      <c r="M207" s="18"/>
      <c r="N207" s="15"/>
    </row>
    <row r="208" spans="1:14" s="10" customFormat="1" ht="15.75">
      <c r="B208" s="149"/>
      <c r="C208" s="219"/>
      <c r="D208" s="15"/>
      <c r="E208" s="180"/>
      <c r="F208" s="180"/>
      <c r="G208" s="181"/>
      <c r="H208" s="15"/>
      <c r="I208" s="181"/>
      <c r="J208" s="18"/>
      <c r="K208" s="16"/>
      <c r="L208" s="16"/>
      <c r="M208" s="18"/>
      <c r="N208" s="15"/>
    </row>
    <row r="209" spans="1:14" s="10" customFormat="1" ht="15.75">
      <c r="B209" s="149"/>
      <c r="C209" s="219"/>
      <c r="D209" s="15"/>
      <c r="E209" s="180"/>
      <c r="F209" s="180"/>
      <c r="G209" s="181"/>
      <c r="H209" s="15"/>
      <c r="I209" s="181"/>
      <c r="J209" s="18"/>
      <c r="K209" s="16"/>
      <c r="L209" s="16"/>
      <c r="M209" s="18"/>
      <c r="N209" s="15"/>
    </row>
    <row r="210" spans="1:14" s="10" customFormat="1" ht="15.75">
      <c r="B210" s="149"/>
      <c r="C210" s="219"/>
      <c r="D210" s="15"/>
      <c r="E210" s="180"/>
      <c r="F210" s="180"/>
      <c r="G210" s="181"/>
      <c r="H210" s="15"/>
      <c r="I210" s="181"/>
      <c r="J210" s="18"/>
      <c r="K210" s="16"/>
      <c r="L210" s="16"/>
      <c r="M210" s="18"/>
      <c r="N210" s="15"/>
    </row>
    <row r="211" spans="1:14" s="10" customFormat="1" ht="15.75">
      <c r="B211" s="149"/>
      <c r="C211" s="219"/>
      <c r="D211" s="15"/>
      <c r="E211" s="180"/>
      <c r="F211" s="180"/>
      <c r="G211" s="181"/>
      <c r="H211" s="15"/>
      <c r="I211" s="181"/>
      <c r="J211" s="18"/>
      <c r="K211" s="16"/>
      <c r="L211" s="16"/>
      <c r="M211" s="18"/>
      <c r="N211" s="15"/>
    </row>
    <row r="212" spans="1:14" s="10" customFormat="1" ht="15.75">
      <c r="B212" s="149"/>
      <c r="C212" s="219"/>
      <c r="D212" s="15"/>
      <c r="E212" s="182"/>
      <c r="F212" s="180"/>
      <c r="G212" s="181"/>
      <c r="H212" s="15"/>
      <c r="I212" s="181"/>
      <c r="J212" s="18"/>
      <c r="K212" s="16"/>
      <c r="L212" s="16"/>
      <c r="M212" s="18"/>
      <c r="N212" s="15"/>
    </row>
    <row r="213" spans="1:14" s="10" customFormat="1" ht="15.75">
      <c r="B213" s="149"/>
      <c r="C213" s="219"/>
      <c r="D213" s="15"/>
      <c r="E213" s="180"/>
      <c r="F213" s="180"/>
      <c r="G213" s="16"/>
      <c r="H213" s="16"/>
      <c r="I213" s="181"/>
      <c r="J213" s="16"/>
      <c r="K213" s="16"/>
      <c r="L213" s="16"/>
      <c r="M213" s="16"/>
      <c r="N213" s="15"/>
    </row>
    <row r="214" spans="1:14" s="7" customFormat="1">
      <c r="A214" s="10"/>
      <c r="B214" s="149"/>
      <c r="C214" s="219"/>
      <c r="D214" s="15"/>
      <c r="E214" s="15"/>
      <c r="F214" s="15"/>
      <c r="G214" s="16"/>
      <c r="H214" s="16"/>
      <c r="I214" s="181"/>
      <c r="J214" s="15"/>
      <c r="K214" s="16"/>
      <c r="L214" s="16"/>
      <c r="M214" s="16"/>
      <c r="N214" s="15"/>
    </row>
    <row r="215" spans="1:14" s="7" customFormat="1">
      <c r="A215" s="10"/>
      <c r="B215" s="149"/>
      <c r="C215" s="219"/>
      <c r="D215" s="15"/>
      <c r="E215" s="180"/>
      <c r="F215" s="180"/>
      <c r="G215" s="16"/>
      <c r="H215" s="16"/>
      <c r="I215" s="181"/>
      <c r="J215" s="15"/>
      <c r="K215" s="16"/>
      <c r="L215" s="16"/>
      <c r="M215" s="18"/>
      <c r="N215" s="15"/>
    </row>
    <row r="216" spans="1:14" s="7" customFormat="1">
      <c r="A216" s="10"/>
      <c r="B216" s="149"/>
      <c r="C216" s="219"/>
      <c r="D216" s="15"/>
      <c r="E216" s="180"/>
      <c r="F216" s="180"/>
      <c r="G216" s="181"/>
      <c r="H216" s="15"/>
      <c r="I216" s="181"/>
      <c r="J216" s="18"/>
      <c r="K216" s="181"/>
      <c r="L216" s="15"/>
      <c r="M216" s="181"/>
      <c r="N216" s="15"/>
    </row>
    <row r="217" spans="1:14" s="7" customFormat="1">
      <c r="A217" s="10"/>
      <c r="B217" s="149"/>
      <c r="C217" s="219"/>
      <c r="D217" s="15"/>
      <c r="E217" s="181"/>
      <c r="F217" s="180"/>
      <c r="G217" s="181"/>
      <c r="H217" s="15"/>
      <c r="I217" s="181"/>
      <c r="J217" s="18"/>
      <c r="K217" s="16"/>
      <c r="L217" s="16"/>
      <c r="M217" s="18"/>
      <c r="N217" s="15"/>
    </row>
    <row r="218" spans="1:14" s="7" customFormat="1">
      <c r="A218" s="10"/>
      <c r="B218" s="149"/>
      <c r="C218" s="219"/>
      <c r="D218" s="15"/>
      <c r="E218" s="180"/>
      <c r="F218" s="180"/>
      <c r="G218" s="181"/>
      <c r="H218" s="15"/>
      <c r="I218" s="181"/>
      <c r="J218" s="18"/>
      <c r="K218" s="16"/>
      <c r="L218" s="16"/>
      <c r="M218" s="18"/>
      <c r="N218" s="15"/>
    </row>
    <row r="219" spans="1:14" s="7" customFormat="1">
      <c r="A219" s="10"/>
      <c r="B219" s="149"/>
      <c r="C219" s="219"/>
      <c r="D219" s="15"/>
      <c r="E219" s="180"/>
      <c r="F219" s="180"/>
      <c r="G219" s="181"/>
      <c r="H219" s="15"/>
      <c r="I219" s="181"/>
      <c r="J219" s="18"/>
      <c r="K219" s="16"/>
      <c r="L219" s="16"/>
      <c r="M219" s="18"/>
      <c r="N219" s="15"/>
    </row>
    <row r="220" spans="1:14" s="10" customFormat="1" ht="15.75">
      <c r="B220" s="149"/>
      <c r="C220" s="219"/>
      <c r="D220" s="15"/>
      <c r="E220" s="180"/>
      <c r="F220" s="180"/>
      <c r="G220" s="16"/>
      <c r="H220" s="16"/>
      <c r="I220" s="181"/>
      <c r="J220" s="16"/>
      <c r="K220" s="16"/>
      <c r="L220" s="16"/>
      <c r="M220" s="16"/>
      <c r="N220" s="15"/>
    </row>
    <row r="221" spans="1:14" s="10" customFormat="1" ht="15.75">
      <c r="B221" s="149"/>
      <c r="C221" s="219"/>
      <c r="D221" s="15"/>
      <c r="E221" s="180"/>
      <c r="F221" s="180"/>
      <c r="G221" s="16"/>
      <c r="H221" s="17"/>
      <c r="I221" s="181"/>
      <c r="J221" s="17"/>
      <c r="K221" s="16"/>
      <c r="L221" s="17"/>
      <c r="M221" s="17"/>
      <c r="N221" s="15"/>
    </row>
    <row r="222" spans="1:14" s="10" customFormat="1" ht="15.75">
      <c r="B222" s="149"/>
      <c r="C222" s="219"/>
      <c r="D222" s="15"/>
      <c r="E222" s="180"/>
      <c r="F222" s="180"/>
      <c r="G222" s="16"/>
      <c r="H222" s="16"/>
      <c r="I222" s="181"/>
      <c r="J222" s="16"/>
      <c r="K222" s="16"/>
      <c r="L222" s="16"/>
      <c r="M222" s="16"/>
      <c r="N222" s="15"/>
    </row>
    <row r="223" spans="1:14" s="10" customFormat="1" ht="15.75">
      <c r="B223" s="149"/>
      <c r="C223" s="219"/>
      <c r="D223" s="15"/>
      <c r="E223" s="180"/>
      <c r="F223" s="180"/>
      <c r="G223" s="16"/>
      <c r="H223" s="16"/>
      <c r="I223" s="181"/>
      <c r="J223" s="16"/>
      <c r="K223" s="16"/>
      <c r="L223" s="16"/>
      <c r="M223" s="16"/>
      <c r="N223" s="15"/>
    </row>
    <row r="224" spans="1:14" s="10" customFormat="1" ht="15.75">
      <c r="B224" s="149"/>
      <c r="C224" s="219"/>
      <c r="D224" s="15"/>
      <c r="E224" s="180"/>
      <c r="F224" s="180"/>
      <c r="G224" s="16"/>
      <c r="H224" s="16"/>
      <c r="I224" s="181"/>
      <c r="J224" s="16"/>
      <c r="K224" s="16"/>
      <c r="L224" s="16"/>
      <c r="M224" s="16"/>
      <c r="N224" s="15"/>
    </row>
    <row r="225" spans="1:14" s="10" customFormat="1" ht="15.75">
      <c r="B225" s="149"/>
      <c r="C225" s="220"/>
      <c r="D225" s="15"/>
      <c r="E225" s="180"/>
      <c r="F225" s="180"/>
      <c r="G225" s="16"/>
      <c r="H225" s="15"/>
      <c r="I225" s="18"/>
      <c r="J225" s="15"/>
      <c r="K225" s="16"/>
      <c r="L225" s="15"/>
      <c r="M225" s="18"/>
      <c r="N225" s="15"/>
    </row>
    <row r="226" spans="1:14" s="10" customFormat="1" ht="15.75">
      <c r="B226" s="149"/>
      <c r="C226" s="219"/>
      <c r="D226" s="15"/>
      <c r="E226" s="180"/>
      <c r="F226" s="180"/>
      <c r="G226" s="16"/>
      <c r="H226" s="16"/>
      <c r="I226" s="181"/>
      <c r="J226" s="16"/>
      <c r="K226" s="16"/>
      <c r="L226" s="16"/>
      <c r="M226" s="16"/>
      <c r="N226" s="15"/>
    </row>
    <row r="227" spans="1:14" s="10" customFormat="1" ht="15.75">
      <c r="B227" s="149"/>
      <c r="C227" s="219"/>
      <c r="D227" s="15"/>
      <c r="E227" s="180"/>
      <c r="F227" s="180"/>
      <c r="G227" s="16"/>
      <c r="H227" s="17"/>
      <c r="I227" s="181"/>
      <c r="J227" s="17"/>
      <c r="K227" s="16"/>
      <c r="L227" s="17"/>
      <c r="M227" s="17"/>
      <c r="N227" s="15"/>
    </row>
    <row r="228" spans="1:14" s="7" customFormat="1">
      <c r="A228" s="16"/>
      <c r="B228" s="148"/>
      <c r="C228" s="221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5"/>
    </row>
    <row r="229" spans="1:14" s="7" customFormat="1">
      <c r="B229" s="149"/>
      <c r="C229" s="219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 spans="1:14" s="7" customFormat="1">
      <c r="B230" s="149"/>
      <c r="C230" s="219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 spans="1:14" s="7" customFormat="1">
      <c r="B231" s="149"/>
      <c r="C231" s="219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  <row r="232" spans="1:14" s="7" customFormat="1">
      <c r="B232" s="149"/>
      <c r="C232" s="219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 spans="1:14" s="7" customFormat="1">
      <c r="B233" s="149"/>
      <c r="C233" s="219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</row>
    <row r="234" spans="1:14" s="7" customFormat="1">
      <c r="B234" s="149"/>
      <c r="C234" s="219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 spans="1:14" s="7" customFormat="1">
      <c r="B235" s="149"/>
      <c r="C235" s="219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</row>
    <row r="236" spans="1:14" s="7" customFormat="1">
      <c r="B236" s="149"/>
      <c r="C236" s="219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1:14" s="7" customFormat="1">
      <c r="B237" s="149"/>
      <c r="C237" s="219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s="7" customFormat="1">
      <c r="B238" s="149"/>
      <c r="C238" s="219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 spans="1:14" s="7" customFormat="1">
      <c r="B239" s="149"/>
      <c r="C239" s="219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1:14" s="7" customFormat="1">
      <c r="B240" s="149"/>
      <c r="C240" s="219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2:14" s="7" customFormat="1">
      <c r="B241" s="149"/>
      <c r="C241" s="219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2:14" s="7" customFormat="1">
      <c r="B242" s="149"/>
      <c r="C242" s="219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2:14" s="7" customFormat="1">
      <c r="B243" s="149"/>
      <c r="C243" s="219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 spans="2:14" s="7" customFormat="1">
      <c r="B244" s="149"/>
      <c r="C244" s="219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 spans="2:14" s="7" customFormat="1">
      <c r="B245" s="149"/>
      <c r="C245" s="219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 spans="2:14" s="7" customFormat="1">
      <c r="B246" s="149"/>
      <c r="C246" s="219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2:14" s="7" customFormat="1">
      <c r="B247" s="149"/>
      <c r="C247" s="219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2:14" s="7" customFormat="1">
      <c r="B248" s="149"/>
      <c r="C248" s="219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 spans="2:14" s="7" customFormat="1">
      <c r="B249" s="149"/>
      <c r="C249" s="219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 spans="2:14" s="7" customFormat="1">
      <c r="B250" s="149"/>
      <c r="C250" s="219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 spans="2:14" s="7" customFormat="1">
      <c r="B251" s="149"/>
      <c r="C251" s="219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</row>
    <row r="252" spans="2:14" s="7" customFormat="1">
      <c r="B252" s="149"/>
      <c r="C252" s="219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2:14" s="7" customFormat="1">
      <c r="B253" s="149"/>
      <c r="C253" s="219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2:14" s="7" customFormat="1">
      <c r="B254" s="149"/>
      <c r="C254" s="219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 spans="2:14" s="7" customFormat="1">
      <c r="B255" s="149"/>
      <c r="C255" s="219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 spans="2:14" s="7" customFormat="1">
      <c r="B256" s="149"/>
      <c r="C256" s="219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2:14" s="7" customFormat="1">
      <c r="B257" s="149"/>
      <c r="C257" s="219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 spans="2:14" s="7" customFormat="1">
      <c r="B258" s="149"/>
      <c r="C258" s="219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2:14" s="7" customFormat="1">
      <c r="B259" s="149"/>
      <c r="C259" s="219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2:14" s="7" customFormat="1">
      <c r="B260" s="149"/>
      <c r="C260" s="219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spans="2:14" s="7" customFormat="1">
      <c r="B261" s="149"/>
      <c r="C261" s="219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</row>
    <row r="262" spans="2:14" s="7" customFormat="1">
      <c r="B262" s="149"/>
      <c r="C262" s="219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 spans="2:14" s="7" customFormat="1">
      <c r="B263" s="149"/>
      <c r="C263" s="219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</row>
    <row r="264" spans="2:14" s="7" customFormat="1">
      <c r="B264" s="149"/>
      <c r="C264" s="219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 spans="2:14" s="7" customFormat="1">
      <c r="B265" s="149"/>
      <c r="C265" s="219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 spans="2:14" s="7" customFormat="1">
      <c r="B266" s="149"/>
      <c r="C266" s="219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 spans="2:14" s="7" customFormat="1">
      <c r="B267" s="149"/>
      <c r="C267" s="219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 spans="2:14" s="7" customFormat="1">
      <c r="B268" s="149"/>
      <c r="C268" s="219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2:14" s="7" customFormat="1">
      <c r="B269" s="149"/>
      <c r="C269" s="219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 spans="2:14" s="7" customFormat="1">
      <c r="B270" s="149"/>
      <c r="C270" s="219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spans="2:14" s="7" customFormat="1">
      <c r="B271" s="149"/>
      <c r="C271" s="219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 spans="2:14" s="7" customFormat="1">
      <c r="B272" s="149"/>
      <c r="C272" s="219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spans="2:14" s="7" customFormat="1">
      <c r="B273" s="149"/>
      <c r="C273" s="219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 spans="2:14" s="7" customFormat="1">
      <c r="B274" s="149"/>
      <c r="C274" s="219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2:14" s="7" customFormat="1">
      <c r="B275" s="149"/>
      <c r="C275" s="219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2:14" s="7" customFormat="1">
      <c r="B276" s="149"/>
      <c r="C276" s="219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2:14" s="7" customFormat="1">
      <c r="B277" s="149"/>
      <c r="C277" s="219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2:14" s="7" customFormat="1">
      <c r="B278" s="149"/>
      <c r="C278" s="219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2:14" s="7" customFormat="1">
      <c r="B279" s="149"/>
      <c r="C279" s="219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2:14" s="7" customFormat="1">
      <c r="B280" s="149"/>
      <c r="C280" s="219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2:14" s="7" customFormat="1">
      <c r="B281" s="149"/>
      <c r="C281" s="219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2:14" s="7" customFormat="1">
      <c r="B282" s="149"/>
      <c r="C282" s="219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2:14" s="7" customFormat="1">
      <c r="B283" s="149"/>
      <c r="C283" s="219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2:14" s="7" customFormat="1">
      <c r="B284" s="149"/>
      <c r="C284" s="219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2:14" s="7" customFormat="1">
      <c r="B285" s="149"/>
      <c r="C285" s="219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2:14" s="7" customFormat="1">
      <c r="B286" s="149"/>
      <c r="C286" s="219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2:14" s="7" customFormat="1">
      <c r="B287" s="149"/>
      <c r="C287" s="219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2:14" s="7" customFormat="1">
      <c r="B288" s="149"/>
      <c r="C288" s="219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2:14" s="7" customFormat="1">
      <c r="B289" s="149"/>
      <c r="C289" s="219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2:14" s="7" customFormat="1">
      <c r="B290" s="149"/>
      <c r="C290" s="219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2:14" s="7" customFormat="1">
      <c r="B291" s="149"/>
      <c r="C291" s="219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2:14" s="7" customFormat="1">
      <c r="B292" s="149"/>
      <c r="C292" s="219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2:14" s="7" customFormat="1">
      <c r="B293" s="149"/>
      <c r="C293" s="219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2:14" s="7" customFormat="1">
      <c r="B294" s="149"/>
      <c r="C294" s="219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2:14" s="7" customFormat="1">
      <c r="B295" s="149"/>
      <c r="C295" s="219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2:14" s="7" customFormat="1">
      <c r="B296" s="149"/>
      <c r="C296" s="219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2:14" s="7" customFormat="1">
      <c r="B297" s="149"/>
      <c r="C297" s="219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2:14" s="7" customFormat="1">
      <c r="B298" s="149"/>
      <c r="C298" s="219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2:14" s="7" customFormat="1">
      <c r="B299" s="149"/>
      <c r="C299" s="219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2:14" s="7" customFormat="1">
      <c r="B300" s="149"/>
      <c r="C300" s="219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2:14" s="7" customFormat="1">
      <c r="B301" s="149"/>
      <c r="C301" s="219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2:14" s="7" customFormat="1">
      <c r="B302" s="149"/>
      <c r="C302" s="219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2:14" s="7" customFormat="1">
      <c r="B303" s="149"/>
      <c r="C303" s="219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2:14" s="7" customFormat="1">
      <c r="B304" s="149"/>
      <c r="C304" s="219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2:14" s="7" customFormat="1">
      <c r="B305" s="149"/>
      <c r="C305" s="219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2:14" s="7" customFormat="1">
      <c r="B306" s="149"/>
      <c r="C306" s="219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2:14" s="7" customFormat="1">
      <c r="B307" s="149"/>
      <c r="C307" s="219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2:14" s="7" customFormat="1">
      <c r="B308" s="149"/>
      <c r="C308" s="219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2:14" s="7" customFormat="1">
      <c r="B309" s="149"/>
      <c r="C309" s="219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2:14" s="7" customFormat="1">
      <c r="B310" s="149"/>
      <c r="C310" s="219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2:14" s="7" customFormat="1">
      <c r="B311" s="149"/>
      <c r="C311" s="219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2:14" s="7" customFormat="1">
      <c r="B312" s="149"/>
      <c r="C312" s="219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2:14" s="7" customFormat="1">
      <c r="B313" s="149"/>
      <c r="C313" s="219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2:14" s="7" customFormat="1">
      <c r="B314" s="149"/>
      <c r="C314" s="219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2:14" s="7" customFormat="1">
      <c r="B315" s="149"/>
      <c r="C315" s="219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2:14" s="7" customFormat="1">
      <c r="B316" s="149"/>
      <c r="C316" s="219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2:14" s="7" customFormat="1">
      <c r="B317" s="149"/>
      <c r="C317" s="219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2:14" s="7" customFormat="1">
      <c r="B318" s="149"/>
      <c r="C318" s="219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2:14" s="7" customFormat="1">
      <c r="B319" s="149"/>
      <c r="C319" s="219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2:14" s="7" customFormat="1">
      <c r="B320" s="149"/>
      <c r="C320" s="219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2:14" s="7" customFormat="1">
      <c r="B321" s="149"/>
      <c r="C321" s="219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2:14" s="7" customFormat="1">
      <c r="B322" s="149"/>
      <c r="C322" s="219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2:14" s="7" customFormat="1">
      <c r="B323" s="149"/>
      <c r="C323" s="219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2:14" s="7" customFormat="1">
      <c r="B324" s="149"/>
      <c r="C324" s="219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2:14" s="7" customFormat="1">
      <c r="B325" s="149"/>
      <c r="C325" s="219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2:14" s="7" customFormat="1">
      <c r="B326" s="149"/>
      <c r="C326" s="219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2:14" s="7" customFormat="1">
      <c r="B327" s="149"/>
      <c r="C327" s="219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2:14" s="7" customFormat="1">
      <c r="B328" s="149"/>
      <c r="C328" s="219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2:14" s="7" customFormat="1">
      <c r="B329" s="149"/>
      <c r="C329" s="219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2:14" s="7" customFormat="1">
      <c r="B330" s="149"/>
      <c r="C330" s="219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2:14" s="7" customFormat="1">
      <c r="B331" s="149"/>
      <c r="C331" s="219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2:14" s="7" customFormat="1">
      <c r="B332" s="149"/>
      <c r="C332" s="219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2:14" s="7" customFormat="1">
      <c r="B333" s="149"/>
      <c r="C333" s="219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2:14" s="7" customFormat="1">
      <c r="B334" s="149"/>
      <c r="C334" s="219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2:14" s="7" customFormat="1">
      <c r="B335" s="149"/>
      <c r="C335" s="219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2:14" s="7" customFormat="1">
      <c r="B336" s="149"/>
      <c r="C336" s="219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2:14" s="7" customFormat="1">
      <c r="B337" s="149"/>
      <c r="C337" s="219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2:14" s="7" customFormat="1">
      <c r="B338" s="149"/>
      <c r="C338" s="219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2:14" s="7" customFormat="1">
      <c r="B339" s="149"/>
      <c r="C339" s="219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2:14" s="7" customFormat="1">
      <c r="B340" s="149"/>
      <c r="C340" s="219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2:14" s="7" customFormat="1">
      <c r="B341" s="149"/>
      <c r="C341" s="219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2:14" s="7" customFormat="1">
      <c r="B342" s="149"/>
      <c r="C342" s="219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2:14" s="7" customFormat="1">
      <c r="B343" s="149"/>
      <c r="C343" s="219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2:14" s="7" customFormat="1">
      <c r="B344" s="149"/>
      <c r="C344" s="219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2:14" s="7" customFormat="1">
      <c r="B345" s="149"/>
      <c r="C345" s="219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2:14" s="7" customFormat="1">
      <c r="B346" s="149"/>
      <c r="C346" s="219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2:14" s="7" customFormat="1">
      <c r="B347" s="149"/>
      <c r="C347" s="219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2:14" s="7" customFormat="1">
      <c r="B348" s="149"/>
      <c r="C348" s="219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2:14" s="7" customFormat="1">
      <c r="B349" s="149"/>
      <c r="C349" s="219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2:14" s="7" customFormat="1">
      <c r="B350" s="149"/>
      <c r="C350" s="219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2:14" s="7" customFormat="1">
      <c r="B351" s="149"/>
      <c r="C351" s="219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2:14" s="7" customFormat="1">
      <c r="B352" s="149"/>
      <c r="C352" s="219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2:14" s="7" customFormat="1">
      <c r="B353" s="149"/>
      <c r="C353" s="219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2:14" s="7" customFormat="1">
      <c r="B354" s="149"/>
      <c r="C354" s="219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2:14" s="7" customFormat="1">
      <c r="B355" s="149"/>
      <c r="C355" s="219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2:14" s="7" customFormat="1">
      <c r="B356" s="149"/>
      <c r="C356" s="219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2:14" s="7" customFormat="1">
      <c r="B357" s="149"/>
      <c r="C357" s="219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2:14" s="7" customFormat="1">
      <c r="B358" s="149"/>
      <c r="C358" s="219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2:14" s="7" customFormat="1">
      <c r="B359" s="149"/>
      <c r="C359" s="219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2:14" s="7" customFormat="1">
      <c r="B360" s="149"/>
      <c r="C360" s="219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2:14" s="7" customFormat="1">
      <c r="B361" s="149"/>
      <c r="C361" s="219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2:14" s="7" customFormat="1">
      <c r="B362" s="149"/>
      <c r="C362" s="219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2:14" s="7" customFormat="1">
      <c r="B363" s="149"/>
      <c r="C363" s="219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2:14" s="7" customFormat="1">
      <c r="B364" s="149"/>
      <c r="C364" s="219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2:14" s="7" customFormat="1">
      <c r="B365" s="149"/>
      <c r="C365" s="219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2:14" s="7" customFormat="1">
      <c r="B366" s="149"/>
      <c r="C366" s="219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2:14" s="7" customFormat="1">
      <c r="B367" s="149"/>
      <c r="C367" s="219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2:14" s="7" customFormat="1">
      <c r="B368" s="149"/>
      <c r="C368" s="219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2:14" s="7" customFormat="1">
      <c r="B369" s="149"/>
      <c r="C369" s="219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2:14" s="7" customFormat="1">
      <c r="B370" s="149"/>
      <c r="C370" s="219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2:14" s="7" customFormat="1">
      <c r="B371" s="149"/>
      <c r="C371" s="219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2:14" s="7" customFormat="1">
      <c r="B372" s="149"/>
      <c r="C372" s="219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2:14" s="7" customFormat="1">
      <c r="B373" s="149"/>
      <c r="C373" s="219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2:14" s="7" customFormat="1">
      <c r="B374" s="149"/>
      <c r="C374" s="219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2:14" s="7" customFormat="1">
      <c r="B375" s="149"/>
      <c r="C375" s="219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2:14" s="7" customFormat="1">
      <c r="B376" s="149"/>
      <c r="C376" s="219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2:14" s="7" customFormat="1">
      <c r="B377" s="149"/>
      <c r="C377" s="219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2:14" s="7" customFormat="1">
      <c r="B378" s="149"/>
      <c r="C378" s="219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2:14" s="7" customFormat="1">
      <c r="B379" s="149"/>
      <c r="C379" s="219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2:14" s="7" customFormat="1">
      <c r="B380" s="149"/>
      <c r="C380" s="219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2:14" s="7" customFormat="1">
      <c r="B381" s="149"/>
      <c r="C381" s="219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2:14" s="7" customFormat="1">
      <c r="B382" s="149"/>
      <c r="C382" s="219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2:14" s="7" customFormat="1">
      <c r="B383" s="149"/>
      <c r="C383" s="219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2:14" s="7" customFormat="1">
      <c r="B384" s="149"/>
      <c r="C384" s="219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</sheetData>
  <mergeCells count="9">
    <mergeCell ref="C2:L2"/>
    <mergeCell ref="C3:L3"/>
    <mergeCell ref="B5:B8"/>
    <mergeCell ref="G5:H6"/>
    <mergeCell ref="I5:J6"/>
    <mergeCell ref="K5:L5"/>
    <mergeCell ref="M5:M8"/>
    <mergeCell ref="K6:L6"/>
    <mergeCell ref="E7:E8"/>
  </mergeCells>
  <pageMargins left="0.7" right="0.7" top="0.75" bottom="0.75" header="0.3" footer="0.3"/>
  <pageSetup paperSize="9" scale="75" orientation="landscape" r:id="rId1"/>
  <headerFooter>
    <oddFooter>Page &amp;P of &amp;N</oddFooter>
  </headerFooter>
  <rowBreaks count="1" manualBreakCount="1">
    <brk id="6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V385"/>
  <sheetViews>
    <sheetView view="pageBreakPreview" topLeftCell="A46" zoomScale="90" zoomScaleNormal="100" zoomScaleSheetLayoutView="90" workbookViewId="0">
      <selection activeCell="K12" sqref="K12:K74"/>
    </sheetView>
  </sheetViews>
  <sheetFormatPr defaultColWidth="9.140625" defaultRowHeight="16.5"/>
  <cols>
    <col min="1" max="1" width="3.85546875" style="8" customWidth="1"/>
    <col min="2" max="2" width="13" style="193" customWidth="1"/>
    <col min="3" max="3" width="40.7109375" style="222" customWidth="1"/>
    <col min="4" max="4" width="7.7109375" style="183" customWidth="1"/>
    <col min="5" max="5" width="6.85546875" style="183" customWidth="1"/>
    <col min="6" max="6" width="14.42578125" style="183" customWidth="1"/>
    <col min="7" max="7" width="11.7109375" style="183" customWidth="1"/>
    <col min="8" max="8" width="12.5703125" style="183" customWidth="1"/>
    <col min="9" max="9" width="9.140625" style="183" customWidth="1"/>
    <col min="10" max="10" width="12.28515625" style="183" customWidth="1"/>
    <col min="11" max="11" width="9.85546875" style="183" customWidth="1"/>
    <col min="12" max="12" width="10.85546875" style="183" customWidth="1"/>
    <col min="13" max="13" width="13.7109375" style="183" customWidth="1"/>
    <col min="14" max="14" width="9.140625" style="183"/>
    <col min="15" max="16384" width="9.140625" style="8"/>
  </cols>
  <sheetData>
    <row r="1" spans="1:22" ht="16.5" customHeight="1">
      <c r="A1" s="78"/>
      <c r="B1" s="184"/>
      <c r="C1" s="212"/>
      <c r="D1" s="150"/>
      <c r="E1" s="150"/>
      <c r="F1" s="150"/>
      <c r="G1" s="151"/>
      <c r="H1" s="151"/>
      <c r="I1" s="150"/>
      <c r="J1" s="150"/>
      <c r="K1" s="151"/>
      <c r="L1" s="151"/>
      <c r="M1" s="151"/>
      <c r="N1" s="15"/>
      <c r="O1" s="7"/>
      <c r="P1" s="7"/>
      <c r="Q1" s="7"/>
      <c r="R1" s="7"/>
      <c r="S1" s="7"/>
      <c r="T1" s="7"/>
      <c r="U1" s="7"/>
      <c r="V1" s="7"/>
    </row>
    <row r="2" spans="1:22" ht="21">
      <c r="A2" s="78"/>
      <c r="B2" s="184"/>
      <c r="C2" s="381" t="s">
        <v>38</v>
      </c>
      <c r="D2" s="381"/>
      <c r="E2" s="381"/>
      <c r="F2" s="381"/>
      <c r="G2" s="381"/>
      <c r="H2" s="381"/>
      <c r="I2" s="381"/>
      <c r="J2" s="381"/>
      <c r="K2" s="381"/>
      <c r="L2" s="381"/>
      <c r="M2" s="151"/>
      <c r="N2" s="15"/>
      <c r="O2" s="7"/>
      <c r="P2" s="7"/>
      <c r="Q2" s="7"/>
      <c r="R2" s="7"/>
      <c r="S2" s="7"/>
      <c r="T2" s="7"/>
      <c r="U2" s="7"/>
      <c r="V2" s="7"/>
    </row>
    <row r="3" spans="1:22">
      <c r="A3" s="78"/>
      <c r="B3" s="184"/>
      <c r="C3" s="390" t="s">
        <v>154</v>
      </c>
      <c r="D3" s="390"/>
      <c r="E3" s="390"/>
      <c r="F3" s="390"/>
      <c r="G3" s="390"/>
      <c r="H3" s="390"/>
      <c r="I3" s="390"/>
      <c r="J3" s="390"/>
      <c r="K3" s="390"/>
      <c r="L3" s="390"/>
      <c r="M3" s="151"/>
      <c r="N3" s="15"/>
      <c r="O3" s="7"/>
      <c r="P3" s="7"/>
      <c r="Q3" s="7"/>
      <c r="R3" s="7"/>
      <c r="S3" s="7"/>
      <c r="T3" s="7"/>
      <c r="U3" s="7"/>
      <c r="V3" s="7"/>
    </row>
    <row r="4" spans="1:22" s="51" customFormat="1">
      <c r="A4" s="5"/>
      <c r="B4" s="185"/>
      <c r="C4" s="213"/>
      <c r="D4" s="152"/>
      <c r="E4" s="152"/>
      <c r="F4" s="152"/>
      <c r="G4" s="151"/>
      <c r="H4" s="151"/>
      <c r="I4" s="152"/>
      <c r="J4" s="151"/>
      <c r="K4" s="151"/>
      <c r="L4" s="151"/>
      <c r="M4" s="151"/>
      <c r="N4" s="153"/>
    </row>
    <row r="5" spans="1:22" s="50" customFormat="1" ht="15.75">
      <c r="A5" s="20"/>
      <c r="B5" s="374" t="s">
        <v>10</v>
      </c>
      <c r="C5" s="229"/>
      <c r="D5" s="34"/>
      <c r="E5" s="33" t="s">
        <v>1</v>
      </c>
      <c r="F5" s="35"/>
      <c r="G5" s="377" t="s">
        <v>3</v>
      </c>
      <c r="H5" s="378"/>
      <c r="I5" s="377" t="s">
        <v>2</v>
      </c>
      <c r="J5" s="378"/>
      <c r="K5" s="377" t="s">
        <v>4</v>
      </c>
      <c r="L5" s="378"/>
      <c r="M5" s="383" t="s">
        <v>8</v>
      </c>
      <c r="N5" s="154"/>
    </row>
    <row r="6" spans="1:22" s="50" customFormat="1" ht="15.75">
      <c r="A6" s="21"/>
      <c r="B6" s="375"/>
      <c r="C6" s="230" t="s">
        <v>5</v>
      </c>
      <c r="D6" s="23"/>
      <c r="E6" s="243" t="s">
        <v>6</v>
      </c>
      <c r="F6" s="24"/>
      <c r="G6" s="379"/>
      <c r="H6" s="380"/>
      <c r="I6" s="379"/>
      <c r="J6" s="380"/>
      <c r="K6" s="386" t="s">
        <v>7</v>
      </c>
      <c r="L6" s="387"/>
      <c r="M6" s="384"/>
      <c r="N6" s="154"/>
    </row>
    <row r="7" spans="1:22" s="50" customFormat="1" ht="15.75">
      <c r="A7" s="26" t="s">
        <v>9</v>
      </c>
      <c r="B7" s="375"/>
      <c r="C7" s="231" t="s">
        <v>11</v>
      </c>
      <c r="D7" s="22" t="s">
        <v>12</v>
      </c>
      <c r="E7" s="388" t="s">
        <v>13</v>
      </c>
      <c r="F7" s="27" t="s">
        <v>14</v>
      </c>
      <c r="G7" s="22" t="s">
        <v>15</v>
      </c>
      <c r="H7" s="27" t="s">
        <v>14</v>
      </c>
      <c r="I7" s="22" t="s">
        <v>15</v>
      </c>
      <c r="J7" s="27" t="s">
        <v>14</v>
      </c>
      <c r="K7" s="22" t="s">
        <v>15</v>
      </c>
      <c r="L7" s="27" t="s">
        <v>14</v>
      </c>
      <c r="M7" s="384"/>
      <c r="N7" s="154"/>
    </row>
    <row r="8" spans="1:22" s="51" customFormat="1" ht="15.75">
      <c r="A8" s="25"/>
      <c r="B8" s="376"/>
      <c r="C8" s="232"/>
      <c r="D8" s="23"/>
      <c r="E8" s="389"/>
      <c r="F8" s="29"/>
      <c r="G8" s="28" t="s">
        <v>16</v>
      </c>
      <c r="H8" s="29"/>
      <c r="I8" s="28" t="s">
        <v>16</v>
      </c>
      <c r="J8" s="29"/>
      <c r="K8" s="28" t="s">
        <v>16</v>
      </c>
      <c r="L8" s="29"/>
      <c r="M8" s="385"/>
      <c r="N8" s="153"/>
    </row>
    <row r="9" spans="1:22" s="50" customFormat="1" ht="15.75">
      <c r="A9" s="30" t="s">
        <v>17</v>
      </c>
      <c r="B9" s="147" t="s">
        <v>18</v>
      </c>
      <c r="C9" s="214" t="s">
        <v>19</v>
      </c>
      <c r="D9" s="30" t="s">
        <v>20</v>
      </c>
      <c r="E9" s="6" t="s">
        <v>21</v>
      </c>
      <c r="F9" s="32" t="s">
        <v>22</v>
      </c>
      <c r="G9" s="6" t="s">
        <v>25</v>
      </c>
      <c r="H9" s="31" t="s">
        <v>26</v>
      </c>
      <c r="I9" s="31" t="s">
        <v>23</v>
      </c>
      <c r="J9" s="30" t="s">
        <v>24</v>
      </c>
      <c r="K9" s="6" t="s">
        <v>27</v>
      </c>
      <c r="L9" s="30" t="s">
        <v>28</v>
      </c>
      <c r="M9" s="6" t="s">
        <v>29</v>
      </c>
      <c r="N9" s="154"/>
    </row>
    <row r="10" spans="1:22" s="50" customFormat="1" ht="15.75">
      <c r="A10" s="247"/>
      <c r="B10" s="248"/>
      <c r="C10" s="249" t="s">
        <v>96</v>
      </c>
      <c r="D10" s="247"/>
      <c r="E10" s="58"/>
      <c r="F10" s="250"/>
      <c r="G10" s="58"/>
      <c r="H10" s="251"/>
      <c r="I10" s="251"/>
      <c r="J10" s="247"/>
      <c r="K10" s="58"/>
      <c r="L10" s="247"/>
      <c r="M10" s="58"/>
      <c r="N10" s="154"/>
    </row>
    <row r="11" spans="1:22" customFormat="1" ht="15">
      <c r="A11" s="132"/>
      <c r="B11" s="138"/>
      <c r="C11" s="245" t="s">
        <v>95</v>
      </c>
      <c r="D11" s="136"/>
      <c r="E11" s="134"/>
      <c r="F11" s="101"/>
      <c r="G11" s="124"/>
      <c r="H11" s="131"/>
      <c r="I11" s="125"/>
      <c r="J11" s="131"/>
      <c r="K11" s="125"/>
      <c r="L11" s="131"/>
      <c r="M11" s="155"/>
      <c r="N11" s="163"/>
    </row>
    <row r="12" spans="1:22" customFormat="1" ht="40.5">
      <c r="A12" s="126">
        <v>4</v>
      </c>
      <c r="B12" s="138" t="s">
        <v>84</v>
      </c>
      <c r="C12" s="127" t="s">
        <v>114</v>
      </c>
      <c r="D12" s="126" t="s">
        <v>83</v>
      </c>
      <c r="E12" s="128"/>
      <c r="F12" s="90">
        <v>3.78</v>
      </c>
      <c r="G12" s="125"/>
      <c r="H12" s="131"/>
      <c r="I12" s="129"/>
      <c r="J12" s="130"/>
      <c r="K12" s="125"/>
      <c r="L12" s="131"/>
      <c r="M12" s="155"/>
      <c r="N12" s="163"/>
    </row>
    <row r="13" spans="1:22" customFormat="1" ht="15">
      <c r="A13" s="132"/>
      <c r="B13" s="138"/>
      <c r="C13" s="215" t="s">
        <v>85</v>
      </c>
      <c r="D13" s="137" t="s">
        <v>31</v>
      </c>
      <c r="E13" s="134">
        <f>31.2+20.1</f>
        <v>51.3</v>
      </c>
      <c r="F13" s="101">
        <f>E13*F12</f>
        <v>193.91399999999999</v>
      </c>
      <c r="G13" s="95"/>
      <c r="H13" s="145"/>
      <c r="I13" s="155"/>
      <c r="J13" s="155">
        <f>F13*I13</f>
        <v>0</v>
      </c>
      <c r="K13" s="91"/>
      <c r="L13" s="92"/>
      <c r="M13" s="155">
        <f t="shared" ref="M13:M17" si="0">H13+J13+L13</f>
        <v>0</v>
      </c>
      <c r="N13" s="163"/>
    </row>
    <row r="14" spans="1:22" customFormat="1" ht="15">
      <c r="A14" s="139"/>
      <c r="B14" s="143"/>
      <c r="C14" s="215" t="s">
        <v>86</v>
      </c>
      <c r="D14" s="124" t="s">
        <v>0</v>
      </c>
      <c r="E14" s="124">
        <f>1.38+0.9</f>
        <v>2.2799999999999998</v>
      </c>
      <c r="F14" s="131">
        <f>E14*F12</f>
        <v>8.6183999999999994</v>
      </c>
      <c r="G14" s="95"/>
      <c r="H14" s="145"/>
      <c r="I14" s="95"/>
      <c r="J14" s="92"/>
      <c r="K14" s="155"/>
      <c r="L14" s="159">
        <f>F14*K14</f>
        <v>0</v>
      </c>
      <c r="M14" s="155">
        <f t="shared" si="0"/>
        <v>0</v>
      </c>
      <c r="N14" s="163"/>
    </row>
    <row r="15" spans="1:22" customFormat="1" ht="15">
      <c r="A15" s="132"/>
      <c r="B15" s="138"/>
      <c r="C15" s="215" t="s">
        <v>87</v>
      </c>
      <c r="D15" s="136" t="s">
        <v>78</v>
      </c>
      <c r="E15" s="134">
        <f>112+112</f>
        <v>224</v>
      </c>
      <c r="F15" s="101">
        <f>E15*F12</f>
        <v>846.71999999999991</v>
      </c>
      <c r="G15" s="95"/>
      <c r="H15" s="155">
        <f t="shared" ref="H15:H17" si="1">F15*G15</f>
        <v>0</v>
      </c>
      <c r="I15" s="125"/>
      <c r="J15" s="131"/>
      <c r="K15" s="125"/>
      <c r="L15" s="131"/>
      <c r="M15" s="155">
        <f t="shared" si="0"/>
        <v>0</v>
      </c>
      <c r="N15" s="163"/>
    </row>
    <row r="16" spans="1:22" customFormat="1" ht="15">
      <c r="A16" s="132"/>
      <c r="B16" s="138"/>
      <c r="C16" s="215" t="s">
        <v>88</v>
      </c>
      <c r="D16" s="136" t="s">
        <v>41</v>
      </c>
      <c r="E16" s="134">
        <v>0.60599999999999998</v>
      </c>
      <c r="F16" s="101">
        <f>E16*F12</f>
        <v>2.2906799999999996</v>
      </c>
      <c r="G16" s="124"/>
      <c r="H16" s="155">
        <f t="shared" si="1"/>
        <v>0</v>
      </c>
      <c r="I16" s="125"/>
      <c r="J16" s="131"/>
      <c r="K16" s="125"/>
      <c r="L16" s="131"/>
      <c r="M16" s="155">
        <f t="shared" si="0"/>
        <v>0</v>
      </c>
      <c r="N16" s="163"/>
    </row>
    <row r="17" spans="1:14" customFormat="1" ht="15">
      <c r="A17" s="132"/>
      <c r="B17" s="138"/>
      <c r="C17" s="215" t="s">
        <v>67</v>
      </c>
      <c r="D17" s="136" t="s">
        <v>0</v>
      </c>
      <c r="E17" s="134">
        <v>0.19</v>
      </c>
      <c r="F17" s="101">
        <f>E17*F12</f>
        <v>0.71819999999999995</v>
      </c>
      <c r="G17" s="124"/>
      <c r="H17" s="155">
        <f t="shared" si="1"/>
        <v>0</v>
      </c>
      <c r="I17" s="125"/>
      <c r="J17" s="131"/>
      <c r="K17" s="125"/>
      <c r="L17" s="131"/>
      <c r="M17" s="155">
        <f t="shared" si="0"/>
        <v>0</v>
      </c>
      <c r="N17" s="163"/>
    </row>
    <row r="18" spans="1:14" customFormat="1" ht="40.5">
      <c r="A18" s="126">
        <v>5</v>
      </c>
      <c r="B18" s="138" t="s">
        <v>97</v>
      </c>
      <c r="C18" s="127" t="s">
        <v>113</v>
      </c>
      <c r="D18" s="126" t="s">
        <v>83</v>
      </c>
      <c r="E18" s="128"/>
      <c r="F18" s="90">
        <v>3.78</v>
      </c>
      <c r="G18" s="125"/>
      <c r="H18" s="131"/>
      <c r="I18" s="129"/>
      <c r="J18" s="130"/>
      <c r="K18" s="125"/>
      <c r="L18" s="131"/>
      <c r="M18" s="155"/>
      <c r="N18" s="163"/>
    </row>
    <row r="19" spans="1:14" customFormat="1" ht="15">
      <c r="A19" s="132"/>
      <c r="B19" s="138"/>
      <c r="C19" s="215" t="s">
        <v>66</v>
      </c>
      <c r="D19" s="137" t="s">
        <v>31</v>
      </c>
      <c r="E19" s="134">
        <v>161</v>
      </c>
      <c r="F19" s="101">
        <f>E19*F18</f>
        <v>608.57999999999993</v>
      </c>
      <c r="G19" s="95"/>
      <c r="H19" s="145"/>
      <c r="I19" s="155"/>
      <c r="J19" s="155">
        <f>F19*I19</f>
        <v>0</v>
      </c>
      <c r="K19" s="91"/>
      <c r="L19" s="92"/>
      <c r="M19" s="155">
        <f t="shared" ref="M19:M23" si="2">H19+J19+L19</f>
        <v>0</v>
      </c>
      <c r="N19" s="163"/>
    </row>
    <row r="20" spans="1:14" customFormat="1" ht="15">
      <c r="A20" s="139"/>
      <c r="B20" s="143"/>
      <c r="C20" s="215" t="s">
        <v>32</v>
      </c>
      <c r="D20" s="124" t="s">
        <v>0</v>
      </c>
      <c r="E20" s="124">
        <v>6.69</v>
      </c>
      <c r="F20" s="131">
        <f>E20*F18</f>
        <v>25.2882</v>
      </c>
      <c r="G20" s="95"/>
      <c r="H20" s="145"/>
      <c r="I20" s="95"/>
      <c r="J20" s="92"/>
      <c r="K20" s="155"/>
      <c r="L20" s="159">
        <f>F20*K20</f>
        <v>0</v>
      </c>
      <c r="M20" s="155">
        <f t="shared" si="2"/>
        <v>0</v>
      </c>
      <c r="N20" s="163"/>
    </row>
    <row r="21" spans="1:14" customFormat="1" ht="15.75">
      <c r="A21" s="132"/>
      <c r="B21" s="138"/>
      <c r="C21" s="215" t="s">
        <v>89</v>
      </c>
      <c r="D21" s="136" t="s">
        <v>90</v>
      </c>
      <c r="E21" s="134">
        <v>101</v>
      </c>
      <c r="F21" s="101">
        <f>E21*F18</f>
        <v>381.78</v>
      </c>
      <c r="G21" s="95"/>
      <c r="H21" s="155">
        <f t="shared" ref="H21:H23" si="3">F21*G21</f>
        <v>0</v>
      </c>
      <c r="I21" s="125"/>
      <c r="J21" s="131"/>
      <c r="K21" s="125"/>
      <c r="L21" s="131"/>
      <c r="M21" s="155">
        <f t="shared" si="2"/>
        <v>0</v>
      </c>
      <c r="N21" s="163"/>
    </row>
    <row r="22" spans="1:14" customFormat="1" ht="15">
      <c r="A22" s="132"/>
      <c r="B22" s="138"/>
      <c r="C22" s="215" t="s">
        <v>91</v>
      </c>
      <c r="D22" s="136" t="s">
        <v>39</v>
      </c>
      <c r="E22" s="134">
        <v>500</v>
      </c>
      <c r="F22" s="101">
        <f>E22*F18</f>
        <v>1890</v>
      </c>
      <c r="G22" s="124"/>
      <c r="H22" s="155">
        <f t="shared" si="3"/>
        <v>0</v>
      </c>
      <c r="I22" s="125"/>
      <c r="J22" s="131"/>
      <c r="K22" s="125"/>
      <c r="L22" s="131"/>
      <c r="M22" s="155">
        <f t="shared" si="2"/>
        <v>0</v>
      </c>
      <c r="N22" s="163"/>
    </row>
    <row r="23" spans="1:14" customFormat="1" ht="15">
      <c r="A23" s="132"/>
      <c r="B23" s="138"/>
      <c r="C23" s="215" t="s">
        <v>67</v>
      </c>
      <c r="D23" s="136" t="s">
        <v>0</v>
      </c>
      <c r="E23" s="134">
        <v>4.3</v>
      </c>
      <c r="F23" s="101">
        <f>E23*F18</f>
        <v>16.253999999999998</v>
      </c>
      <c r="G23" s="124"/>
      <c r="H23" s="155">
        <f t="shared" si="3"/>
        <v>0</v>
      </c>
      <c r="I23" s="125"/>
      <c r="J23" s="131"/>
      <c r="K23" s="125"/>
      <c r="L23" s="131"/>
      <c r="M23" s="155">
        <f t="shared" si="2"/>
        <v>0</v>
      </c>
      <c r="N23" s="163"/>
    </row>
    <row r="24" spans="1:14" customFormat="1" ht="40.5">
      <c r="A24" s="126">
        <v>8</v>
      </c>
      <c r="B24" s="138" t="s">
        <v>92</v>
      </c>
      <c r="C24" s="127" t="s">
        <v>93</v>
      </c>
      <c r="D24" s="126" t="s">
        <v>83</v>
      </c>
      <c r="E24" s="128"/>
      <c r="F24" s="90">
        <f>4428/100</f>
        <v>44.28</v>
      </c>
      <c r="G24" s="125"/>
      <c r="H24" s="131"/>
      <c r="I24" s="129"/>
      <c r="J24" s="130"/>
      <c r="K24" s="125"/>
      <c r="L24" s="131"/>
      <c r="M24" s="155"/>
      <c r="N24" s="163"/>
    </row>
    <row r="25" spans="1:14" customFormat="1" ht="15">
      <c r="A25" s="132"/>
      <c r="B25" s="138"/>
      <c r="C25" s="215" t="s">
        <v>66</v>
      </c>
      <c r="D25" s="137" t="s">
        <v>31</v>
      </c>
      <c r="E25" s="134">
        <v>99.4</v>
      </c>
      <c r="F25" s="101">
        <f>E25*F24</f>
        <v>4401.4320000000007</v>
      </c>
      <c r="G25" s="95"/>
      <c r="H25" s="145"/>
      <c r="I25" s="155"/>
      <c r="J25" s="155">
        <f>F25*I25</f>
        <v>0</v>
      </c>
      <c r="K25" s="91"/>
      <c r="L25" s="92"/>
      <c r="M25" s="155">
        <f t="shared" ref="M25:M28" si="4">H25+J25+L25</f>
        <v>0</v>
      </c>
      <c r="N25" s="163"/>
    </row>
    <row r="26" spans="1:14" customFormat="1" ht="15">
      <c r="A26" s="139"/>
      <c r="B26" s="143"/>
      <c r="C26" s="215" t="s">
        <v>32</v>
      </c>
      <c r="D26" s="124" t="s">
        <v>0</v>
      </c>
      <c r="E26" s="124">
        <v>2.5099999999999998</v>
      </c>
      <c r="F26" s="131">
        <f>E26*F24</f>
        <v>111.14279999999999</v>
      </c>
      <c r="G26" s="95"/>
      <c r="H26" s="145"/>
      <c r="I26" s="95"/>
      <c r="J26" s="92"/>
      <c r="K26" s="155"/>
      <c r="L26" s="159">
        <f>F26*K26</f>
        <v>0</v>
      </c>
      <c r="M26" s="155">
        <f t="shared" si="4"/>
        <v>0</v>
      </c>
      <c r="N26" s="163"/>
    </row>
    <row r="27" spans="1:14" customFormat="1" ht="15.75">
      <c r="A27" s="132"/>
      <c r="B27" s="138"/>
      <c r="C27" s="215" t="s">
        <v>94</v>
      </c>
      <c r="D27" s="136" t="s">
        <v>90</v>
      </c>
      <c r="E27" s="134">
        <v>102</v>
      </c>
      <c r="F27" s="101">
        <f>E27*F24</f>
        <v>4516.5600000000004</v>
      </c>
      <c r="G27" s="95"/>
      <c r="H27" s="155">
        <f t="shared" ref="H27:H28" si="5">F27*G27</f>
        <v>0</v>
      </c>
      <c r="I27" s="125"/>
      <c r="J27" s="131"/>
      <c r="K27" s="125"/>
      <c r="L27" s="131"/>
      <c r="M27" s="155">
        <f t="shared" si="4"/>
        <v>0</v>
      </c>
      <c r="N27" s="163"/>
    </row>
    <row r="28" spans="1:14" customFormat="1" ht="15">
      <c r="A28" s="132"/>
      <c r="B28" s="138"/>
      <c r="C28" s="215" t="s">
        <v>67</v>
      </c>
      <c r="D28" s="136" t="s">
        <v>0</v>
      </c>
      <c r="E28" s="134">
        <v>18.2</v>
      </c>
      <c r="F28" s="101">
        <f>E28*F24</f>
        <v>805.89599999999996</v>
      </c>
      <c r="G28" s="124"/>
      <c r="H28" s="155">
        <f t="shared" si="5"/>
        <v>0</v>
      </c>
      <c r="I28" s="125"/>
      <c r="J28" s="131"/>
      <c r="K28" s="125"/>
      <c r="L28" s="131"/>
      <c r="M28" s="155">
        <f t="shared" si="4"/>
        <v>0</v>
      </c>
      <c r="N28" s="163"/>
    </row>
    <row r="29" spans="1:14" s="52" customFormat="1" ht="15.75">
      <c r="A29" s="75"/>
      <c r="B29" s="189"/>
      <c r="C29" s="252" t="s">
        <v>98</v>
      </c>
      <c r="D29" s="76"/>
      <c r="E29" s="168"/>
      <c r="F29" s="167"/>
      <c r="G29" s="167"/>
      <c r="H29" s="155"/>
      <c r="I29" s="157"/>
      <c r="J29" s="157"/>
      <c r="K29" s="157"/>
      <c r="L29" s="157"/>
      <c r="M29" s="155"/>
      <c r="N29" s="165"/>
    </row>
    <row r="30" spans="1:14" s="10" customFormat="1" ht="40.5">
      <c r="A30" s="60">
        <v>22</v>
      </c>
      <c r="B30" s="59" t="s">
        <v>103</v>
      </c>
      <c r="C30" s="59" t="s">
        <v>102</v>
      </c>
      <c r="D30" s="191" t="s">
        <v>40</v>
      </c>
      <c r="E30" s="169"/>
      <c r="F30" s="246">
        <v>11656.8</v>
      </c>
      <c r="G30" s="157"/>
      <c r="H30" s="157"/>
      <c r="I30" s="157"/>
      <c r="J30" s="157"/>
      <c r="K30" s="157"/>
      <c r="L30" s="157"/>
      <c r="M30" s="155"/>
      <c r="N30" s="15"/>
    </row>
    <row r="31" spans="1:14" s="10" customFormat="1" ht="15.75">
      <c r="A31" s="60"/>
      <c r="B31" s="59"/>
      <c r="C31" s="217" t="s">
        <v>72</v>
      </c>
      <c r="D31" s="74" t="s">
        <v>31</v>
      </c>
      <c r="E31" s="166">
        <v>0.65800000000000003</v>
      </c>
      <c r="F31" s="170">
        <f>F30*E31</f>
        <v>7670.1743999999999</v>
      </c>
      <c r="G31" s="157"/>
      <c r="H31" s="157"/>
      <c r="I31" s="170"/>
      <c r="J31" s="155">
        <f>F31*I31</f>
        <v>0</v>
      </c>
      <c r="K31" s="157"/>
      <c r="L31" s="157"/>
      <c r="M31" s="155">
        <f t="shared" ref="M31:M42" si="6">H31+J31+L31</f>
        <v>0</v>
      </c>
      <c r="N31" s="15"/>
    </row>
    <row r="32" spans="1:14" s="10" customFormat="1" ht="15.75">
      <c r="A32" s="60"/>
      <c r="B32" s="59"/>
      <c r="C32" s="217" t="s">
        <v>32</v>
      </c>
      <c r="D32" s="71" t="s">
        <v>0</v>
      </c>
      <c r="E32" s="166">
        <v>0.01</v>
      </c>
      <c r="F32" s="170">
        <f>F30*E32</f>
        <v>116.568</v>
      </c>
      <c r="G32" s="157"/>
      <c r="H32" s="157"/>
      <c r="I32" s="157"/>
      <c r="J32" s="157"/>
      <c r="K32" s="170"/>
      <c r="L32" s="159">
        <f>F32*K32</f>
        <v>0</v>
      </c>
      <c r="M32" s="155">
        <f t="shared" si="6"/>
        <v>0</v>
      </c>
      <c r="N32" s="15"/>
    </row>
    <row r="33" spans="1:14" s="10" customFormat="1" ht="15.75">
      <c r="A33" s="60"/>
      <c r="B33" s="59"/>
      <c r="C33" s="217" t="s">
        <v>75</v>
      </c>
      <c r="D33" s="71" t="s">
        <v>39</v>
      </c>
      <c r="E33" s="170">
        <v>0.63</v>
      </c>
      <c r="F33" s="170">
        <f>F30*E33</f>
        <v>7343.7839999999997</v>
      </c>
      <c r="G33" s="170"/>
      <c r="H33" s="155">
        <f t="shared" ref="H33:H36" si="7">F33*G33</f>
        <v>0</v>
      </c>
      <c r="I33" s="157"/>
      <c r="J33" s="157"/>
      <c r="K33" s="157"/>
      <c r="L33" s="157"/>
      <c r="M33" s="155">
        <f t="shared" si="6"/>
        <v>0</v>
      </c>
      <c r="N33" s="15"/>
    </row>
    <row r="34" spans="1:14" s="10" customFormat="1" ht="15.75">
      <c r="A34" s="60"/>
      <c r="B34" s="59"/>
      <c r="C34" s="217" t="s">
        <v>73</v>
      </c>
      <c r="D34" s="71" t="s">
        <v>39</v>
      </c>
      <c r="E34" s="166">
        <v>0.79</v>
      </c>
      <c r="F34" s="170">
        <f>F30*E34</f>
        <v>9208.8719999999994</v>
      </c>
      <c r="G34" s="170"/>
      <c r="H34" s="155">
        <f t="shared" si="7"/>
        <v>0</v>
      </c>
      <c r="I34" s="157"/>
      <c r="J34" s="157"/>
      <c r="K34" s="157"/>
      <c r="L34" s="157"/>
      <c r="M34" s="155">
        <f t="shared" si="6"/>
        <v>0</v>
      </c>
      <c r="N34" s="15"/>
    </row>
    <row r="35" spans="1:14" s="10" customFormat="1" ht="15.75">
      <c r="A35" s="60"/>
      <c r="B35" s="88"/>
      <c r="C35" s="244" t="s">
        <v>76</v>
      </c>
      <c r="D35" s="136" t="s">
        <v>39</v>
      </c>
      <c r="E35" s="134">
        <v>0.15</v>
      </c>
      <c r="F35" s="101">
        <f>F30*E35</f>
        <v>1748.5199999999998</v>
      </c>
      <c r="G35" s="95"/>
      <c r="H35" s="155">
        <f t="shared" si="7"/>
        <v>0</v>
      </c>
      <c r="I35" s="157"/>
      <c r="J35" s="158"/>
      <c r="K35" s="158"/>
      <c r="L35" s="158"/>
      <c r="M35" s="155">
        <f t="shared" si="6"/>
        <v>0</v>
      </c>
      <c r="N35" s="15"/>
    </row>
    <row r="36" spans="1:14" s="10" customFormat="1" ht="15.75">
      <c r="A36" s="60"/>
      <c r="B36" s="59"/>
      <c r="C36" s="217" t="s">
        <v>71</v>
      </c>
      <c r="D36" s="71" t="s">
        <v>0</v>
      </c>
      <c r="E36" s="166">
        <v>1.6E-2</v>
      </c>
      <c r="F36" s="170">
        <f>F30*E36</f>
        <v>186.50879999999998</v>
      </c>
      <c r="G36" s="170"/>
      <c r="H36" s="155">
        <f t="shared" si="7"/>
        <v>0</v>
      </c>
      <c r="I36" s="157"/>
      <c r="J36" s="157"/>
      <c r="K36" s="157"/>
      <c r="L36" s="157"/>
      <c r="M36" s="155">
        <f t="shared" si="6"/>
        <v>0</v>
      </c>
      <c r="N36" s="15"/>
    </row>
    <row r="37" spans="1:14" s="9" customFormat="1" ht="39">
      <c r="A37" s="77">
        <v>23</v>
      </c>
      <c r="B37" s="253" t="s">
        <v>115</v>
      </c>
      <c r="C37" s="80" t="s">
        <v>70</v>
      </c>
      <c r="D37" s="186" t="s">
        <v>40</v>
      </c>
      <c r="E37" s="171"/>
      <c r="F37" s="246">
        <v>1356</v>
      </c>
      <c r="G37" s="162"/>
      <c r="H37" s="162"/>
      <c r="I37" s="162"/>
      <c r="J37" s="162"/>
      <c r="K37" s="160"/>
      <c r="L37" s="161"/>
      <c r="M37" s="155"/>
      <c r="N37" s="172"/>
    </row>
    <row r="38" spans="1:14" s="1" customFormat="1" ht="34.5" customHeight="1">
      <c r="A38" s="73"/>
      <c r="B38" s="187"/>
      <c r="C38" s="216" t="s">
        <v>30</v>
      </c>
      <c r="D38" s="69" t="s">
        <v>31</v>
      </c>
      <c r="E38" s="166">
        <v>1.7</v>
      </c>
      <c r="F38" s="155">
        <f>F37*E38</f>
        <v>2305.1999999999998</v>
      </c>
      <c r="G38" s="157"/>
      <c r="H38" s="157"/>
      <c r="I38" s="155"/>
      <c r="J38" s="155">
        <f>F38*I38</f>
        <v>0</v>
      </c>
      <c r="K38" s="157"/>
      <c r="L38" s="157"/>
      <c r="M38" s="155">
        <f t="shared" si="6"/>
        <v>0</v>
      </c>
      <c r="N38" s="4"/>
    </row>
    <row r="39" spans="1:14" s="3" customFormat="1" ht="15.75">
      <c r="A39" s="73"/>
      <c r="B39" s="187"/>
      <c r="C39" s="216" t="s">
        <v>32</v>
      </c>
      <c r="D39" s="74" t="s">
        <v>0</v>
      </c>
      <c r="E39" s="173">
        <v>0.02</v>
      </c>
      <c r="F39" s="155">
        <f>F37*E39</f>
        <v>27.12</v>
      </c>
      <c r="G39" s="157"/>
      <c r="H39" s="157"/>
      <c r="I39" s="157"/>
      <c r="J39" s="157"/>
      <c r="K39" s="155"/>
      <c r="L39" s="159">
        <f>F39*K39</f>
        <v>0</v>
      </c>
      <c r="M39" s="155">
        <f t="shared" si="6"/>
        <v>0</v>
      </c>
      <c r="N39" s="174"/>
    </row>
    <row r="40" spans="1:14" s="3" customFormat="1" ht="15.75" customHeight="1">
      <c r="A40" s="73"/>
      <c r="B40" s="187"/>
      <c r="C40" s="216" t="s">
        <v>111</v>
      </c>
      <c r="D40" s="74" t="s">
        <v>40</v>
      </c>
      <c r="E40" s="164">
        <v>1</v>
      </c>
      <c r="F40" s="155">
        <f>F37*E40</f>
        <v>1356</v>
      </c>
      <c r="G40" s="155"/>
      <c r="H40" s="155">
        <f t="shared" ref="H40:H42" si="8">F40*G40</f>
        <v>0</v>
      </c>
      <c r="I40" s="155"/>
      <c r="J40" s="156"/>
      <c r="K40" s="157"/>
      <c r="L40" s="157"/>
      <c r="M40" s="155">
        <f t="shared" si="6"/>
        <v>0</v>
      </c>
      <c r="N40" s="174"/>
    </row>
    <row r="41" spans="1:14" s="2" customFormat="1">
      <c r="A41" s="73"/>
      <c r="B41" s="187"/>
      <c r="C41" s="216" t="s">
        <v>74</v>
      </c>
      <c r="D41" s="74" t="s">
        <v>39</v>
      </c>
      <c r="E41" s="155">
        <v>5</v>
      </c>
      <c r="F41" s="155">
        <f>F37*E41</f>
        <v>6780</v>
      </c>
      <c r="G41" s="155"/>
      <c r="H41" s="155">
        <f t="shared" si="8"/>
        <v>0</v>
      </c>
      <c r="I41" s="157"/>
      <c r="J41" s="157"/>
      <c r="K41" s="157"/>
      <c r="L41" s="157"/>
      <c r="M41" s="155">
        <f t="shared" si="6"/>
        <v>0</v>
      </c>
      <c r="N41" s="4"/>
    </row>
    <row r="42" spans="1:14" s="2" customFormat="1">
      <c r="A42" s="72"/>
      <c r="B42" s="186"/>
      <c r="C42" s="216" t="s">
        <v>71</v>
      </c>
      <c r="D42" s="188" t="s">
        <v>0</v>
      </c>
      <c r="E42" s="173">
        <v>7.0000000000000001E-3</v>
      </c>
      <c r="F42" s="155">
        <f>F37*E42</f>
        <v>9.4920000000000009</v>
      </c>
      <c r="G42" s="155"/>
      <c r="H42" s="155">
        <f t="shared" si="8"/>
        <v>0</v>
      </c>
      <c r="I42" s="157"/>
      <c r="J42" s="157"/>
      <c r="K42" s="157"/>
      <c r="L42" s="157"/>
      <c r="M42" s="155">
        <f t="shared" si="6"/>
        <v>0</v>
      </c>
      <c r="N42" s="4"/>
    </row>
    <row r="43" spans="1:14" s="52" customFormat="1" ht="15.75">
      <c r="A43" s="75"/>
      <c r="B43" s="189"/>
      <c r="C43" s="252" t="s">
        <v>100</v>
      </c>
      <c r="D43" s="76"/>
      <c r="E43" s="168"/>
      <c r="F43" s="167"/>
      <c r="G43" s="167"/>
      <c r="H43" s="155"/>
      <c r="I43" s="157"/>
      <c r="J43" s="157"/>
      <c r="K43" s="157"/>
      <c r="L43" s="157"/>
      <c r="M43" s="155"/>
      <c r="N43" s="165"/>
    </row>
    <row r="44" spans="1:14" s="10" customFormat="1" ht="40.5">
      <c r="A44" s="60">
        <v>22</v>
      </c>
      <c r="B44" s="59" t="s">
        <v>103</v>
      </c>
      <c r="C44" s="59" t="s">
        <v>101</v>
      </c>
      <c r="D44" s="191" t="s">
        <v>40</v>
      </c>
      <c r="E44" s="169"/>
      <c r="F44" s="246">
        <v>5064</v>
      </c>
      <c r="G44" s="157"/>
      <c r="H44" s="157"/>
      <c r="I44" s="157"/>
      <c r="J44" s="157"/>
      <c r="K44" s="157"/>
      <c r="L44" s="157"/>
      <c r="M44" s="155"/>
      <c r="N44" s="15"/>
    </row>
    <row r="45" spans="1:14" s="10" customFormat="1" ht="15.75">
      <c r="A45" s="60"/>
      <c r="B45" s="59"/>
      <c r="C45" s="217" t="s">
        <v>72</v>
      </c>
      <c r="D45" s="74" t="s">
        <v>31</v>
      </c>
      <c r="E45" s="166">
        <v>0.65800000000000003</v>
      </c>
      <c r="F45" s="170">
        <f>F44*E45</f>
        <v>3332.1120000000001</v>
      </c>
      <c r="G45" s="157"/>
      <c r="H45" s="157"/>
      <c r="I45" s="170"/>
      <c r="J45" s="155">
        <f>F45*I45</f>
        <v>0</v>
      </c>
      <c r="K45" s="157"/>
      <c r="L45" s="157"/>
      <c r="M45" s="155">
        <f t="shared" ref="M45:M50" si="9">H45+J45+L45</f>
        <v>0</v>
      </c>
      <c r="N45" s="15"/>
    </row>
    <row r="46" spans="1:14" s="10" customFormat="1" ht="15.75">
      <c r="A46" s="60"/>
      <c r="B46" s="59"/>
      <c r="C46" s="217" t="s">
        <v>32</v>
      </c>
      <c r="D46" s="71" t="s">
        <v>0</v>
      </c>
      <c r="E46" s="166">
        <v>0.01</v>
      </c>
      <c r="F46" s="170">
        <f>F44*E46</f>
        <v>50.64</v>
      </c>
      <c r="G46" s="157"/>
      <c r="H46" s="157"/>
      <c r="I46" s="157"/>
      <c r="J46" s="157"/>
      <c r="K46" s="170"/>
      <c r="L46" s="159">
        <f>F46*K46</f>
        <v>0</v>
      </c>
      <c r="M46" s="155">
        <f t="shared" si="9"/>
        <v>0</v>
      </c>
      <c r="N46" s="15"/>
    </row>
    <row r="47" spans="1:14" s="10" customFormat="1" ht="15.75">
      <c r="A47" s="60"/>
      <c r="B47" s="59"/>
      <c r="C47" s="217" t="s">
        <v>75</v>
      </c>
      <c r="D47" s="71" t="s">
        <v>39</v>
      </c>
      <c r="E47" s="170">
        <v>0.63</v>
      </c>
      <c r="F47" s="170">
        <f>F44*E47</f>
        <v>3190.32</v>
      </c>
      <c r="G47" s="170"/>
      <c r="H47" s="155">
        <f t="shared" ref="H47:H50" si="10">F47*G47</f>
        <v>0</v>
      </c>
      <c r="I47" s="157"/>
      <c r="J47" s="157"/>
      <c r="K47" s="157"/>
      <c r="L47" s="157"/>
      <c r="M47" s="155">
        <f t="shared" si="9"/>
        <v>0</v>
      </c>
      <c r="N47" s="15"/>
    </row>
    <row r="48" spans="1:14" s="10" customFormat="1" ht="15.75">
      <c r="A48" s="60"/>
      <c r="B48" s="59"/>
      <c r="C48" s="217" t="s">
        <v>73</v>
      </c>
      <c r="D48" s="71" t="s">
        <v>39</v>
      </c>
      <c r="E48" s="166">
        <v>0.79</v>
      </c>
      <c r="F48" s="170">
        <f>F44*E48</f>
        <v>4000.5600000000004</v>
      </c>
      <c r="G48" s="170"/>
      <c r="H48" s="155">
        <f t="shared" si="10"/>
        <v>0</v>
      </c>
      <c r="I48" s="157"/>
      <c r="J48" s="157"/>
      <c r="K48" s="157"/>
      <c r="L48" s="157"/>
      <c r="M48" s="155">
        <f t="shared" si="9"/>
        <v>0</v>
      </c>
      <c r="N48" s="15"/>
    </row>
    <row r="49" spans="1:14" s="10" customFormat="1" ht="15.75">
      <c r="A49" s="60"/>
      <c r="B49" s="88"/>
      <c r="C49" s="244" t="s">
        <v>76</v>
      </c>
      <c r="D49" s="136" t="s">
        <v>39</v>
      </c>
      <c r="E49" s="134">
        <v>0.15</v>
      </c>
      <c r="F49" s="101">
        <f>F44*E49</f>
        <v>759.6</v>
      </c>
      <c r="G49" s="95"/>
      <c r="H49" s="155">
        <f t="shared" si="10"/>
        <v>0</v>
      </c>
      <c r="I49" s="157"/>
      <c r="J49" s="158"/>
      <c r="K49" s="158"/>
      <c r="L49" s="158"/>
      <c r="M49" s="155">
        <f t="shared" si="9"/>
        <v>0</v>
      </c>
      <c r="N49" s="15"/>
    </row>
    <row r="50" spans="1:14" s="10" customFormat="1" ht="15.75">
      <c r="A50" s="60"/>
      <c r="B50" s="59"/>
      <c r="C50" s="217" t="s">
        <v>71</v>
      </c>
      <c r="D50" s="71" t="s">
        <v>0</v>
      </c>
      <c r="E50" s="166">
        <v>1.6E-2</v>
      </c>
      <c r="F50" s="170">
        <f>F44*E50</f>
        <v>81.024000000000001</v>
      </c>
      <c r="G50" s="170"/>
      <c r="H50" s="155">
        <f t="shared" si="10"/>
        <v>0</v>
      </c>
      <c r="I50" s="157"/>
      <c r="J50" s="157"/>
      <c r="K50" s="157"/>
      <c r="L50" s="157"/>
      <c r="M50" s="155">
        <f t="shared" si="9"/>
        <v>0</v>
      </c>
      <c r="N50" s="15"/>
    </row>
    <row r="51" spans="1:14" s="10" customFormat="1" ht="31.5">
      <c r="A51" s="320">
        <v>2</v>
      </c>
      <c r="B51" s="56" t="s">
        <v>140</v>
      </c>
      <c r="C51" s="317" t="s">
        <v>147</v>
      </c>
      <c r="D51" s="320" t="s">
        <v>33</v>
      </c>
      <c r="E51" s="326"/>
      <c r="F51" s="327">
        <v>84</v>
      </c>
      <c r="G51" s="328"/>
      <c r="H51" s="328"/>
      <c r="I51" s="329"/>
      <c r="J51" s="328"/>
      <c r="K51" s="330"/>
      <c r="L51" s="330"/>
      <c r="M51" s="329"/>
      <c r="N51" s="15"/>
    </row>
    <row r="52" spans="1:14" s="146" customFormat="1">
      <c r="A52" s="54"/>
      <c r="B52" s="303"/>
      <c r="C52" s="309" t="s">
        <v>30</v>
      </c>
      <c r="D52" s="54" t="s">
        <v>31</v>
      </c>
      <c r="E52" s="331">
        <v>2.19</v>
      </c>
      <c r="F52" s="331">
        <f>F51*E52</f>
        <v>183.96</v>
      </c>
      <c r="G52" s="329"/>
      <c r="H52" s="329"/>
      <c r="I52" s="329"/>
      <c r="J52" s="329">
        <f>F52*I52</f>
        <v>0</v>
      </c>
      <c r="K52" s="329"/>
      <c r="L52" s="329"/>
      <c r="M52" s="329">
        <f>J52</f>
        <v>0</v>
      </c>
      <c r="N52" s="175"/>
    </row>
    <row r="53" spans="1:14" s="146" customFormat="1" ht="15.75">
      <c r="A53" s="54"/>
      <c r="B53" s="54"/>
      <c r="C53" s="309" t="s">
        <v>32</v>
      </c>
      <c r="D53" s="54" t="s">
        <v>0</v>
      </c>
      <c r="E53" s="331">
        <v>7.0000000000000007E-2</v>
      </c>
      <c r="F53" s="331">
        <f>F51*E53</f>
        <v>5.8800000000000008</v>
      </c>
      <c r="G53" s="329"/>
      <c r="H53" s="329"/>
      <c r="I53" s="329"/>
      <c r="J53" s="329"/>
      <c r="K53" s="329"/>
      <c r="L53" s="329">
        <f>F53*K53</f>
        <v>0</v>
      </c>
      <c r="M53" s="329">
        <f>L53</f>
        <v>0</v>
      </c>
      <c r="N53" s="175"/>
    </row>
    <row r="54" spans="1:14" s="146" customFormat="1" ht="15.75">
      <c r="A54" s="54"/>
      <c r="B54" s="54"/>
      <c r="C54" s="309" t="s">
        <v>141</v>
      </c>
      <c r="D54" s="54" t="s">
        <v>109</v>
      </c>
      <c r="E54" s="331">
        <v>1</v>
      </c>
      <c r="F54" s="331">
        <f>E54*F51</f>
        <v>84</v>
      </c>
      <c r="G54" s="329"/>
      <c r="H54" s="329">
        <f>F54*G54</f>
        <v>0</v>
      </c>
      <c r="I54" s="329"/>
      <c r="J54" s="329"/>
      <c r="K54" s="329"/>
      <c r="L54" s="329"/>
      <c r="M54" s="329">
        <f>H54</f>
        <v>0</v>
      </c>
      <c r="N54" s="175"/>
    </row>
    <row r="55" spans="1:14" s="146" customFormat="1" ht="15.75">
      <c r="A55" s="54"/>
      <c r="B55" s="54"/>
      <c r="C55" s="309" t="s">
        <v>146</v>
      </c>
      <c r="D55" s="54" t="s">
        <v>109</v>
      </c>
      <c r="E55" s="331">
        <v>1</v>
      </c>
      <c r="F55" s="331">
        <f>E55*F51</f>
        <v>84</v>
      </c>
      <c r="G55" s="329"/>
      <c r="H55" s="329">
        <f t="shared" ref="H55:H56" si="11">F55*G55</f>
        <v>0</v>
      </c>
      <c r="I55" s="329"/>
      <c r="J55" s="329"/>
      <c r="K55" s="329"/>
      <c r="L55" s="329"/>
      <c r="M55" s="329">
        <f>H55</f>
        <v>0</v>
      </c>
      <c r="N55" s="175"/>
    </row>
    <row r="56" spans="1:14" s="146" customFormat="1" ht="15.75">
      <c r="A56" s="54"/>
      <c r="B56" s="54"/>
      <c r="C56" s="309" t="s">
        <v>35</v>
      </c>
      <c r="D56" s="54" t="s">
        <v>0</v>
      </c>
      <c r="E56" s="331">
        <v>0.37</v>
      </c>
      <c r="F56" s="331">
        <f>F51*E56</f>
        <v>31.08</v>
      </c>
      <c r="G56" s="329"/>
      <c r="H56" s="329">
        <f t="shared" si="11"/>
        <v>0</v>
      </c>
      <c r="I56" s="329"/>
      <c r="J56" s="329"/>
      <c r="K56" s="329"/>
      <c r="L56" s="329"/>
      <c r="M56" s="329">
        <f t="shared" ref="M56" si="12">H56</f>
        <v>0</v>
      </c>
      <c r="N56" s="175"/>
    </row>
    <row r="57" spans="1:14" s="146" customFormat="1" ht="15.75">
      <c r="A57" s="57">
        <v>3</v>
      </c>
      <c r="B57" s="310" t="s">
        <v>142</v>
      </c>
      <c r="C57" s="233" t="s">
        <v>143</v>
      </c>
      <c r="D57" s="57" t="s">
        <v>33</v>
      </c>
      <c r="E57" s="332"/>
      <c r="F57" s="333">
        <v>84</v>
      </c>
      <c r="G57" s="334"/>
      <c r="H57" s="334"/>
      <c r="I57" s="335"/>
      <c r="J57" s="334"/>
      <c r="K57" s="178"/>
      <c r="L57" s="178"/>
      <c r="M57" s="335"/>
      <c r="N57" s="175"/>
    </row>
    <row r="58" spans="1:14" s="49" customFormat="1">
      <c r="A58" s="54"/>
      <c r="B58" s="55"/>
      <c r="C58" s="309" t="s">
        <v>30</v>
      </c>
      <c r="D58" s="54" t="s">
        <v>31</v>
      </c>
      <c r="E58" s="331">
        <v>2.44</v>
      </c>
      <c r="F58" s="329">
        <f>F57*E58</f>
        <v>204.96</v>
      </c>
      <c r="G58" s="329"/>
      <c r="H58" s="329"/>
      <c r="I58" s="329"/>
      <c r="J58" s="329">
        <f>F58*I58</f>
        <v>0</v>
      </c>
      <c r="K58" s="329"/>
      <c r="L58" s="329"/>
      <c r="M58" s="329">
        <f>J58</f>
        <v>0</v>
      </c>
      <c r="N58" s="176"/>
    </row>
    <row r="59" spans="1:14" s="10" customFormat="1" ht="15.75">
      <c r="A59" s="54"/>
      <c r="B59" s="54"/>
      <c r="C59" s="309" t="s">
        <v>32</v>
      </c>
      <c r="D59" s="54" t="s">
        <v>0</v>
      </c>
      <c r="E59" s="331">
        <v>0.13</v>
      </c>
      <c r="F59" s="329">
        <f>F57*E59</f>
        <v>10.92</v>
      </c>
      <c r="G59" s="329"/>
      <c r="H59" s="329"/>
      <c r="I59" s="329"/>
      <c r="J59" s="329"/>
      <c r="K59" s="329"/>
      <c r="L59" s="329">
        <f>F59*K59</f>
        <v>0</v>
      </c>
      <c r="M59" s="329">
        <f>L59</f>
        <v>0</v>
      </c>
      <c r="N59" s="15"/>
    </row>
    <row r="60" spans="1:14" s="10" customFormat="1" ht="15.75">
      <c r="A60" s="54"/>
      <c r="B60" s="54"/>
      <c r="C60" s="309" t="s">
        <v>144</v>
      </c>
      <c r="D60" s="54" t="s">
        <v>109</v>
      </c>
      <c r="E60" s="331">
        <v>1</v>
      </c>
      <c r="F60" s="329">
        <f>E60*F57</f>
        <v>84</v>
      </c>
      <c r="G60" s="329"/>
      <c r="H60" s="329">
        <f>F60*G60</f>
        <v>0</v>
      </c>
      <c r="I60" s="329"/>
      <c r="J60" s="329"/>
      <c r="K60" s="329"/>
      <c r="L60" s="329"/>
      <c r="M60" s="329">
        <f>H60</f>
        <v>0</v>
      </c>
      <c r="N60" s="15"/>
    </row>
    <row r="61" spans="1:14" s="10" customFormat="1" ht="15.75">
      <c r="A61" s="54"/>
      <c r="B61" s="54"/>
      <c r="C61" s="316" t="s">
        <v>145</v>
      </c>
      <c r="D61" s="54" t="s">
        <v>33</v>
      </c>
      <c r="E61" s="331">
        <v>1</v>
      </c>
      <c r="F61" s="329">
        <f>E61*F57</f>
        <v>84</v>
      </c>
      <c r="G61" s="329"/>
      <c r="H61" s="329">
        <f t="shared" ref="H61:H62" si="13">F61*G61</f>
        <v>0</v>
      </c>
      <c r="I61" s="329"/>
      <c r="J61" s="329"/>
      <c r="K61" s="329"/>
      <c r="L61" s="329"/>
      <c r="M61" s="329">
        <f>H61</f>
        <v>0</v>
      </c>
      <c r="N61" s="15"/>
    </row>
    <row r="62" spans="1:14" s="11" customFormat="1" ht="15.75">
      <c r="A62" s="54"/>
      <c r="B62" s="54"/>
      <c r="C62" s="309" t="s">
        <v>35</v>
      </c>
      <c r="D62" s="54" t="s">
        <v>0</v>
      </c>
      <c r="E62" s="331">
        <v>0.94</v>
      </c>
      <c r="F62" s="329">
        <f>F57*E62</f>
        <v>78.959999999999994</v>
      </c>
      <c r="G62" s="329"/>
      <c r="H62" s="329">
        <f t="shared" si="13"/>
        <v>0</v>
      </c>
      <c r="I62" s="329"/>
      <c r="J62" s="329"/>
      <c r="K62" s="329"/>
      <c r="L62" s="329"/>
      <c r="M62" s="329">
        <f t="shared" ref="M62" si="14">H62</f>
        <v>0</v>
      </c>
      <c r="N62" s="177"/>
    </row>
    <row r="63" spans="1:14" s="10" customFormat="1" ht="15.75">
      <c r="A63" s="57">
        <v>4</v>
      </c>
      <c r="B63" s="310" t="s">
        <v>150</v>
      </c>
      <c r="C63" s="233" t="s">
        <v>148</v>
      </c>
      <c r="D63" s="323" t="s">
        <v>33</v>
      </c>
      <c r="E63" s="336"/>
      <c r="F63" s="337">
        <v>84</v>
      </c>
      <c r="G63" s="334"/>
      <c r="H63" s="334"/>
      <c r="I63" s="335"/>
      <c r="J63" s="334"/>
      <c r="K63" s="178"/>
      <c r="L63" s="178"/>
      <c r="M63" s="335"/>
      <c r="N63" s="15"/>
    </row>
    <row r="64" spans="1:14" s="49" customFormat="1">
      <c r="A64" s="54"/>
      <c r="B64" s="55"/>
      <c r="C64" s="309" t="s">
        <v>30</v>
      </c>
      <c r="D64" s="54" t="s">
        <v>31</v>
      </c>
      <c r="E64" s="331">
        <v>3.09</v>
      </c>
      <c r="F64" s="329">
        <f>F63*E64</f>
        <v>259.56</v>
      </c>
      <c r="G64" s="329"/>
      <c r="H64" s="329"/>
      <c r="I64" s="329"/>
      <c r="J64" s="329">
        <f>F64*I64</f>
        <v>0</v>
      </c>
      <c r="K64" s="329"/>
      <c r="L64" s="329"/>
      <c r="M64" s="329">
        <f>J64</f>
        <v>0</v>
      </c>
      <c r="N64" s="176"/>
    </row>
    <row r="65" spans="1:14" s="10" customFormat="1" ht="15.75">
      <c r="A65" s="54"/>
      <c r="B65" s="54"/>
      <c r="C65" s="309" t="s">
        <v>32</v>
      </c>
      <c r="D65" s="54" t="s">
        <v>0</v>
      </c>
      <c r="E65" s="331">
        <v>0.31</v>
      </c>
      <c r="F65" s="329">
        <f>F63*E65</f>
        <v>26.04</v>
      </c>
      <c r="G65" s="329"/>
      <c r="H65" s="329"/>
      <c r="I65" s="329"/>
      <c r="J65" s="329"/>
      <c r="K65" s="329"/>
      <c r="L65" s="329">
        <f>F65*K65</f>
        <v>0</v>
      </c>
      <c r="M65" s="329">
        <f>L65</f>
        <v>0</v>
      </c>
      <c r="N65" s="15"/>
    </row>
    <row r="66" spans="1:14" s="10" customFormat="1" ht="15.75">
      <c r="A66" s="54"/>
      <c r="B66" s="54"/>
      <c r="C66" s="309" t="s">
        <v>149</v>
      </c>
      <c r="D66" s="54" t="s">
        <v>109</v>
      </c>
      <c r="E66" s="331">
        <v>1</v>
      </c>
      <c r="F66" s="329">
        <f>E66*F63</f>
        <v>84</v>
      </c>
      <c r="G66" s="329"/>
      <c r="H66" s="329">
        <f t="shared" ref="H66:H67" si="15">F66*G66</f>
        <v>0</v>
      </c>
      <c r="I66" s="329"/>
      <c r="J66" s="329"/>
      <c r="K66" s="329"/>
      <c r="L66" s="329"/>
      <c r="M66" s="329">
        <f>H66</f>
        <v>0</v>
      </c>
      <c r="N66" s="15"/>
    </row>
    <row r="67" spans="1:14" s="10" customFormat="1" ht="15.75">
      <c r="A67" s="54"/>
      <c r="B67" s="54"/>
      <c r="C67" s="309" t="s">
        <v>35</v>
      </c>
      <c r="D67" s="54" t="s">
        <v>0</v>
      </c>
      <c r="E67" s="331">
        <v>0.38</v>
      </c>
      <c r="F67" s="329">
        <f>F63*E67</f>
        <v>31.92</v>
      </c>
      <c r="G67" s="329"/>
      <c r="H67" s="329">
        <f t="shared" si="15"/>
        <v>0</v>
      </c>
      <c r="I67" s="329"/>
      <c r="J67" s="329"/>
      <c r="K67" s="329"/>
      <c r="L67" s="329"/>
      <c r="M67" s="329">
        <f t="shared" ref="M67" si="16">H67</f>
        <v>0</v>
      </c>
      <c r="N67" s="15"/>
    </row>
    <row r="68" spans="1:14" s="7" customFormat="1">
      <c r="A68" s="206"/>
      <c r="B68" s="207"/>
      <c r="C68" s="218" t="s">
        <v>37</v>
      </c>
      <c r="D68" s="208"/>
      <c r="E68" s="209"/>
      <c r="F68" s="210"/>
      <c r="G68" s="179"/>
      <c r="H68" s="179">
        <f>SUM(H11:H67)</f>
        <v>0</v>
      </c>
      <c r="I68" s="211"/>
      <c r="J68" s="179">
        <f>SUM(J11:J67)</f>
        <v>0</v>
      </c>
      <c r="K68" s="179"/>
      <c r="L68" s="179">
        <f>SUM(L11:L67)</f>
        <v>0</v>
      </c>
      <c r="M68" s="179">
        <f>SUM(M11:M67)</f>
        <v>0</v>
      </c>
      <c r="N68" s="15"/>
    </row>
    <row r="69" spans="1:14" s="102" customFormat="1" ht="15">
      <c r="A69" s="87"/>
      <c r="B69" s="120"/>
      <c r="C69" s="97" t="s">
        <v>82</v>
      </c>
      <c r="D69" s="105">
        <v>0.05</v>
      </c>
      <c r="E69" s="93"/>
      <c r="F69" s="94"/>
      <c r="G69" s="99"/>
      <c r="H69" s="94"/>
      <c r="I69" s="98"/>
      <c r="J69" s="94"/>
      <c r="K69" s="98"/>
      <c r="L69" s="94"/>
      <c r="M69" s="100">
        <f>H68*D69</f>
        <v>0</v>
      </c>
    </row>
    <row r="70" spans="1:14" s="102" customFormat="1" ht="15">
      <c r="A70" s="106"/>
      <c r="B70" s="122"/>
      <c r="C70" s="107" t="s">
        <v>8</v>
      </c>
      <c r="D70" s="99"/>
      <c r="E70" s="99"/>
      <c r="F70" s="94"/>
      <c r="G70" s="108"/>
      <c r="H70" s="108"/>
      <c r="I70" s="99"/>
      <c r="J70" s="108"/>
      <c r="K70" s="108"/>
      <c r="L70" s="108"/>
      <c r="M70" s="109">
        <f>M68+M69</f>
        <v>0</v>
      </c>
    </row>
    <row r="71" spans="1:14" s="102" customFormat="1" ht="15">
      <c r="A71" s="106"/>
      <c r="B71" s="122"/>
      <c r="C71" s="104" t="s">
        <v>34</v>
      </c>
      <c r="D71" s="105">
        <v>0.1</v>
      </c>
      <c r="E71" s="110"/>
      <c r="F71" s="111"/>
      <c r="G71" s="112"/>
      <c r="H71" s="112"/>
      <c r="I71" s="99"/>
      <c r="J71" s="112"/>
      <c r="K71" s="112"/>
      <c r="L71" s="112"/>
      <c r="M71" s="113">
        <f>M70*D71</f>
        <v>0</v>
      </c>
    </row>
    <row r="72" spans="1:14" s="102" customFormat="1" ht="15">
      <c r="A72" s="106"/>
      <c r="B72" s="122"/>
      <c r="C72" s="107" t="s">
        <v>8</v>
      </c>
      <c r="D72" s="89"/>
      <c r="E72" s="99"/>
      <c r="F72" s="94"/>
      <c r="G72" s="108"/>
      <c r="H72" s="108"/>
      <c r="I72" s="99"/>
      <c r="J72" s="108"/>
      <c r="K72" s="108"/>
      <c r="L72" s="108"/>
      <c r="M72" s="109">
        <f>M70+M71</f>
        <v>0</v>
      </c>
    </row>
    <row r="73" spans="1:14" s="102" customFormat="1" ht="15">
      <c r="A73" s="106"/>
      <c r="B73" s="122"/>
      <c r="C73" s="104" t="s">
        <v>80</v>
      </c>
      <c r="D73" s="105">
        <v>0.08</v>
      </c>
      <c r="E73" s="99"/>
      <c r="F73" s="94"/>
      <c r="G73" s="112"/>
      <c r="H73" s="121"/>
      <c r="I73" s="99"/>
      <c r="J73" s="112"/>
      <c r="K73" s="112"/>
      <c r="L73" s="112"/>
      <c r="M73" s="113">
        <f>M72*D73</f>
        <v>0</v>
      </c>
    </row>
    <row r="74" spans="1:14" s="102" customFormat="1" ht="15">
      <c r="A74" s="106"/>
      <c r="B74" s="122"/>
      <c r="C74" s="107" t="s">
        <v>8</v>
      </c>
      <c r="D74" s="89"/>
      <c r="E74" s="99"/>
      <c r="F74" s="94"/>
      <c r="G74" s="108"/>
      <c r="H74" s="108"/>
      <c r="I74" s="99"/>
      <c r="J74" s="108"/>
      <c r="K74" s="108"/>
      <c r="L74" s="108"/>
      <c r="M74" s="109">
        <f>M72+M73</f>
        <v>0</v>
      </c>
    </row>
    <row r="75" spans="1:14" s="102" customFormat="1" ht="15">
      <c r="A75" s="99"/>
      <c r="B75" s="122"/>
      <c r="C75" s="104" t="s">
        <v>81</v>
      </c>
      <c r="D75" s="105"/>
      <c r="E75" s="99"/>
      <c r="F75" s="94"/>
      <c r="G75" s="112"/>
      <c r="H75" s="112"/>
      <c r="I75" s="99"/>
      <c r="J75" s="112"/>
      <c r="K75" s="112"/>
      <c r="L75" s="112"/>
      <c r="M75" s="112"/>
    </row>
    <row r="76" spans="1:14" s="102" customFormat="1" ht="15.75" thickBot="1">
      <c r="A76" s="114"/>
      <c r="B76" s="123"/>
      <c r="C76" s="116" t="s">
        <v>8</v>
      </c>
      <c r="D76" s="115"/>
      <c r="E76" s="115"/>
      <c r="F76" s="117"/>
      <c r="G76" s="118"/>
      <c r="H76" s="118"/>
      <c r="I76" s="115"/>
      <c r="J76" s="118"/>
      <c r="K76" s="118"/>
      <c r="L76" s="118"/>
      <c r="M76" s="119">
        <f>M74+M75</f>
        <v>0</v>
      </c>
    </row>
    <row r="77" spans="1:14" s="7" customFormat="1">
      <c r="A77" s="43"/>
      <c r="B77" s="13"/>
      <c r="C77" s="43"/>
      <c r="D77" s="44"/>
      <c r="E77" s="44"/>
      <c r="F77" s="13"/>
      <c r="G77" s="13"/>
      <c r="H77" s="45"/>
      <c r="I77" s="345"/>
      <c r="J77" s="346"/>
      <c r="K77" s="347"/>
      <c r="L77" s="347"/>
      <c r="M77" s="348"/>
      <c r="N77" s="15"/>
    </row>
    <row r="78" spans="1:14" s="7" customFormat="1">
      <c r="A78" s="12"/>
      <c r="B78" s="14"/>
      <c r="C78" s="14"/>
      <c r="D78" s="14"/>
      <c r="E78" s="14"/>
      <c r="F78" s="14"/>
      <c r="G78" s="14"/>
      <c r="H78" s="14"/>
      <c r="I78" s="349"/>
      <c r="J78" s="350"/>
      <c r="K78" s="351"/>
      <c r="L78" s="351"/>
      <c r="M78" s="352"/>
      <c r="N78" s="15"/>
    </row>
    <row r="79" spans="1:14" s="7" customFormat="1">
      <c r="A79" s="10"/>
      <c r="B79" s="149"/>
      <c r="C79" s="219"/>
      <c r="D79" s="15"/>
      <c r="E79" s="180"/>
      <c r="F79" s="180"/>
      <c r="G79" s="181"/>
      <c r="H79" s="15"/>
      <c r="I79" s="181"/>
      <c r="J79" s="15"/>
      <c r="K79" s="16"/>
      <c r="L79" s="16"/>
      <c r="M79" s="18"/>
      <c r="N79" s="15"/>
    </row>
    <row r="80" spans="1:14" s="10" customFormat="1" ht="15.75">
      <c r="B80" s="149"/>
      <c r="C80" s="219"/>
      <c r="D80" s="15"/>
      <c r="E80" s="180"/>
      <c r="F80" s="180"/>
      <c r="G80" s="16"/>
      <c r="H80" s="16"/>
      <c r="I80" s="181"/>
      <c r="J80" s="16"/>
      <c r="K80" s="16"/>
      <c r="L80" s="16"/>
      <c r="M80" s="16"/>
      <c r="N80" s="15"/>
    </row>
    <row r="81" spans="1:14" s="7" customFormat="1">
      <c r="A81" s="10"/>
      <c r="B81" s="149"/>
      <c r="C81" s="219"/>
      <c r="D81" s="15"/>
      <c r="E81" s="180"/>
      <c r="F81" s="180"/>
      <c r="G81" s="16"/>
      <c r="H81" s="16"/>
      <c r="I81" s="181"/>
      <c r="J81" s="15"/>
      <c r="K81" s="16"/>
      <c r="L81" s="16"/>
      <c r="M81" s="16"/>
      <c r="N81" s="15"/>
    </row>
    <row r="82" spans="1:14" s="7" customFormat="1">
      <c r="A82" s="10"/>
      <c r="B82" s="149"/>
      <c r="C82" s="219"/>
      <c r="D82" s="15"/>
      <c r="E82" s="180"/>
      <c r="F82" s="180"/>
      <c r="G82" s="16"/>
      <c r="H82" s="16"/>
      <c r="I82" s="181"/>
      <c r="J82" s="15"/>
      <c r="K82" s="16"/>
      <c r="L82" s="16"/>
      <c r="M82" s="18"/>
      <c r="N82" s="15"/>
    </row>
    <row r="83" spans="1:14" s="7" customFormat="1">
      <c r="A83" s="10"/>
      <c r="B83" s="149"/>
      <c r="C83" s="219"/>
      <c r="D83" s="15"/>
      <c r="E83" s="182"/>
      <c r="F83" s="180"/>
      <c r="G83" s="181"/>
      <c r="H83" s="15"/>
      <c r="I83" s="181"/>
      <c r="J83" s="18"/>
      <c r="K83" s="181"/>
      <c r="L83" s="15"/>
      <c r="M83" s="18"/>
      <c r="N83" s="15"/>
    </row>
    <row r="84" spans="1:14" s="7" customFormat="1">
      <c r="A84" s="10"/>
      <c r="B84" s="149"/>
      <c r="C84" s="219"/>
      <c r="D84" s="15"/>
      <c r="E84" s="180"/>
      <c r="F84" s="180"/>
      <c r="G84" s="181"/>
      <c r="H84" s="15"/>
      <c r="I84" s="181"/>
      <c r="J84" s="18"/>
      <c r="K84" s="16"/>
      <c r="L84" s="16"/>
      <c r="M84" s="18"/>
      <c r="N84" s="15"/>
    </row>
    <row r="85" spans="1:14" s="7" customFormat="1">
      <c r="A85" s="10"/>
      <c r="B85" s="149"/>
      <c r="C85" s="219"/>
      <c r="D85" s="15"/>
      <c r="E85" s="180"/>
      <c r="F85" s="180"/>
      <c r="G85" s="181"/>
      <c r="H85" s="15"/>
      <c r="I85" s="181"/>
      <c r="J85" s="15"/>
      <c r="K85" s="16"/>
      <c r="L85" s="16"/>
      <c r="M85" s="18"/>
      <c r="N85" s="15"/>
    </row>
    <row r="86" spans="1:14" s="7" customFormat="1">
      <c r="A86" s="10"/>
      <c r="B86" s="149"/>
      <c r="C86" s="219"/>
      <c r="D86" s="15"/>
      <c r="E86" s="180"/>
      <c r="F86" s="180"/>
      <c r="G86" s="181"/>
      <c r="H86" s="15"/>
      <c r="I86" s="181"/>
      <c r="J86" s="18"/>
      <c r="K86" s="16"/>
      <c r="L86" s="16"/>
      <c r="M86" s="18"/>
      <c r="N86" s="15"/>
    </row>
    <row r="87" spans="1:14" s="7" customFormat="1">
      <c r="A87" s="10"/>
      <c r="B87" s="149"/>
      <c r="C87" s="219"/>
      <c r="D87" s="15"/>
      <c r="E87" s="180"/>
      <c r="F87" s="180"/>
      <c r="G87" s="181"/>
      <c r="H87" s="15"/>
      <c r="I87" s="181"/>
      <c r="J87" s="15"/>
      <c r="K87" s="16"/>
      <c r="L87" s="16"/>
      <c r="M87" s="18"/>
      <c r="N87" s="15"/>
    </row>
    <row r="88" spans="1:14" s="7" customFormat="1">
      <c r="A88" s="10"/>
      <c r="B88" s="149"/>
      <c r="C88" s="219"/>
      <c r="D88" s="15"/>
      <c r="E88" s="182"/>
      <c r="F88" s="180"/>
      <c r="G88" s="181"/>
      <c r="H88" s="15"/>
      <c r="I88" s="181"/>
      <c r="J88" s="15"/>
      <c r="K88" s="16"/>
      <c r="L88" s="16"/>
      <c r="M88" s="18"/>
      <c r="N88" s="15"/>
    </row>
    <row r="89" spans="1:14" s="10" customFormat="1" ht="15.75">
      <c r="B89" s="149"/>
      <c r="C89" s="219"/>
      <c r="D89" s="15"/>
      <c r="E89" s="180"/>
      <c r="F89" s="180"/>
      <c r="G89" s="16"/>
      <c r="H89" s="16"/>
      <c r="I89" s="181"/>
      <c r="J89" s="16"/>
      <c r="K89" s="16"/>
      <c r="L89" s="16"/>
      <c r="M89" s="16"/>
      <c r="N89" s="15"/>
    </row>
    <row r="90" spans="1:14" s="7" customFormat="1">
      <c r="A90" s="10"/>
      <c r="B90" s="149"/>
      <c r="C90" s="219"/>
      <c r="D90" s="15"/>
      <c r="E90" s="180"/>
      <c r="F90" s="180"/>
      <c r="G90" s="16"/>
      <c r="H90" s="16"/>
      <c r="I90" s="181"/>
      <c r="J90" s="15"/>
      <c r="K90" s="16"/>
      <c r="L90" s="16"/>
      <c r="M90" s="16"/>
      <c r="N90" s="15"/>
    </row>
    <row r="91" spans="1:14" s="7" customFormat="1">
      <c r="A91" s="10"/>
      <c r="B91" s="149"/>
      <c r="C91" s="219"/>
      <c r="D91" s="15"/>
      <c r="E91" s="180"/>
      <c r="F91" s="180"/>
      <c r="G91" s="16"/>
      <c r="H91" s="16"/>
      <c r="I91" s="181"/>
      <c r="J91" s="15"/>
      <c r="K91" s="16"/>
      <c r="L91" s="16"/>
      <c r="M91" s="18"/>
      <c r="N91" s="15"/>
    </row>
    <row r="92" spans="1:14" s="7" customFormat="1">
      <c r="A92" s="10"/>
      <c r="B92" s="149"/>
      <c r="C92" s="219"/>
      <c r="D92" s="15"/>
      <c r="E92" s="182"/>
      <c r="F92" s="180"/>
      <c r="G92" s="181"/>
      <c r="H92" s="15"/>
      <c r="I92" s="181"/>
      <c r="J92" s="18"/>
      <c r="K92" s="181"/>
      <c r="L92" s="15"/>
      <c r="M92" s="18"/>
      <c r="N92" s="15"/>
    </row>
    <row r="93" spans="1:14" s="7" customFormat="1">
      <c r="A93" s="10"/>
      <c r="B93" s="149"/>
      <c r="C93" s="219"/>
      <c r="D93" s="15"/>
      <c r="E93" s="180"/>
      <c r="F93" s="180"/>
      <c r="G93" s="181"/>
      <c r="H93" s="15"/>
      <c r="I93" s="181"/>
      <c r="J93" s="18"/>
      <c r="K93" s="16"/>
      <c r="L93" s="16"/>
      <c r="M93" s="18"/>
      <c r="N93" s="15"/>
    </row>
    <row r="94" spans="1:14" s="7" customFormat="1">
      <c r="A94" s="10"/>
      <c r="B94" s="149"/>
      <c r="C94" s="219"/>
      <c r="D94" s="15"/>
      <c r="E94" s="180"/>
      <c r="F94" s="180"/>
      <c r="G94" s="181"/>
      <c r="H94" s="15"/>
      <c r="I94" s="181"/>
      <c r="J94" s="15"/>
      <c r="K94" s="16"/>
      <c r="L94" s="16"/>
      <c r="M94" s="18"/>
      <c r="N94" s="15"/>
    </row>
    <row r="95" spans="1:14" s="7" customFormat="1">
      <c r="A95" s="10"/>
      <c r="B95" s="149"/>
      <c r="C95" s="219"/>
      <c r="D95" s="15"/>
      <c r="E95" s="180"/>
      <c r="F95" s="180"/>
      <c r="G95" s="181"/>
      <c r="H95" s="15"/>
      <c r="I95" s="181"/>
      <c r="J95" s="18"/>
      <c r="K95" s="16"/>
      <c r="L95" s="16"/>
      <c r="M95" s="18"/>
      <c r="N95" s="15"/>
    </row>
    <row r="96" spans="1:14" s="7" customFormat="1">
      <c r="A96" s="16"/>
      <c r="B96" s="148"/>
      <c r="C96" s="221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5"/>
    </row>
    <row r="97" spans="1:14" s="7" customFormat="1">
      <c r="A97" s="10"/>
      <c r="B97" s="149"/>
      <c r="C97" s="219"/>
      <c r="D97" s="15"/>
      <c r="E97" s="180"/>
      <c r="F97" s="180"/>
      <c r="G97" s="181"/>
      <c r="H97" s="15"/>
      <c r="I97" s="181"/>
      <c r="J97" s="15"/>
      <c r="K97" s="16"/>
      <c r="L97" s="16"/>
      <c r="M97" s="18"/>
      <c r="N97" s="15"/>
    </row>
    <row r="98" spans="1:14" s="7" customFormat="1">
      <c r="A98" s="10"/>
      <c r="B98" s="149"/>
      <c r="C98" s="219"/>
      <c r="D98" s="15"/>
      <c r="E98" s="182"/>
      <c r="F98" s="180"/>
      <c r="G98" s="181"/>
      <c r="H98" s="15"/>
      <c r="I98" s="181"/>
      <c r="J98" s="15"/>
      <c r="K98" s="16"/>
      <c r="L98" s="16"/>
      <c r="M98" s="18"/>
      <c r="N98" s="15"/>
    </row>
    <row r="99" spans="1:14" s="10" customFormat="1" ht="15.75">
      <c r="B99" s="149"/>
      <c r="C99" s="219"/>
      <c r="D99" s="15"/>
      <c r="E99" s="180"/>
      <c r="F99" s="180"/>
      <c r="G99" s="16"/>
      <c r="H99" s="16"/>
      <c r="I99" s="181"/>
      <c r="J99" s="16"/>
      <c r="K99" s="16"/>
      <c r="L99" s="16"/>
      <c r="M99" s="16"/>
      <c r="N99" s="15"/>
    </row>
    <row r="100" spans="1:14" s="7" customFormat="1">
      <c r="A100" s="10"/>
      <c r="B100" s="149"/>
      <c r="C100" s="219"/>
      <c r="D100" s="15"/>
      <c r="E100" s="180"/>
      <c r="F100" s="180"/>
      <c r="G100" s="16"/>
      <c r="H100" s="16"/>
      <c r="I100" s="181"/>
      <c r="J100" s="15"/>
      <c r="K100" s="16"/>
      <c r="L100" s="16"/>
      <c r="M100" s="16"/>
      <c r="N100" s="15"/>
    </row>
    <row r="101" spans="1:14" s="7" customFormat="1">
      <c r="A101" s="10"/>
      <c r="B101" s="149"/>
      <c r="C101" s="219"/>
      <c r="D101" s="15"/>
      <c r="E101" s="180"/>
      <c r="F101" s="180"/>
      <c r="G101" s="16"/>
      <c r="H101" s="16"/>
      <c r="I101" s="181"/>
      <c r="J101" s="15"/>
      <c r="K101" s="16"/>
      <c r="L101" s="16"/>
      <c r="M101" s="18"/>
      <c r="N101" s="15"/>
    </row>
    <row r="102" spans="1:14" s="7" customFormat="1">
      <c r="A102" s="10"/>
      <c r="B102" s="149"/>
      <c r="C102" s="219"/>
      <c r="D102" s="15"/>
      <c r="E102" s="182"/>
      <c r="F102" s="180"/>
      <c r="G102" s="181"/>
      <c r="H102" s="15"/>
      <c r="I102" s="181"/>
      <c r="J102" s="18"/>
      <c r="K102" s="181"/>
      <c r="L102" s="15"/>
      <c r="M102" s="18"/>
      <c r="N102" s="15"/>
    </row>
    <row r="103" spans="1:14" s="7" customFormat="1">
      <c r="A103" s="10"/>
      <c r="B103" s="149"/>
      <c r="C103" s="219"/>
      <c r="D103" s="15"/>
      <c r="E103" s="180"/>
      <c r="F103" s="180"/>
      <c r="G103" s="181"/>
      <c r="H103" s="15"/>
      <c r="I103" s="181"/>
      <c r="J103" s="18"/>
      <c r="K103" s="16"/>
      <c r="L103" s="16"/>
      <c r="M103" s="18"/>
      <c r="N103" s="15"/>
    </row>
    <row r="104" spans="1:14" s="7" customFormat="1">
      <c r="A104" s="10"/>
      <c r="B104" s="149"/>
      <c r="C104" s="219"/>
      <c r="D104" s="15"/>
      <c r="E104" s="180"/>
      <c r="F104" s="180"/>
      <c r="G104" s="181"/>
      <c r="H104" s="15"/>
      <c r="I104" s="181"/>
      <c r="J104" s="15"/>
      <c r="K104" s="16"/>
      <c r="L104" s="16"/>
      <c r="M104" s="18"/>
      <c r="N104" s="15"/>
    </row>
    <row r="105" spans="1:14" s="7" customFormat="1">
      <c r="A105" s="10"/>
      <c r="B105" s="149"/>
      <c r="C105" s="219"/>
      <c r="D105" s="15"/>
      <c r="E105" s="180"/>
      <c r="F105" s="180"/>
      <c r="G105" s="181"/>
      <c r="H105" s="15"/>
      <c r="I105" s="181"/>
      <c r="J105" s="18"/>
      <c r="K105" s="16"/>
      <c r="L105" s="16"/>
      <c r="M105" s="18"/>
      <c r="N105" s="15"/>
    </row>
    <row r="106" spans="1:14" s="7" customFormat="1">
      <c r="A106" s="10"/>
      <c r="B106" s="149"/>
      <c r="C106" s="219"/>
      <c r="D106" s="15"/>
      <c r="E106" s="180"/>
      <c r="F106" s="180"/>
      <c r="G106" s="181"/>
      <c r="H106" s="15"/>
      <c r="I106" s="181"/>
      <c r="J106" s="15"/>
      <c r="K106" s="16"/>
      <c r="L106" s="16"/>
      <c r="M106" s="18"/>
      <c r="N106" s="15"/>
    </row>
    <row r="107" spans="1:14" s="7" customFormat="1">
      <c r="A107" s="10"/>
      <c r="B107" s="149"/>
      <c r="C107" s="219"/>
      <c r="D107" s="15"/>
      <c r="E107" s="182"/>
      <c r="F107" s="180"/>
      <c r="G107" s="181"/>
      <c r="H107" s="15"/>
      <c r="I107" s="181"/>
      <c r="J107" s="15"/>
      <c r="K107" s="16"/>
      <c r="L107" s="16"/>
      <c r="M107" s="18"/>
      <c r="N107" s="15"/>
    </row>
    <row r="108" spans="1:14" s="10" customFormat="1" ht="15.75">
      <c r="B108" s="149"/>
      <c r="C108" s="219"/>
      <c r="D108" s="15"/>
      <c r="E108" s="180"/>
      <c r="F108" s="180"/>
      <c r="G108" s="16"/>
      <c r="H108" s="16"/>
      <c r="I108" s="181"/>
      <c r="J108" s="16"/>
      <c r="K108" s="16"/>
      <c r="L108" s="16"/>
      <c r="M108" s="16"/>
      <c r="N108" s="15"/>
    </row>
    <row r="109" spans="1:14" s="7" customFormat="1">
      <c r="A109" s="10"/>
      <c r="B109" s="149"/>
      <c r="C109" s="219"/>
      <c r="D109" s="15"/>
      <c r="E109" s="180"/>
      <c r="F109" s="180"/>
      <c r="G109" s="16"/>
      <c r="H109" s="16"/>
      <c r="I109" s="181"/>
      <c r="J109" s="15"/>
      <c r="K109" s="16"/>
      <c r="L109" s="16"/>
      <c r="M109" s="16"/>
      <c r="N109" s="15"/>
    </row>
    <row r="110" spans="1:14" s="7" customFormat="1">
      <c r="A110" s="10"/>
      <c r="B110" s="149"/>
      <c r="C110" s="219"/>
      <c r="D110" s="15"/>
      <c r="E110" s="180"/>
      <c r="F110" s="180"/>
      <c r="G110" s="16"/>
      <c r="H110" s="16"/>
      <c r="I110" s="181"/>
      <c r="J110" s="15"/>
      <c r="K110" s="16"/>
      <c r="L110" s="16"/>
      <c r="M110" s="18"/>
      <c r="N110" s="15"/>
    </row>
    <row r="111" spans="1:14" s="7" customFormat="1">
      <c r="A111" s="10"/>
      <c r="B111" s="149"/>
      <c r="C111" s="219"/>
      <c r="D111" s="15"/>
      <c r="E111" s="182"/>
      <c r="F111" s="180"/>
      <c r="G111" s="181"/>
      <c r="H111" s="15"/>
      <c r="I111" s="181"/>
      <c r="J111" s="18"/>
      <c r="K111" s="181"/>
      <c r="L111" s="15"/>
      <c r="M111" s="181"/>
      <c r="N111" s="15"/>
    </row>
    <row r="112" spans="1:14" s="7" customFormat="1">
      <c r="A112" s="10"/>
      <c r="B112" s="149"/>
      <c r="C112" s="219"/>
      <c r="D112" s="15"/>
      <c r="E112" s="180"/>
      <c r="F112" s="180"/>
      <c r="G112" s="181"/>
      <c r="H112" s="15"/>
      <c r="I112" s="181"/>
      <c r="J112" s="18"/>
      <c r="K112" s="16"/>
      <c r="L112" s="16"/>
      <c r="M112" s="18"/>
      <c r="N112" s="15"/>
    </row>
    <row r="113" spans="1:14" s="7" customFormat="1">
      <c r="A113" s="10"/>
      <c r="B113" s="149"/>
      <c r="C113" s="219"/>
      <c r="D113" s="15"/>
      <c r="E113" s="180"/>
      <c r="F113" s="180"/>
      <c r="G113" s="181"/>
      <c r="H113" s="15"/>
      <c r="I113" s="181"/>
      <c r="J113" s="15"/>
      <c r="K113" s="16"/>
      <c r="L113" s="16"/>
      <c r="M113" s="18"/>
      <c r="N113" s="15"/>
    </row>
    <row r="114" spans="1:14" s="7" customFormat="1">
      <c r="A114" s="10"/>
      <c r="B114" s="149"/>
      <c r="C114" s="219"/>
      <c r="D114" s="15"/>
      <c r="E114" s="180"/>
      <c r="F114" s="180"/>
      <c r="G114" s="181"/>
      <c r="H114" s="15"/>
      <c r="I114" s="181"/>
      <c r="J114" s="18"/>
      <c r="K114" s="16"/>
      <c r="L114" s="16"/>
      <c r="M114" s="18"/>
      <c r="N114" s="15"/>
    </row>
    <row r="115" spans="1:14" s="7" customFormat="1">
      <c r="A115" s="10"/>
      <c r="B115" s="149"/>
      <c r="C115" s="219"/>
      <c r="D115" s="15"/>
      <c r="E115" s="180"/>
      <c r="F115" s="180"/>
      <c r="G115" s="181"/>
      <c r="H115" s="15"/>
      <c r="I115" s="181"/>
      <c r="J115" s="15"/>
      <c r="K115" s="16"/>
      <c r="L115" s="16"/>
      <c r="M115" s="18"/>
      <c r="N115" s="15"/>
    </row>
    <row r="116" spans="1:14" s="7" customFormat="1">
      <c r="A116" s="10"/>
      <c r="B116" s="149"/>
      <c r="C116" s="219"/>
      <c r="D116" s="15"/>
      <c r="E116" s="182"/>
      <c r="F116" s="180"/>
      <c r="G116" s="181"/>
      <c r="H116" s="15"/>
      <c r="I116" s="181"/>
      <c r="J116" s="15"/>
      <c r="K116" s="16"/>
      <c r="L116" s="16"/>
      <c r="M116" s="18"/>
      <c r="N116" s="15"/>
    </row>
    <row r="117" spans="1:14" s="10" customFormat="1" ht="15.75">
      <c r="B117" s="149"/>
      <c r="C117" s="219"/>
      <c r="D117" s="15"/>
      <c r="E117" s="180"/>
      <c r="F117" s="180"/>
      <c r="G117" s="16"/>
      <c r="H117" s="16"/>
      <c r="I117" s="181"/>
      <c r="J117" s="16"/>
      <c r="K117" s="16"/>
      <c r="L117" s="16"/>
      <c r="M117" s="16"/>
      <c r="N117" s="15"/>
    </row>
    <row r="118" spans="1:14" s="7" customFormat="1">
      <c r="A118" s="10"/>
      <c r="B118" s="149"/>
      <c r="C118" s="219"/>
      <c r="D118" s="15"/>
      <c r="E118" s="180"/>
      <c r="F118" s="180"/>
      <c r="G118" s="16"/>
      <c r="H118" s="16"/>
      <c r="I118" s="181"/>
      <c r="J118" s="15"/>
      <c r="K118" s="16"/>
      <c r="L118" s="16"/>
      <c r="M118" s="16"/>
      <c r="N118" s="15"/>
    </row>
    <row r="119" spans="1:14" s="7" customFormat="1">
      <c r="A119" s="10"/>
      <c r="B119" s="149"/>
      <c r="C119" s="219"/>
      <c r="D119" s="15"/>
      <c r="E119" s="180"/>
      <c r="F119" s="180"/>
      <c r="G119" s="16"/>
      <c r="H119" s="16"/>
      <c r="I119" s="181"/>
      <c r="J119" s="15"/>
      <c r="K119" s="16"/>
      <c r="L119" s="16"/>
      <c r="M119" s="18"/>
      <c r="N119" s="15"/>
    </row>
    <row r="120" spans="1:14" s="7" customFormat="1">
      <c r="A120" s="10"/>
      <c r="B120" s="149"/>
      <c r="C120" s="219"/>
      <c r="D120" s="15"/>
      <c r="E120" s="182"/>
      <c r="F120" s="180"/>
      <c r="G120" s="181"/>
      <c r="H120" s="15"/>
      <c r="I120" s="181"/>
      <c r="J120" s="18"/>
      <c r="K120" s="181"/>
      <c r="L120" s="15"/>
      <c r="M120" s="181"/>
      <c r="N120" s="15"/>
    </row>
    <row r="121" spans="1:14" s="7" customFormat="1">
      <c r="A121" s="10"/>
      <c r="B121" s="149"/>
      <c r="C121" s="219"/>
      <c r="D121" s="15"/>
      <c r="E121" s="180"/>
      <c r="F121" s="180"/>
      <c r="G121" s="181"/>
      <c r="H121" s="15"/>
      <c r="I121" s="181"/>
      <c r="J121" s="18"/>
      <c r="K121" s="16"/>
      <c r="L121" s="16"/>
      <c r="M121" s="18"/>
      <c r="N121" s="15"/>
    </row>
    <row r="122" spans="1:14" s="7" customFormat="1">
      <c r="A122" s="10"/>
      <c r="B122" s="149"/>
      <c r="C122" s="219"/>
      <c r="D122" s="15"/>
      <c r="E122" s="180"/>
      <c r="F122" s="180"/>
      <c r="G122" s="181"/>
      <c r="H122" s="15"/>
      <c r="I122" s="181"/>
      <c r="J122" s="15"/>
      <c r="K122" s="16"/>
      <c r="L122" s="16"/>
      <c r="M122" s="18"/>
      <c r="N122" s="15"/>
    </row>
    <row r="123" spans="1:14" s="7" customFormat="1">
      <c r="A123" s="10"/>
      <c r="B123" s="149"/>
      <c r="C123" s="219"/>
      <c r="D123" s="15"/>
      <c r="E123" s="180"/>
      <c r="F123" s="180"/>
      <c r="G123" s="181"/>
      <c r="H123" s="15"/>
      <c r="I123" s="181"/>
      <c r="J123" s="18"/>
      <c r="K123" s="16"/>
      <c r="L123" s="16"/>
      <c r="M123" s="18"/>
      <c r="N123" s="15"/>
    </row>
    <row r="124" spans="1:14" s="7" customFormat="1">
      <c r="A124" s="10"/>
      <c r="B124" s="149"/>
      <c r="C124" s="219"/>
      <c r="D124" s="15"/>
      <c r="E124" s="180"/>
      <c r="F124" s="180"/>
      <c r="G124" s="181"/>
      <c r="H124" s="15"/>
      <c r="I124" s="181"/>
      <c r="J124" s="15"/>
      <c r="K124" s="16"/>
      <c r="L124" s="16"/>
      <c r="M124" s="18"/>
      <c r="N124" s="15"/>
    </row>
    <row r="125" spans="1:14" s="7" customFormat="1">
      <c r="A125" s="10"/>
      <c r="B125" s="149"/>
      <c r="C125" s="219"/>
      <c r="D125" s="15"/>
      <c r="E125" s="182"/>
      <c r="F125" s="180"/>
      <c r="G125" s="181"/>
      <c r="H125" s="15"/>
      <c r="I125" s="181"/>
      <c r="J125" s="15"/>
      <c r="K125" s="16"/>
      <c r="L125" s="16"/>
      <c r="M125" s="18"/>
      <c r="N125" s="15"/>
    </row>
    <row r="126" spans="1:14" s="10" customFormat="1" ht="15.75">
      <c r="B126" s="149"/>
      <c r="C126" s="219"/>
      <c r="D126" s="15"/>
      <c r="E126" s="180"/>
      <c r="F126" s="180"/>
      <c r="G126" s="16"/>
      <c r="H126" s="16"/>
      <c r="I126" s="181"/>
      <c r="J126" s="16"/>
      <c r="K126" s="16"/>
      <c r="L126" s="16"/>
      <c r="M126" s="16"/>
      <c r="N126" s="15"/>
    </row>
    <row r="127" spans="1:14" s="10" customFormat="1" ht="15.75">
      <c r="B127" s="149"/>
      <c r="C127" s="220"/>
      <c r="D127" s="15"/>
      <c r="E127" s="180"/>
      <c r="F127" s="180"/>
      <c r="G127" s="16"/>
      <c r="H127" s="15"/>
      <c r="I127" s="181"/>
      <c r="J127" s="15"/>
      <c r="K127" s="16"/>
      <c r="L127" s="15"/>
      <c r="M127" s="18"/>
      <c r="N127" s="15"/>
    </row>
    <row r="128" spans="1:14" s="10" customFormat="1" ht="15.75">
      <c r="B128" s="149"/>
      <c r="C128" s="219"/>
      <c r="D128" s="15"/>
      <c r="E128" s="180"/>
      <c r="F128" s="180"/>
      <c r="G128" s="16"/>
      <c r="H128" s="16"/>
      <c r="I128" s="181"/>
      <c r="J128" s="16"/>
      <c r="K128" s="16"/>
      <c r="L128" s="16"/>
      <c r="M128" s="16"/>
      <c r="N128" s="15"/>
    </row>
    <row r="129" spans="1:14" s="10" customFormat="1" ht="15.75">
      <c r="B129" s="149"/>
      <c r="C129" s="220"/>
      <c r="D129" s="15"/>
      <c r="E129" s="180"/>
      <c r="F129" s="180"/>
      <c r="G129" s="16"/>
      <c r="H129" s="15"/>
      <c r="I129" s="181"/>
      <c r="J129" s="15"/>
      <c r="K129" s="16"/>
      <c r="L129" s="15"/>
      <c r="M129" s="18"/>
      <c r="N129" s="15"/>
    </row>
    <row r="130" spans="1:14" s="10" customFormat="1" ht="15.75">
      <c r="B130" s="149"/>
      <c r="C130" s="219"/>
      <c r="D130" s="15"/>
      <c r="E130" s="180"/>
      <c r="F130" s="180"/>
      <c r="G130" s="16"/>
      <c r="H130" s="16"/>
      <c r="I130" s="181"/>
      <c r="J130" s="16"/>
      <c r="K130" s="16"/>
      <c r="L130" s="16"/>
      <c r="M130" s="16"/>
      <c r="N130" s="15"/>
    </row>
    <row r="131" spans="1:14" s="10" customFormat="1" ht="15.75">
      <c r="B131" s="149"/>
      <c r="C131" s="220"/>
      <c r="D131" s="15"/>
      <c r="E131" s="180"/>
      <c r="F131" s="180"/>
      <c r="G131" s="16"/>
      <c r="H131" s="15"/>
      <c r="I131" s="181"/>
      <c r="J131" s="15"/>
      <c r="K131" s="16"/>
      <c r="L131" s="15"/>
      <c r="M131" s="18"/>
      <c r="N131" s="15"/>
    </row>
    <row r="132" spans="1:14" s="7" customFormat="1">
      <c r="A132" s="16"/>
      <c r="B132" s="148"/>
      <c r="C132" s="221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5"/>
    </row>
    <row r="133" spans="1:14" s="10" customFormat="1" ht="15.75">
      <c r="B133" s="149"/>
      <c r="C133" s="220"/>
      <c r="D133" s="15"/>
      <c r="E133" s="180"/>
      <c r="F133" s="180"/>
      <c r="G133" s="16"/>
      <c r="H133" s="15"/>
      <c r="I133" s="181"/>
      <c r="J133" s="15"/>
      <c r="K133" s="16"/>
      <c r="L133" s="15"/>
      <c r="M133" s="18"/>
      <c r="N133" s="15"/>
    </row>
    <row r="134" spans="1:14" s="10" customFormat="1" ht="15.75">
      <c r="B134" s="149"/>
      <c r="C134" s="219"/>
      <c r="D134" s="15"/>
      <c r="E134" s="180"/>
      <c r="F134" s="180"/>
      <c r="G134" s="16"/>
      <c r="H134" s="16"/>
      <c r="I134" s="181"/>
      <c r="J134" s="16"/>
      <c r="K134" s="16"/>
      <c r="L134" s="16"/>
      <c r="M134" s="16"/>
      <c r="N134" s="15"/>
    </row>
    <row r="135" spans="1:14" s="10" customFormat="1" ht="15.75">
      <c r="B135" s="149"/>
      <c r="C135" s="220"/>
      <c r="D135" s="15"/>
      <c r="E135" s="180"/>
      <c r="F135" s="180"/>
      <c r="G135" s="16"/>
      <c r="H135" s="15"/>
      <c r="I135" s="181"/>
      <c r="J135" s="15"/>
      <c r="K135" s="16"/>
      <c r="L135" s="15"/>
      <c r="M135" s="18"/>
      <c r="N135" s="15"/>
    </row>
    <row r="136" spans="1:14" s="10" customFormat="1" ht="15.75">
      <c r="B136" s="149"/>
      <c r="C136" s="219"/>
      <c r="D136" s="15"/>
      <c r="E136" s="180"/>
      <c r="F136" s="180"/>
      <c r="G136" s="16"/>
      <c r="H136" s="16"/>
      <c r="I136" s="181"/>
      <c r="J136" s="16"/>
      <c r="K136" s="16"/>
      <c r="L136" s="16"/>
      <c r="M136" s="16"/>
      <c r="N136" s="15"/>
    </row>
    <row r="137" spans="1:14" s="10" customFormat="1" ht="15.75">
      <c r="B137" s="149"/>
      <c r="C137" s="220"/>
      <c r="D137" s="15"/>
      <c r="E137" s="180"/>
      <c r="F137" s="180"/>
      <c r="G137" s="16"/>
      <c r="H137" s="15"/>
      <c r="I137" s="181"/>
      <c r="J137" s="15"/>
      <c r="K137" s="16"/>
      <c r="L137" s="15"/>
      <c r="M137" s="18"/>
      <c r="N137" s="15"/>
    </row>
    <row r="138" spans="1:14" s="10" customFormat="1" ht="15.75">
      <c r="B138" s="149"/>
      <c r="C138" s="219"/>
      <c r="D138" s="15"/>
      <c r="E138" s="180"/>
      <c r="F138" s="180"/>
      <c r="G138" s="16"/>
      <c r="H138" s="16"/>
      <c r="I138" s="181"/>
      <c r="J138" s="16"/>
      <c r="K138" s="16"/>
      <c r="L138" s="16"/>
      <c r="M138" s="16"/>
      <c r="N138" s="15"/>
    </row>
    <row r="139" spans="1:14" s="10" customFormat="1" ht="15.75">
      <c r="B139" s="149"/>
      <c r="C139" s="220"/>
      <c r="D139" s="15"/>
      <c r="E139" s="180"/>
      <c r="F139" s="180"/>
      <c r="G139" s="16"/>
      <c r="H139" s="15"/>
      <c r="I139" s="181"/>
      <c r="J139" s="15"/>
      <c r="K139" s="16"/>
      <c r="L139" s="15"/>
      <c r="M139" s="18"/>
      <c r="N139" s="15"/>
    </row>
    <row r="140" spans="1:14" s="10" customFormat="1" ht="15.75">
      <c r="B140" s="149"/>
      <c r="C140" s="219"/>
      <c r="D140" s="15"/>
      <c r="E140" s="180"/>
      <c r="F140" s="180"/>
      <c r="G140" s="16"/>
      <c r="H140" s="16"/>
      <c r="I140" s="181"/>
      <c r="J140" s="16"/>
      <c r="K140" s="16"/>
      <c r="L140" s="16"/>
      <c r="M140" s="16"/>
      <c r="N140" s="15"/>
    </row>
    <row r="141" spans="1:14" s="10" customFormat="1" ht="15.75">
      <c r="B141" s="149"/>
      <c r="C141" s="220"/>
      <c r="D141" s="15"/>
      <c r="E141" s="180"/>
      <c r="F141" s="180"/>
      <c r="G141" s="16"/>
      <c r="H141" s="15"/>
      <c r="I141" s="181"/>
      <c r="J141" s="15"/>
      <c r="K141" s="16"/>
      <c r="L141" s="15"/>
      <c r="M141" s="18"/>
      <c r="N141" s="15"/>
    </row>
    <row r="142" spans="1:14" s="10" customFormat="1" ht="15.75">
      <c r="B142" s="149"/>
      <c r="C142" s="219"/>
      <c r="D142" s="15"/>
      <c r="E142" s="180"/>
      <c r="F142" s="180"/>
      <c r="G142" s="16"/>
      <c r="H142" s="16"/>
      <c r="I142" s="181"/>
      <c r="J142" s="16"/>
      <c r="K142" s="16"/>
      <c r="L142" s="16"/>
      <c r="M142" s="16"/>
      <c r="N142" s="15"/>
    </row>
    <row r="143" spans="1:14" s="10" customFormat="1" ht="15.75">
      <c r="B143" s="149"/>
      <c r="C143" s="220"/>
      <c r="D143" s="15"/>
      <c r="E143" s="180"/>
      <c r="F143" s="180"/>
      <c r="G143" s="16"/>
      <c r="H143" s="15"/>
      <c r="I143" s="181"/>
      <c r="J143" s="15"/>
      <c r="K143" s="16"/>
      <c r="L143" s="15"/>
      <c r="M143" s="18"/>
      <c r="N143" s="15"/>
    </row>
    <row r="144" spans="1:14" s="10" customFormat="1" ht="15.75">
      <c r="B144" s="149"/>
      <c r="C144" s="219"/>
      <c r="D144" s="15"/>
      <c r="E144" s="180"/>
      <c r="F144" s="180"/>
      <c r="G144" s="16"/>
      <c r="H144" s="16"/>
      <c r="I144" s="181"/>
      <c r="J144" s="16"/>
      <c r="K144" s="16"/>
      <c r="L144" s="16"/>
      <c r="M144" s="16"/>
      <c r="N144" s="15"/>
    </row>
    <row r="145" spans="1:14" s="10" customFormat="1" ht="15.75">
      <c r="B145" s="149"/>
      <c r="C145" s="220"/>
      <c r="D145" s="15"/>
      <c r="E145" s="180"/>
      <c r="F145" s="180"/>
      <c r="G145" s="16"/>
      <c r="H145" s="15"/>
      <c r="I145" s="181"/>
      <c r="J145" s="15"/>
      <c r="K145" s="16"/>
      <c r="L145" s="15"/>
      <c r="M145" s="18"/>
      <c r="N145" s="15"/>
    </row>
    <row r="146" spans="1:14" s="10" customFormat="1" ht="15.75">
      <c r="B146" s="149"/>
      <c r="C146" s="219"/>
      <c r="D146" s="15"/>
      <c r="E146" s="180"/>
      <c r="F146" s="180"/>
      <c r="G146" s="16"/>
      <c r="H146" s="16"/>
      <c r="I146" s="181"/>
      <c r="J146" s="16"/>
      <c r="K146" s="16"/>
      <c r="L146" s="16"/>
      <c r="M146" s="16"/>
      <c r="N146" s="15"/>
    </row>
    <row r="147" spans="1:14" s="10" customFormat="1" ht="15.75">
      <c r="B147" s="149"/>
      <c r="C147" s="220"/>
      <c r="D147" s="15"/>
      <c r="E147" s="180"/>
      <c r="F147" s="180"/>
      <c r="G147" s="16"/>
      <c r="H147" s="15"/>
      <c r="I147" s="181"/>
      <c r="J147" s="15"/>
      <c r="K147" s="16"/>
      <c r="L147" s="15"/>
      <c r="M147" s="18"/>
      <c r="N147" s="15"/>
    </row>
    <row r="148" spans="1:14" s="10" customFormat="1" ht="15.75">
      <c r="B148" s="149"/>
      <c r="C148" s="219"/>
      <c r="D148" s="15"/>
      <c r="E148" s="180"/>
      <c r="F148" s="180"/>
      <c r="G148" s="16"/>
      <c r="H148" s="16"/>
      <c r="I148" s="181"/>
      <c r="J148" s="16"/>
      <c r="K148" s="16"/>
      <c r="L148" s="16"/>
      <c r="M148" s="16"/>
      <c r="N148" s="15"/>
    </row>
    <row r="149" spans="1:14" s="7" customFormat="1">
      <c r="A149" s="10"/>
      <c r="B149" s="149"/>
      <c r="C149" s="220"/>
      <c r="D149" s="15"/>
      <c r="E149" s="15"/>
      <c r="F149" s="15"/>
      <c r="G149" s="16"/>
      <c r="H149" s="16"/>
      <c r="I149" s="181"/>
      <c r="J149" s="15"/>
      <c r="K149" s="16"/>
      <c r="L149" s="16"/>
      <c r="M149" s="16"/>
      <c r="N149" s="15"/>
    </row>
    <row r="150" spans="1:14" s="7" customFormat="1">
      <c r="A150" s="10"/>
      <c r="B150" s="149"/>
      <c r="C150" s="219"/>
      <c r="D150" s="15"/>
      <c r="E150" s="180"/>
      <c r="F150" s="180"/>
      <c r="G150" s="16"/>
      <c r="H150" s="16"/>
      <c r="I150" s="181"/>
      <c r="J150" s="15"/>
      <c r="K150" s="16"/>
      <c r="L150" s="16"/>
      <c r="M150" s="18"/>
      <c r="N150" s="15"/>
    </row>
    <row r="151" spans="1:14" s="7" customFormat="1">
      <c r="A151" s="10"/>
      <c r="B151" s="149"/>
      <c r="C151" s="219"/>
      <c r="D151" s="15"/>
      <c r="E151" s="180"/>
      <c r="F151" s="180"/>
      <c r="G151" s="181"/>
      <c r="H151" s="15"/>
      <c r="I151" s="181"/>
      <c r="J151" s="18"/>
      <c r="K151" s="181"/>
      <c r="L151" s="15"/>
      <c r="M151" s="181"/>
      <c r="N151" s="15"/>
    </row>
    <row r="152" spans="1:14" s="7" customFormat="1">
      <c r="A152" s="10"/>
      <c r="B152" s="149"/>
      <c r="C152" s="219"/>
      <c r="D152" s="15"/>
      <c r="E152" s="181"/>
      <c r="F152" s="180"/>
      <c r="G152" s="181"/>
      <c r="H152" s="15"/>
      <c r="I152" s="181"/>
      <c r="J152" s="18"/>
      <c r="K152" s="16"/>
      <c r="L152" s="16"/>
      <c r="M152" s="18"/>
      <c r="N152" s="15"/>
    </row>
    <row r="153" spans="1:14" s="7" customFormat="1">
      <c r="A153" s="10"/>
      <c r="B153" s="149"/>
      <c r="C153" s="219"/>
      <c r="D153" s="15"/>
      <c r="E153" s="180"/>
      <c r="F153" s="180"/>
      <c r="G153" s="181"/>
      <c r="H153" s="15"/>
      <c r="I153" s="181"/>
      <c r="J153" s="15"/>
      <c r="K153" s="16"/>
      <c r="L153" s="16"/>
      <c r="M153" s="18"/>
      <c r="N153" s="15"/>
    </row>
    <row r="154" spans="1:14" s="7" customFormat="1">
      <c r="A154" s="10"/>
      <c r="B154" s="149"/>
      <c r="C154" s="219"/>
      <c r="D154" s="15"/>
      <c r="E154" s="180"/>
      <c r="F154" s="180"/>
      <c r="G154" s="181"/>
      <c r="H154" s="15"/>
      <c r="I154" s="181"/>
      <c r="J154" s="18"/>
      <c r="K154" s="16"/>
      <c r="L154" s="16"/>
      <c r="M154" s="18"/>
      <c r="N154" s="15"/>
    </row>
    <row r="155" spans="1:14" s="10" customFormat="1" ht="15.75">
      <c r="B155" s="149"/>
      <c r="C155" s="219"/>
      <c r="D155" s="15"/>
      <c r="E155" s="180"/>
      <c r="F155" s="180"/>
      <c r="G155" s="16"/>
      <c r="H155" s="16"/>
      <c r="I155" s="181"/>
      <c r="J155" s="16"/>
      <c r="K155" s="16"/>
      <c r="L155" s="16"/>
      <c r="M155" s="16"/>
      <c r="N155" s="15"/>
    </row>
    <row r="156" spans="1:14" s="7" customFormat="1">
      <c r="A156" s="10"/>
      <c r="B156" s="149"/>
      <c r="C156" s="220"/>
      <c r="D156" s="15"/>
      <c r="E156" s="15"/>
      <c r="F156" s="15"/>
      <c r="G156" s="16"/>
      <c r="H156" s="16"/>
      <c r="I156" s="181"/>
      <c r="J156" s="15"/>
      <c r="K156" s="16"/>
      <c r="L156" s="16"/>
      <c r="M156" s="16"/>
      <c r="N156" s="15"/>
    </row>
    <row r="157" spans="1:14" s="7" customFormat="1">
      <c r="A157" s="10"/>
      <c r="B157" s="149"/>
      <c r="C157" s="219"/>
      <c r="D157" s="15"/>
      <c r="E157" s="180"/>
      <c r="F157" s="180"/>
      <c r="G157" s="16"/>
      <c r="H157" s="16"/>
      <c r="I157" s="181"/>
      <c r="J157" s="15"/>
      <c r="K157" s="16"/>
      <c r="L157" s="16"/>
      <c r="M157" s="18"/>
      <c r="N157" s="15"/>
    </row>
    <row r="158" spans="1:14" s="7" customFormat="1">
      <c r="A158" s="10"/>
      <c r="B158" s="149"/>
      <c r="C158" s="219"/>
      <c r="D158" s="15"/>
      <c r="E158" s="182"/>
      <c r="F158" s="180"/>
      <c r="G158" s="181"/>
      <c r="H158" s="15"/>
      <c r="I158" s="181"/>
      <c r="J158" s="18"/>
      <c r="K158" s="181"/>
      <c r="L158" s="15"/>
      <c r="M158" s="181"/>
      <c r="N158" s="15"/>
    </row>
    <row r="159" spans="1:14" s="7" customFormat="1">
      <c r="A159" s="10"/>
      <c r="B159" s="149"/>
      <c r="C159" s="219"/>
      <c r="D159" s="15"/>
      <c r="E159" s="181"/>
      <c r="F159" s="180"/>
      <c r="G159" s="181"/>
      <c r="H159" s="15"/>
      <c r="I159" s="181"/>
      <c r="J159" s="18"/>
      <c r="K159" s="16"/>
      <c r="L159" s="16"/>
      <c r="M159" s="18"/>
      <c r="N159" s="15"/>
    </row>
    <row r="160" spans="1:14" s="7" customFormat="1">
      <c r="A160" s="10"/>
      <c r="B160" s="149"/>
      <c r="C160" s="219"/>
      <c r="D160" s="15"/>
      <c r="E160" s="182"/>
      <c r="F160" s="180"/>
      <c r="G160" s="181"/>
      <c r="H160" s="15"/>
      <c r="I160" s="181"/>
      <c r="J160" s="18"/>
      <c r="K160" s="16"/>
      <c r="L160" s="16"/>
      <c r="M160" s="18"/>
      <c r="N160" s="15"/>
    </row>
    <row r="161" spans="1:14" s="10" customFormat="1" ht="15.75">
      <c r="B161" s="149"/>
      <c r="C161" s="219"/>
      <c r="D161" s="15"/>
      <c r="E161" s="180"/>
      <c r="F161" s="180"/>
      <c r="G161" s="16"/>
      <c r="H161" s="16"/>
      <c r="I161" s="181"/>
      <c r="J161" s="16"/>
      <c r="K161" s="16"/>
      <c r="L161" s="16"/>
      <c r="M161" s="16"/>
      <c r="N161" s="15"/>
    </row>
    <row r="162" spans="1:14" s="7" customFormat="1">
      <c r="A162" s="16"/>
      <c r="B162" s="148"/>
      <c r="C162" s="221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5"/>
    </row>
    <row r="163" spans="1:14" s="7" customFormat="1">
      <c r="A163" s="10"/>
      <c r="B163" s="149"/>
      <c r="C163" s="220"/>
      <c r="D163" s="15"/>
      <c r="E163" s="15"/>
      <c r="F163" s="15"/>
      <c r="G163" s="16"/>
      <c r="H163" s="16"/>
      <c r="I163" s="181"/>
      <c r="J163" s="15"/>
      <c r="K163" s="16"/>
      <c r="L163" s="16"/>
      <c r="M163" s="16"/>
      <c r="N163" s="15"/>
    </row>
    <row r="164" spans="1:14" s="7" customFormat="1">
      <c r="A164" s="10"/>
      <c r="B164" s="149"/>
      <c r="C164" s="219"/>
      <c r="D164" s="15"/>
      <c r="E164" s="180"/>
      <c r="F164" s="180"/>
      <c r="G164" s="16"/>
      <c r="H164" s="16"/>
      <c r="I164" s="181"/>
      <c r="J164" s="15"/>
      <c r="K164" s="16"/>
      <c r="L164" s="16"/>
      <c r="M164" s="18"/>
      <c r="N164" s="15"/>
    </row>
    <row r="165" spans="1:14" s="7" customFormat="1">
      <c r="A165" s="10"/>
      <c r="B165" s="149"/>
      <c r="C165" s="219"/>
      <c r="D165" s="15"/>
      <c r="E165" s="182"/>
      <c r="F165" s="180"/>
      <c r="G165" s="181"/>
      <c r="H165" s="15"/>
      <c r="I165" s="181"/>
      <c r="J165" s="18"/>
      <c r="K165" s="181"/>
      <c r="L165" s="15"/>
      <c r="M165" s="181"/>
      <c r="N165" s="15"/>
    </row>
    <row r="166" spans="1:14" s="7" customFormat="1">
      <c r="A166" s="10"/>
      <c r="B166" s="149"/>
      <c r="C166" s="219"/>
      <c r="D166" s="15"/>
      <c r="E166" s="181"/>
      <c r="F166" s="180"/>
      <c r="G166" s="181"/>
      <c r="H166" s="15"/>
      <c r="I166" s="181"/>
      <c r="J166" s="18"/>
      <c r="K166" s="16"/>
      <c r="L166" s="16"/>
      <c r="M166" s="18"/>
      <c r="N166" s="15"/>
    </row>
    <row r="167" spans="1:14" s="7" customFormat="1">
      <c r="A167" s="10"/>
      <c r="B167" s="149"/>
      <c r="C167" s="219"/>
      <c r="D167" s="15"/>
      <c r="E167" s="182"/>
      <c r="F167" s="180"/>
      <c r="G167" s="181"/>
      <c r="H167" s="15"/>
      <c r="I167" s="181"/>
      <c r="J167" s="18"/>
      <c r="K167" s="16"/>
      <c r="L167" s="16"/>
      <c r="M167" s="18"/>
      <c r="N167" s="15"/>
    </row>
    <row r="168" spans="1:14" s="10" customFormat="1" ht="15.75">
      <c r="B168" s="149"/>
      <c r="C168" s="219"/>
      <c r="D168" s="15"/>
      <c r="E168" s="180"/>
      <c r="F168" s="180"/>
      <c r="G168" s="16"/>
      <c r="H168" s="16"/>
      <c r="I168" s="181"/>
      <c r="J168" s="16"/>
      <c r="K168" s="16"/>
      <c r="L168" s="16"/>
      <c r="M168" s="16"/>
      <c r="N168" s="15"/>
    </row>
    <row r="169" spans="1:14" s="7" customFormat="1">
      <c r="A169" s="10"/>
      <c r="B169" s="149"/>
      <c r="C169" s="220"/>
      <c r="D169" s="15"/>
      <c r="E169" s="15"/>
      <c r="F169" s="15"/>
      <c r="G169" s="16"/>
      <c r="H169" s="16"/>
      <c r="I169" s="181"/>
      <c r="J169" s="15"/>
      <c r="K169" s="16"/>
      <c r="L169" s="16"/>
      <c r="M169" s="16"/>
      <c r="N169" s="15"/>
    </row>
    <row r="170" spans="1:14" s="7" customFormat="1">
      <c r="A170" s="10"/>
      <c r="B170" s="149"/>
      <c r="C170" s="219"/>
      <c r="D170" s="15"/>
      <c r="E170" s="180"/>
      <c r="F170" s="180"/>
      <c r="G170" s="16"/>
      <c r="H170" s="16"/>
      <c r="I170" s="181"/>
      <c r="J170" s="15"/>
      <c r="K170" s="16"/>
      <c r="L170" s="16"/>
      <c r="M170" s="18"/>
      <c r="N170" s="15"/>
    </row>
    <row r="171" spans="1:14" s="7" customFormat="1">
      <c r="A171" s="10"/>
      <c r="B171" s="149"/>
      <c r="C171" s="219"/>
      <c r="D171" s="15"/>
      <c r="E171" s="182"/>
      <c r="F171" s="180"/>
      <c r="G171" s="181"/>
      <c r="H171" s="15"/>
      <c r="I171" s="181"/>
      <c r="J171" s="18"/>
      <c r="K171" s="181"/>
      <c r="L171" s="15"/>
      <c r="M171" s="181"/>
      <c r="N171" s="15"/>
    </row>
    <row r="172" spans="1:14" s="7" customFormat="1">
      <c r="A172" s="10"/>
      <c r="B172" s="149"/>
      <c r="C172" s="219"/>
      <c r="D172" s="15"/>
      <c r="E172" s="181"/>
      <c r="F172" s="180"/>
      <c r="G172" s="181"/>
      <c r="H172" s="15"/>
      <c r="I172" s="181"/>
      <c r="J172" s="18"/>
      <c r="K172" s="16"/>
      <c r="L172" s="16"/>
      <c r="M172" s="18"/>
      <c r="N172" s="15"/>
    </row>
    <row r="173" spans="1:14" s="7" customFormat="1">
      <c r="A173" s="10"/>
      <c r="B173" s="149"/>
      <c r="C173" s="219"/>
      <c r="D173" s="15"/>
      <c r="E173" s="182"/>
      <c r="F173" s="180"/>
      <c r="G173" s="181"/>
      <c r="H173" s="15"/>
      <c r="I173" s="181"/>
      <c r="J173" s="18"/>
      <c r="K173" s="16"/>
      <c r="L173" s="16"/>
      <c r="M173" s="18"/>
      <c r="N173" s="15"/>
    </row>
    <row r="174" spans="1:14" s="10" customFormat="1" ht="15.75">
      <c r="B174" s="149"/>
      <c r="C174" s="219"/>
      <c r="D174" s="15"/>
      <c r="E174" s="180"/>
      <c r="F174" s="180"/>
      <c r="G174" s="16"/>
      <c r="H174" s="16"/>
      <c r="I174" s="181"/>
      <c r="J174" s="16"/>
      <c r="K174" s="16"/>
      <c r="L174" s="16"/>
      <c r="M174" s="16"/>
      <c r="N174" s="15"/>
    </row>
    <row r="175" spans="1:14" s="7" customFormat="1">
      <c r="A175" s="10"/>
      <c r="B175" s="149"/>
      <c r="C175" s="220"/>
      <c r="D175" s="15"/>
      <c r="E175" s="15"/>
      <c r="F175" s="15"/>
      <c r="G175" s="16"/>
      <c r="H175" s="16"/>
      <c r="I175" s="181"/>
      <c r="J175" s="15"/>
      <c r="K175" s="16"/>
      <c r="L175" s="16"/>
      <c r="M175" s="16"/>
      <c r="N175" s="15"/>
    </row>
    <row r="176" spans="1:14" s="7" customFormat="1">
      <c r="A176" s="10"/>
      <c r="B176" s="149"/>
      <c r="C176" s="219"/>
      <c r="D176" s="15"/>
      <c r="E176" s="180"/>
      <c r="F176" s="180"/>
      <c r="G176" s="16"/>
      <c r="H176" s="16"/>
      <c r="I176" s="181"/>
      <c r="J176" s="15"/>
      <c r="K176" s="16"/>
      <c r="L176" s="16"/>
      <c r="M176" s="18"/>
      <c r="N176" s="15"/>
    </row>
    <row r="177" spans="1:14" s="7" customFormat="1">
      <c r="A177" s="10"/>
      <c r="B177" s="149"/>
      <c r="C177" s="219"/>
      <c r="D177" s="15"/>
      <c r="E177" s="182"/>
      <c r="F177" s="180"/>
      <c r="G177" s="181"/>
      <c r="H177" s="15"/>
      <c r="I177" s="181"/>
      <c r="J177" s="18"/>
      <c r="K177" s="181"/>
      <c r="L177" s="15"/>
      <c r="M177" s="181"/>
      <c r="N177" s="15"/>
    </row>
    <row r="178" spans="1:14" s="7" customFormat="1">
      <c r="A178" s="10"/>
      <c r="B178" s="149"/>
      <c r="C178" s="219"/>
      <c r="D178" s="15"/>
      <c r="E178" s="181"/>
      <c r="F178" s="180"/>
      <c r="G178" s="181"/>
      <c r="H178" s="15"/>
      <c r="I178" s="181"/>
      <c r="J178" s="18"/>
      <c r="K178" s="16"/>
      <c r="L178" s="16"/>
      <c r="M178" s="18"/>
      <c r="N178" s="15"/>
    </row>
    <row r="179" spans="1:14" s="7" customFormat="1">
      <c r="A179" s="10"/>
      <c r="B179" s="149"/>
      <c r="C179" s="219"/>
      <c r="D179" s="15"/>
      <c r="E179" s="182"/>
      <c r="F179" s="180"/>
      <c r="G179" s="181"/>
      <c r="H179" s="15"/>
      <c r="I179" s="181"/>
      <c r="J179" s="18"/>
      <c r="K179" s="16"/>
      <c r="L179" s="16"/>
      <c r="M179" s="18"/>
      <c r="N179" s="15"/>
    </row>
    <row r="180" spans="1:14" s="10" customFormat="1" ht="15.75">
      <c r="B180" s="149"/>
      <c r="C180" s="219"/>
      <c r="D180" s="15"/>
      <c r="E180" s="180"/>
      <c r="F180" s="180"/>
      <c r="G180" s="16"/>
      <c r="H180" s="16"/>
      <c r="I180" s="181"/>
      <c r="J180" s="16"/>
      <c r="K180" s="16"/>
      <c r="L180" s="16"/>
      <c r="M180" s="16"/>
      <c r="N180" s="15"/>
    </row>
    <row r="181" spans="1:14" s="7" customFormat="1">
      <c r="A181" s="10"/>
      <c r="B181" s="149"/>
      <c r="C181" s="220"/>
      <c r="D181" s="15"/>
      <c r="E181" s="15"/>
      <c r="F181" s="15"/>
      <c r="G181" s="16"/>
      <c r="H181" s="16"/>
      <c r="I181" s="181"/>
      <c r="J181" s="15"/>
      <c r="K181" s="16"/>
      <c r="L181" s="16"/>
      <c r="M181" s="16"/>
      <c r="N181" s="15"/>
    </row>
    <row r="182" spans="1:14" s="7" customFormat="1">
      <c r="A182" s="10"/>
      <c r="B182" s="149"/>
      <c r="C182" s="219"/>
      <c r="D182" s="15"/>
      <c r="E182" s="180"/>
      <c r="F182" s="180"/>
      <c r="G182" s="16"/>
      <c r="H182" s="16"/>
      <c r="I182" s="181"/>
      <c r="J182" s="15"/>
      <c r="K182" s="16"/>
      <c r="L182" s="16"/>
      <c r="M182" s="18"/>
      <c r="N182" s="15"/>
    </row>
    <row r="183" spans="1:14" s="7" customFormat="1">
      <c r="A183" s="10"/>
      <c r="B183" s="149"/>
      <c r="C183" s="219"/>
      <c r="D183" s="15"/>
      <c r="E183" s="182"/>
      <c r="F183" s="180"/>
      <c r="G183" s="181"/>
      <c r="H183" s="15"/>
      <c r="I183" s="181"/>
      <c r="J183" s="18"/>
      <c r="K183" s="181"/>
      <c r="L183" s="15"/>
      <c r="M183" s="181"/>
      <c r="N183" s="15"/>
    </row>
    <row r="184" spans="1:14" s="7" customFormat="1">
      <c r="A184" s="10"/>
      <c r="B184" s="149"/>
      <c r="C184" s="219"/>
      <c r="D184" s="15"/>
      <c r="E184" s="181"/>
      <c r="F184" s="180"/>
      <c r="G184" s="181"/>
      <c r="H184" s="15"/>
      <c r="I184" s="181"/>
      <c r="J184" s="18"/>
      <c r="K184" s="16"/>
      <c r="L184" s="16"/>
      <c r="M184" s="18"/>
      <c r="N184" s="15"/>
    </row>
    <row r="185" spans="1:14" s="7" customFormat="1">
      <c r="A185" s="10"/>
      <c r="B185" s="149"/>
      <c r="C185" s="219"/>
      <c r="D185" s="15"/>
      <c r="E185" s="182"/>
      <c r="F185" s="180"/>
      <c r="G185" s="181"/>
      <c r="H185" s="15"/>
      <c r="I185" s="181"/>
      <c r="J185" s="18"/>
      <c r="K185" s="16"/>
      <c r="L185" s="16"/>
      <c r="M185" s="18"/>
      <c r="N185" s="15"/>
    </row>
    <row r="186" spans="1:14" s="10" customFormat="1" ht="15.75">
      <c r="B186" s="149"/>
      <c r="C186" s="219"/>
      <c r="D186" s="15"/>
      <c r="E186" s="180"/>
      <c r="F186" s="180"/>
      <c r="G186" s="16"/>
      <c r="H186" s="16"/>
      <c r="I186" s="181"/>
      <c r="J186" s="16"/>
      <c r="K186" s="16"/>
      <c r="L186" s="16"/>
      <c r="M186" s="16"/>
      <c r="N186" s="15"/>
    </row>
    <row r="187" spans="1:14" s="7" customFormat="1">
      <c r="A187" s="10"/>
      <c r="B187" s="149"/>
      <c r="C187" s="220"/>
      <c r="D187" s="15"/>
      <c r="E187" s="15"/>
      <c r="F187" s="15"/>
      <c r="G187" s="16"/>
      <c r="H187" s="16"/>
      <c r="I187" s="181"/>
      <c r="J187" s="15"/>
      <c r="K187" s="16"/>
      <c r="L187" s="16"/>
      <c r="M187" s="16"/>
      <c r="N187" s="15"/>
    </row>
    <row r="188" spans="1:14" s="7" customFormat="1">
      <c r="A188" s="10"/>
      <c r="B188" s="149"/>
      <c r="C188" s="219"/>
      <c r="D188" s="15"/>
      <c r="E188" s="180"/>
      <c r="F188" s="180"/>
      <c r="G188" s="16"/>
      <c r="H188" s="16"/>
      <c r="I188" s="181"/>
      <c r="J188" s="15"/>
      <c r="K188" s="16"/>
      <c r="L188" s="16"/>
      <c r="M188" s="18"/>
      <c r="N188" s="15"/>
    </row>
    <row r="189" spans="1:14" s="7" customFormat="1">
      <c r="A189" s="10"/>
      <c r="B189" s="149"/>
      <c r="C189" s="219"/>
      <c r="D189" s="15"/>
      <c r="E189" s="182"/>
      <c r="F189" s="180"/>
      <c r="G189" s="181"/>
      <c r="H189" s="15"/>
      <c r="I189" s="181"/>
      <c r="J189" s="18"/>
      <c r="K189" s="181"/>
      <c r="L189" s="15"/>
      <c r="M189" s="181"/>
      <c r="N189" s="15"/>
    </row>
    <row r="190" spans="1:14" s="7" customFormat="1">
      <c r="A190" s="10"/>
      <c r="B190" s="149"/>
      <c r="C190" s="219"/>
      <c r="D190" s="15"/>
      <c r="E190" s="181"/>
      <c r="F190" s="180"/>
      <c r="G190" s="181"/>
      <c r="H190" s="15"/>
      <c r="I190" s="181"/>
      <c r="J190" s="18"/>
      <c r="K190" s="16"/>
      <c r="L190" s="16"/>
      <c r="M190" s="18"/>
      <c r="N190" s="15"/>
    </row>
    <row r="191" spans="1:14" s="7" customFormat="1">
      <c r="A191" s="10"/>
      <c r="B191" s="149"/>
      <c r="C191" s="219"/>
      <c r="D191" s="15"/>
      <c r="E191" s="182"/>
      <c r="F191" s="180"/>
      <c r="G191" s="181"/>
      <c r="H191" s="15"/>
      <c r="I191" s="181"/>
      <c r="J191" s="18"/>
      <c r="K191" s="16"/>
      <c r="L191" s="16"/>
      <c r="M191" s="18"/>
      <c r="N191" s="15"/>
    </row>
    <row r="192" spans="1:14" s="10" customFormat="1" ht="15.75">
      <c r="B192" s="149"/>
      <c r="C192" s="219"/>
      <c r="D192" s="15"/>
      <c r="E192" s="180"/>
      <c r="F192" s="180"/>
      <c r="G192" s="16"/>
      <c r="H192" s="16"/>
      <c r="I192" s="181"/>
      <c r="J192" s="16"/>
      <c r="K192" s="16"/>
      <c r="L192" s="16"/>
      <c r="M192" s="16"/>
      <c r="N192" s="15"/>
    </row>
    <row r="193" spans="1:14" s="10" customFormat="1" ht="15.75">
      <c r="B193" s="149"/>
      <c r="C193" s="219"/>
      <c r="D193" s="15"/>
      <c r="E193" s="15"/>
      <c r="F193" s="15"/>
      <c r="G193" s="16"/>
      <c r="H193" s="16"/>
      <c r="I193" s="181"/>
      <c r="J193" s="15"/>
      <c r="K193" s="16"/>
      <c r="L193" s="16"/>
      <c r="M193" s="16"/>
      <c r="N193" s="15"/>
    </row>
    <row r="194" spans="1:14" s="10" customFormat="1" ht="15.75">
      <c r="B194" s="149"/>
      <c r="C194" s="219"/>
      <c r="D194" s="15"/>
      <c r="E194" s="180"/>
      <c r="F194" s="180"/>
      <c r="G194" s="16"/>
      <c r="H194" s="16"/>
      <c r="I194" s="181"/>
      <c r="J194" s="15"/>
      <c r="K194" s="16"/>
      <c r="L194" s="16"/>
      <c r="M194" s="18"/>
      <c r="N194" s="15"/>
    </row>
    <row r="195" spans="1:14" s="10" customFormat="1" ht="15.75">
      <c r="B195" s="149"/>
      <c r="C195" s="219"/>
      <c r="D195" s="15"/>
      <c r="E195" s="182"/>
      <c r="F195" s="180"/>
      <c r="G195" s="181"/>
      <c r="H195" s="15"/>
      <c r="I195" s="181"/>
      <c r="J195" s="18"/>
      <c r="K195" s="181"/>
      <c r="L195" s="15"/>
      <c r="M195" s="181"/>
      <c r="N195" s="15"/>
    </row>
    <row r="196" spans="1:14" s="7" customFormat="1">
      <c r="A196" s="16"/>
      <c r="B196" s="148"/>
      <c r="C196" s="221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5"/>
    </row>
    <row r="197" spans="1:14" s="10" customFormat="1" ht="15.75">
      <c r="B197" s="149"/>
      <c r="C197" s="219"/>
      <c r="D197" s="15"/>
      <c r="E197" s="181"/>
      <c r="F197" s="180"/>
      <c r="G197" s="181"/>
      <c r="H197" s="15"/>
      <c r="I197" s="181"/>
      <c r="J197" s="18"/>
      <c r="K197" s="16"/>
      <c r="L197" s="16"/>
      <c r="M197" s="18"/>
      <c r="N197" s="15"/>
    </row>
    <row r="198" spans="1:14" s="10" customFormat="1" ht="15.75">
      <c r="B198" s="149"/>
      <c r="C198" s="219"/>
      <c r="D198" s="15"/>
      <c r="E198" s="180"/>
      <c r="F198" s="180"/>
      <c r="G198" s="181"/>
      <c r="H198" s="15"/>
      <c r="I198" s="181"/>
      <c r="J198" s="18"/>
      <c r="K198" s="16"/>
      <c r="L198" s="16"/>
      <c r="M198" s="18"/>
      <c r="N198" s="15"/>
    </row>
    <row r="199" spans="1:14" s="10" customFormat="1" ht="15.75">
      <c r="B199" s="149"/>
      <c r="C199" s="219"/>
      <c r="D199" s="15"/>
      <c r="E199" s="182"/>
      <c r="F199" s="180"/>
      <c r="G199" s="181"/>
      <c r="H199" s="15"/>
      <c r="I199" s="181"/>
      <c r="J199" s="18"/>
      <c r="K199" s="16"/>
      <c r="L199" s="16"/>
      <c r="M199" s="18"/>
      <c r="N199" s="15"/>
    </row>
    <row r="200" spans="1:14" s="10" customFormat="1" ht="15.75">
      <c r="B200" s="149"/>
      <c r="C200" s="219"/>
      <c r="D200" s="15"/>
      <c r="E200" s="180"/>
      <c r="F200" s="180"/>
      <c r="G200" s="16"/>
      <c r="H200" s="16"/>
      <c r="I200" s="181"/>
      <c r="J200" s="16"/>
      <c r="K200" s="16"/>
      <c r="L200" s="16"/>
      <c r="M200" s="16"/>
      <c r="N200" s="15"/>
    </row>
    <row r="201" spans="1:14" s="7" customFormat="1">
      <c r="A201" s="10"/>
      <c r="B201" s="149"/>
      <c r="C201" s="220"/>
      <c r="D201" s="15"/>
      <c r="E201" s="15"/>
      <c r="F201" s="15"/>
      <c r="G201" s="16"/>
      <c r="H201" s="16"/>
      <c r="I201" s="181"/>
      <c r="J201" s="15"/>
      <c r="K201" s="16"/>
      <c r="L201" s="16"/>
      <c r="M201" s="16"/>
      <c r="N201" s="15"/>
    </row>
    <row r="202" spans="1:14" s="10" customFormat="1" ht="15.75">
      <c r="B202" s="149"/>
      <c r="C202" s="219"/>
      <c r="D202" s="15"/>
      <c r="E202" s="180"/>
      <c r="F202" s="180"/>
      <c r="G202" s="16"/>
      <c r="H202" s="16"/>
      <c r="I202" s="181"/>
      <c r="J202" s="15"/>
      <c r="K202" s="16"/>
      <c r="L202" s="16"/>
      <c r="M202" s="18"/>
      <c r="N202" s="15"/>
    </row>
    <row r="203" spans="1:14" s="7" customFormat="1">
      <c r="A203" s="10"/>
      <c r="B203" s="149"/>
      <c r="C203" s="219"/>
      <c r="D203" s="15"/>
      <c r="E203" s="182"/>
      <c r="F203" s="180"/>
      <c r="G203" s="181"/>
      <c r="H203" s="15"/>
      <c r="I203" s="181"/>
      <c r="J203" s="18"/>
      <c r="K203" s="181"/>
      <c r="L203" s="15"/>
      <c r="M203" s="181"/>
      <c r="N203" s="15"/>
    </row>
    <row r="204" spans="1:14" s="7" customFormat="1">
      <c r="A204" s="10"/>
      <c r="B204" s="149"/>
      <c r="C204" s="219"/>
      <c r="D204" s="15"/>
      <c r="E204" s="181"/>
      <c r="F204" s="180"/>
      <c r="G204" s="181"/>
      <c r="H204" s="15"/>
      <c r="I204" s="181"/>
      <c r="J204" s="18"/>
      <c r="K204" s="16"/>
      <c r="L204" s="16"/>
      <c r="M204" s="18"/>
      <c r="N204" s="15"/>
    </row>
    <row r="205" spans="1:14" s="7" customFormat="1">
      <c r="A205" s="10"/>
      <c r="B205" s="149"/>
      <c r="C205" s="219"/>
      <c r="D205" s="15"/>
      <c r="E205" s="182"/>
      <c r="F205" s="180"/>
      <c r="G205" s="181"/>
      <c r="H205" s="15"/>
      <c r="I205" s="181"/>
      <c r="J205" s="18"/>
      <c r="K205" s="16"/>
      <c r="L205" s="16"/>
      <c r="M205" s="18"/>
      <c r="N205" s="15"/>
    </row>
    <row r="206" spans="1:14" s="10" customFormat="1" ht="15.75">
      <c r="B206" s="149"/>
      <c r="C206" s="219"/>
      <c r="D206" s="15"/>
      <c r="E206" s="180"/>
      <c r="F206" s="180"/>
      <c r="G206" s="16"/>
      <c r="H206" s="16"/>
      <c r="I206" s="181"/>
      <c r="J206" s="16"/>
      <c r="K206" s="16"/>
      <c r="L206" s="16"/>
      <c r="M206" s="16"/>
      <c r="N206" s="15"/>
    </row>
    <row r="207" spans="1:14" s="10" customFormat="1" ht="15.75">
      <c r="B207" s="149"/>
      <c r="C207" s="219"/>
      <c r="D207" s="15"/>
      <c r="E207" s="180"/>
      <c r="F207" s="180"/>
      <c r="G207" s="16"/>
      <c r="H207" s="16"/>
      <c r="I207" s="181"/>
      <c r="J207" s="15"/>
      <c r="K207" s="16"/>
      <c r="L207" s="16"/>
      <c r="M207" s="16"/>
      <c r="N207" s="15"/>
    </row>
    <row r="208" spans="1:14" s="10" customFormat="1" ht="15.75">
      <c r="B208" s="149"/>
      <c r="C208" s="219"/>
      <c r="D208" s="15"/>
      <c r="E208" s="180"/>
      <c r="F208" s="180"/>
      <c r="G208" s="16"/>
      <c r="H208" s="16"/>
      <c r="I208" s="181"/>
      <c r="J208" s="15"/>
      <c r="K208" s="16"/>
      <c r="L208" s="16"/>
      <c r="M208" s="18"/>
      <c r="N208" s="15"/>
    </row>
    <row r="209" spans="1:14" s="10" customFormat="1" ht="15.75">
      <c r="B209" s="149"/>
      <c r="C209" s="219"/>
      <c r="D209" s="15"/>
      <c r="E209" s="180"/>
      <c r="F209" s="180"/>
      <c r="G209" s="181"/>
      <c r="H209" s="15"/>
      <c r="I209" s="181"/>
      <c r="J209" s="18"/>
      <c r="K209" s="16"/>
      <c r="L209" s="16"/>
      <c r="M209" s="18"/>
      <c r="N209" s="15"/>
    </row>
    <row r="210" spans="1:14" s="10" customFormat="1" ht="15.75">
      <c r="B210" s="149"/>
      <c r="C210" s="219"/>
      <c r="D210" s="15"/>
      <c r="E210" s="180"/>
      <c r="F210" s="180"/>
      <c r="G210" s="181"/>
      <c r="H210" s="15"/>
      <c r="I210" s="181"/>
      <c r="J210" s="18"/>
      <c r="K210" s="16"/>
      <c r="L210" s="16"/>
      <c r="M210" s="18"/>
      <c r="N210" s="15"/>
    </row>
    <row r="211" spans="1:14" s="10" customFormat="1" ht="15.75">
      <c r="B211" s="149"/>
      <c r="C211" s="219"/>
      <c r="D211" s="15"/>
      <c r="E211" s="180"/>
      <c r="F211" s="180"/>
      <c r="G211" s="181"/>
      <c r="H211" s="15"/>
      <c r="I211" s="181"/>
      <c r="J211" s="18"/>
      <c r="K211" s="16"/>
      <c r="L211" s="16"/>
      <c r="M211" s="18"/>
      <c r="N211" s="15"/>
    </row>
    <row r="212" spans="1:14" s="10" customFormat="1" ht="15.75">
      <c r="B212" s="149"/>
      <c r="C212" s="219"/>
      <c r="D212" s="15"/>
      <c r="E212" s="180"/>
      <c r="F212" s="180"/>
      <c r="G212" s="181"/>
      <c r="H212" s="15"/>
      <c r="I212" s="181"/>
      <c r="J212" s="18"/>
      <c r="K212" s="16"/>
      <c r="L212" s="16"/>
      <c r="M212" s="18"/>
      <c r="N212" s="15"/>
    </row>
    <row r="213" spans="1:14" s="10" customFormat="1" ht="15.75">
      <c r="B213" s="149"/>
      <c r="C213" s="219"/>
      <c r="D213" s="15"/>
      <c r="E213" s="182"/>
      <c r="F213" s="180"/>
      <c r="G213" s="181"/>
      <c r="H213" s="15"/>
      <c r="I213" s="181"/>
      <c r="J213" s="18"/>
      <c r="K213" s="16"/>
      <c r="L213" s="16"/>
      <c r="M213" s="18"/>
      <c r="N213" s="15"/>
    </row>
    <row r="214" spans="1:14" s="10" customFormat="1" ht="15.75">
      <c r="B214" s="149"/>
      <c r="C214" s="219"/>
      <c r="D214" s="15"/>
      <c r="E214" s="180"/>
      <c r="F214" s="180"/>
      <c r="G214" s="16"/>
      <c r="H214" s="16"/>
      <c r="I214" s="181"/>
      <c r="J214" s="16"/>
      <c r="K214" s="16"/>
      <c r="L214" s="16"/>
      <c r="M214" s="16"/>
      <c r="N214" s="15"/>
    </row>
    <row r="215" spans="1:14" s="7" customFormat="1">
      <c r="A215" s="10"/>
      <c r="B215" s="149"/>
      <c r="C215" s="219"/>
      <c r="D215" s="15"/>
      <c r="E215" s="15"/>
      <c r="F215" s="15"/>
      <c r="G215" s="16"/>
      <c r="H215" s="16"/>
      <c r="I215" s="181"/>
      <c r="J215" s="15"/>
      <c r="K215" s="16"/>
      <c r="L215" s="16"/>
      <c r="M215" s="16"/>
      <c r="N215" s="15"/>
    </row>
    <row r="216" spans="1:14" s="7" customFormat="1">
      <c r="A216" s="10"/>
      <c r="B216" s="149"/>
      <c r="C216" s="219"/>
      <c r="D216" s="15"/>
      <c r="E216" s="180"/>
      <c r="F216" s="180"/>
      <c r="G216" s="16"/>
      <c r="H216" s="16"/>
      <c r="I216" s="181"/>
      <c r="J216" s="15"/>
      <c r="K216" s="16"/>
      <c r="L216" s="16"/>
      <c r="M216" s="18"/>
      <c r="N216" s="15"/>
    </row>
    <row r="217" spans="1:14" s="7" customFormat="1">
      <c r="A217" s="10"/>
      <c r="B217" s="149"/>
      <c r="C217" s="219"/>
      <c r="D217" s="15"/>
      <c r="E217" s="180"/>
      <c r="F217" s="180"/>
      <c r="G217" s="181"/>
      <c r="H217" s="15"/>
      <c r="I217" s="181"/>
      <c r="J217" s="18"/>
      <c r="K217" s="181"/>
      <c r="L217" s="15"/>
      <c r="M217" s="181"/>
      <c r="N217" s="15"/>
    </row>
    <row r="218" spans="1:14" s="7" customFormat="1">
      <c r="A218" s="10"/>
      <c r="B218" s="149"/>
      <c r="C218" s="219"/>
      <c r="D218" s="15"/>
      <c r="E218" s="181"/>
      <c r="F218" s="180"/>
      <c r="G218" s="181"/>
      <c r="H218" s="15"/>
      <c r="I218" s="181"/>
      <c r="J218" s="18"/>
      <c r="K218" s="16"/>
      <c r="L218" s="16"/>
      <c r="M218" s="18"/>
      <c r="N218" s="15"/>
    </row>
    <row r="219" spans="1:14" s="7" customFormat="1">
      <c r="A219" s="10"/>
      <c r="B219" s="149"/>
      <c r="C219" s="219"/>
      <c r="D219" s="15"/>
      <c r="E219" s="180"/>
      <c r="F219" s="180"/>
      <c r="G219" s="181"/>
      <c r="H219" s="15"/>
      <c r="I219" s="181"/>
      <c r="J219" s="18"/>
      <c r="K219" s="16"/>
      <c r="L219" s="16"/>
      <c r="M219" s="18"/>
      <c r="N219" s="15"/>
    </row>
    <row r="220" spans="1:14" s="7" customFormat="1">
      <c r="A220" s="10"/>
      <c r="B220" s="149"/>
      <c r="C220" s="219"/>
      <c r="D220" s="15"/>
      <c r="E220" s="180"/>
      <c r="F220" s="180"/>
      <c r="G220" s="181"/>
      <c r="H220" s="15"/>
      <c r="I220" s="181"/>
      <c r="J220" s="18"/>
      <c r="K220" s="16"/>
      <c r="L220" s="16"/>
      <c r="M220" s="18"/>
      <c r="N220" s="15"/>
    </row>
    <row r="221" spans="1:14" s="10" customFormat="1" ht="15.75">
      <c r="B221" s="149"/>
      <c r="C221" s="219"/>
      <c r="D221" s="15"/>
      <c r="E221" s="180"/>
      <c r="F221" s="180"/>
      <c r="G221" s="16"/>
      <c r="H221" s="16"/>
      <c r="I221" s="181"/>
      <c r="J221" s="16"/>
      <c r="K221" s="16"/>
      <c r="L221" s="16"/>
      <c r="M221" s="16"/>
      <c r="N221" s="15"/>
    </row>
    <row r="222" spans="1:14" s="10" customFormat="1" ht="15.75">
      <c r="B222" s="149"/>
      <c r="C222" s="219"/>
      <c r="D222" s="15"/>
      <c r="E222" s="180"/>
      <c r="F222" s="180"/>
      <c r="G222" s="16"/>
      <c r="H222" s="17"/>
      <c r="I222" s="181"/>
      <c r="J222" s="17"/>
      <c r="K222" s="16"/>
      <c r="L222" s="17"/>
      <c r="M222" s="17"/>
      <c r="N222" s="15"/>
    </row>
    <row r="223" spans="1:14" s="10" customFormat="1" ht="15.75">
      <c r="B223" s="149"/>
      <c r="C223" s="219"/>
      <c r="D223" s="15"/>
      <c r="E223" s="180"/>
      <c r="F223" s="180"/>
      <c r="G223" s="16"/>
      <c r="H223" s="16"/>
      <c r="I223" s="181"/>
      <c r="J223" s="16"/>
      <c r="K223" s="16"/>
      <c r="L223" s="16"/>
      <c r="M223" s="16"/>
      <c r="N223" s="15"/>
    </row>
    <row r="224" spans="1:14" s="10" customFormat="1" ht="15.75">
      <c r="B224" s="149"/>
      <c r="C224" s="219"/>
      <c r="D224" s="15"/>
      <c r="E224" s="180"/>
      <c r="F224" s="180"/>
      <c r="G224" s="16"/>
      <c r="H224" s="16"/>
      <c r="I224" s="181"/>
      <c r="J224" s="16"/>
      <c r="K224" s="16"/>
      <c r="L224" s="16"/>
      <c r="M224" s="16"/>
      <c r="N224" s="15"/>
    </row>
    <row r="225" spans="1:14" s="10" customFormat="1" ht="15.75">
      <c r="B225" s="149"/>
      <c r="C225" s="219"/>
      <c r="D225" s="15"/>
      <c r="E225" s="180"/>
      <c r="F225" s="180"/>
      <c r="G225" s="16"/>
      <c r="H225" s="16"/>
      <c r="I225" s="181"/>
      <c r="J225" s="16"/>
      <c r="K225" s="16"/>
      <c r="L225" s="16"/>
      <c r="M225" s="16"/>
      <c r="N225" s="15"/>
    </row>
    <row r="226" spans="1:14" s="10" customFormat="1" ht="15.75">
      <c r="B226" s="149"/>
      <c r="C226" s="220"/>
      <c r="D226" s="15"/>
      <c r="E226" s="180"/>
      <c r="F226" s="180"/>
      <c r="G226" s="16"/>
      <c r="H226" s="15"/>
      <c r="I226" s="18"/>
      <c r="J226" s="15"/>
      <c r="K226" s="16"/>
      <c r="L226" s="15"/>
      <c r="M226" s="18"/>
      <c r="N226" s="15"/>
    </row>
    <row r="227" spans="1:14" s="10" customFormat="1" ht="15.75">
      <c r="B227" s="149"/>
      <c r="C227" s="219"/>
      <c r="D227" s="15"/>
      <c r="E227" s="180"/>
      <c r="F227" s="180"/>
      <c r="G227" s="16"/>
      <c r="H227" s="16"/>
      <c r="I227" s="181"/>
      <c r="J227" s="16"/>
      <c r="K227" s="16"/>
      <c r="L227" s="16"/>
      <c r="M227" s="16"/>
      <c r="N227" s="15"/>
    </row>
    <row r="228" spans="1:14" s="10" customFormat="1" ht="15.75">
      <c r="B228" s="149"/>
      <c r="C228" s="219"/>
      <c r="D228" s="15"/>
      <c r="E228" s="180"/>
      <c r="F228" s="180"/>
      <c r="G228" s="16"/>
      <c r="H228" s="17"/>
      <c r="I228" s="181"/>
      <c r="J228" s="17"/>
      <c r="K228" s="16"/>
      <c r="L228" s="17"/>
      <c r="M228" s="17"/>
      <c r="N228" s="15"/>
    </row>
    <row r="229" spans="1:14" s="7" customFormat="1">
      <c r="A229" s="16"/>
      <c r="B229" s="148"/>
      <c r="C229" s="221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5"/>
    </row>
    <row r="230" spans="1:14" s="7" customFormat="1">
      <c r="B230" s="149"/>
      <c r="C230" s="219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 spans="1:14" s="7" customFormat="1">
      <c r="B231" s="149"/>
      <c r="C231" s="219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  <row r="232" spans="1:14" s="7" customFormat="1">
      <c r="B232" s="149"/>
      <c r="C232" s="219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 spans="1:14" s="7" customFormat="1">
      <c r="B233" s="149"/>
      <c r="C233" s="219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</row>
    <row r="234" spans="1:14" s="7" customFormat="1">
      <c r="B234" s="149"/>
      <c r="C234" s="219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 spans="1:14" s="7" customFormat="1">
      <c r="B235" s="149"/>
      <c r="C235" s="219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</row>
    <row r="236" spans="1:14" s="7" customFormat="1">
      <c r="B236" s="149"/>
      <c r="C236" s="219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1:14" s="7" customFormat="1">
      <c r="B237" s="149"/>
      <c r="C237" s="219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s="7" customFormat="1">
      <c r="B238" s="149"/>
      <c r="C238" s="219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 spans="1:14" s="7" customFormat="1">
      <c r="B239" s="149"/>
      <c r="C239" s="219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1:14" s="7" customFormat="1">
      <c r="B240" s="149"/>
      <c r="C240" s="219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2:14" s="7" customFormat="1">
      <c r="B241" s="149"/>
      <c r="C241" s="219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2:14" s="7" customFormat="1">
      <c r="B242" s="149"/>
      <c r="C242" s="219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2:14" s="7" customFormat="1">
      <c r="B243" s="149"/>
      <c r="C243" s="219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 spans="2:14" s="7" customFormat="1">
      <c r="B244" s="149"/>
      <c r="C244" s="219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 spans="2:14" s="7" customFormat="1">
      <c r="B245" s="149"/>
      <c r="C245" s="219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 spans="2:14" s="7" customFormat="1">
      <c r="B246" s="149"/>
      <c r="C246" s="219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2:14" s="7" customFormat="1">
      <c r="B247" s="149"/>
      <c r="C247" s="219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2:14" s="7" customFormat="1">
      <c r="B248" s="149"/>
      <c r="C248" s="219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 spans="2:14" s="7" customFormat="1">
      <c r="B249" s="149"/>
      <c r="C249" s="219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 spans="2:14" s="7" customFormat="1">
      <c r="B250" s="149"/>
      <c r="C250" s="219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 spans="2:14" s="7" customFormat="1">
      <c r="B251" s="149"/>
      <c r="C251" s="219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</row>
    <row r="252" spans="2:14" s="7" customFormat="1">
      <c r="B252" s="149"/>
      <c r="C252" s="219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2:14" s="7" customFormat="1">
      <c r="B253" s="149"/>
      <c r="C253" s="219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2:14" s="7" customFormat="1">
      <c r="B254" s="149"/>
      <c r="C254" s="219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 spans="2:14" s="7" customFormat="1">
      <c r="B255" s="149"/>
      <c r="C255" s="219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 spans="2:14" s="7" customFormat="1">
      <c r="B256" s="149"/>
      <c r="C256" s="219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2:14" s="7" customFormat="1">
      <c r="B257" s="149"/>
      <c r="C257" s="219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 spans="2:14" s="7" customFormat="1">
      <c r="B258" s="149"/>
      <c r="C258" s="219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2:14" s="7" customFormat="1">
      <c r="B259" s="149"/>
      <c r="C259" s="219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2:14" s="7" customFormat="1">
      <c r="B260" s="149"/>
      <c r="C260" s="219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spans="2:14" s="7" customFormat="1">
      <c r="B261" s="149"/>
      <c r="C261" s="219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</row>
    <row r="262" spans="2:14" s="7" customFormat="1">
      <c r="B262" s="149"/>
      <c r="C262" s="219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 spans="2:14" s="7" customFormat="1">
      <c r="B263" s="149"/>
      <c r="C263" s="219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</row>
    <row r="264" spans="2:14" s="7" customFormat="1">
      <c r="B264" s="149"/>
      <c r="C264" s="219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 spans="2:14" s="7" customFormat="1">
      <c r="B265" s="149"/>
      <c r="C265" s="219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 spans="2:14" s="7" customFormat="1">
      <c r="B266" s="149"/>
      <c r="C266" s="219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 spans="2:14" s="7" customFormat="1">
      <c r="B267" s="149"/>
      <c r="C267" s="219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 spans="2:14" s="7" customFormat="1">
      <c r="B268" s="149"/>
      <c r="C268" s="219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2:14" s="7" customFormat="1">
      <c r="B269" s="149"/>
      <c r="C269" s="219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 spans="2:14" s="7" customFormat="1">
      <c r="B270" s="149"/>
      <c r="C270" s="219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spans="2:14" s="7" customFormat="1">
      <c r="B271" s="149"/>
      <c r="C271" s="219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 spans="2:14" s="7" customFormat="1">
      <c r="B272" s="149"/>
      <c r="C272" s="219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spans="2:14" s="7" customFormat="1">
      <c r="B273" s="149"/>
      <c r="C273" s="219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 spans="2:14" s="7" customFormat="1">
      <c r="B274" s="149"/>
      <c r="C274" s="219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2:14" s="7" customFormat="1">
      <c r="B275" s="149"/>
      <c r="C275" s="219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2:14" s="7" customFormat="1">
      <c r="B276" s="149"/>
      <c r="C276" s="219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2:14" s="7" customFormat="1">
      <c r="B277" s="149"/>
      <c r="C277" s="219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2:14" s="7" customFormat="1">
      <c r="B278" s="149"/>
      <c r="C278" s="219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2:14" s="7" customFormat="1">
      <c r="B279" s="149"/>
      <c r="C279" s="219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2:14" s="7" customFormat="1">
      <c r="B280" s="149"/>
      <c r="C280" s="219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2:14" s="7" customFormat="1">
      <c r="B281" s="149"/>
      <c r="C281" s="219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2:14" s="7" customFormat="1">
      <c r="B282" s="149"/>
      <c r="C282" s="219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2:14" s="7" customFormat="1">
      <c r="B283" s="149"/>
      <c r="C283" s="219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2:14" s="7" customFormat="1">
      <c r="B284" s="149"/>
      <c r="C284" s="219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2:14" s="7" customFormat="1">
      <c r="B285" s="149"/>
      <c r="C285" s="219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2:14" s="7" customFormat="1">
      <c r="B286" s="149"/>
      <c r="C286" s="219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2:14" s="7" customFormat="1">
      <c r="B287" s="149"/>
      <c r="C287" s="219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2:14" s="7" customFormat="1">
      <c r="B288" s="149"/>
      <c r="C288" s="219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2:14" s="7" customFormat="1">
      <c r="B289" s="149"/>
      <c r="C289" s="219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2:14" s="7" customFormat="1">
      <c r="B290" s="149"/>
      <c r="C290" s="219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2:14" s="7" customFormat="1">
      <c r="B291" s="149"/>
      <c r="C291" s="219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2:14" s="7" customFormat="1">
      <c r="B292" s="149"/>
      <c r="C292" s="219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2:14" s="7" customFormat="1">
      <c r="B293" s="149"/>
      <c r="C293" s="219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2:14" s="7" customFormat="1">
      <c r="B294" s="149"/>
      <c r="C294" s="219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2:14" s="7" customFormat="1">
      <c r="B295" s="149"/>
      <c r="C295" s="219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2:14" s="7" customFormat="1">
      <c r="B296" s="149"/>
      <c r="C296" s="219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2:14" s="7" customFormat="1">
      <c r="B297" s="149"/>
      <c r="C297" s="219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2:14" s="7" customFormat="1">
      <c r="B298" s="149"/>
      <c r="C298" s="219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2:14" s="7" customFormat="1">
      <c r="B299" s="149"/>
      <c r="C299" s="219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2:14" s="7" customFormat="1">
      <c r="B300" s="149"/>
      <c r="C300" s="219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2:14" s="7" customFormat="1">
      <c r="B301" s="149"/>
      <c r="C301" s="219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2:14" s="7" customFormat="1">
      <c r="B302" s="149"/>
      <c r="C302" s="219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2:14" s="7" customFormat="1">
      <c r="B303" s="149"/>
      <c r="C303" s="219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2:14" s="7" customFormat="1">
      <c r="B304" s="149"/>
      <c r="C304" s="219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2:14" s="7" customFormat="1">
      <c r="B305" s="149"/>
      <c r="C305" s="219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2:14" s="7" customFormat="1">
      <c r="B306" s="149"/>
      <c r="C306" s="219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2:14" s="7" customFormat="1">
      <c r="B307" s="149"/>
      <c r="C307" s="219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2:14" s="7" customFormat="1">
      <c r="B308" s="149"/>
      <c r="C308" s="219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2:14" s="7" customFormat="1">
      <c r="B309" s="149"/>
      <c r="C309" s="219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2:14" s="7" customFormat="1">
      <c r="B310" s="149"/>
      <c r="C310" s="219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2:14" s="7" customFormat="1">
      <c r="B311" s="149"/>
      <c r="C311" s="219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2:14" s="7" customFormat="1">
      <c r="B312" s="149"/>
      <c r="C312" s="219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2:14" s="7" customFormat="1">
      <c r="B313" s="149"/>
      <c r="C313" s="219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2:14" s="7" customFormat="1">
      <c r="B314" s="149"/>
      <c r="C314" s="219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2:14" s="7" customFormat="1">
      <c r="B315" s="149"/>
      <c r="C315" s="219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2:14" s="7" customFormat="1">
      <c r="B316" s="149"/>
      <c r="C316" s="219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2:14" s="7" customFormat="1">
      <c r="B317" s="149"/>
      <c r="C317" s="219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2:14" s="7" customFormat="1">
      <c r="B318" s="149"/>
      <c r="C318" s="219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2:14" s="7" customFormat="1">
      <c r="B319" s="149"/>
      <c r="C319" s="219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2:14" s="7" customFormat="1">
      <c r="B320" s="149"/>
      <c r="C320" s="219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2:14" s="7" customFormat="1">
      <c r="B321" s="149"/>
      <c r="C321" s="219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2:14" s="7" customFormat="1">
      <c r="B322" s="149"/>
      <c r="C322" s="219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2:14" s="7" customFormat="1">
      <c r="B323" s="149"/>
      <c r="C323" s="219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2:14" s="7" customFormat="1">
      <c r="B324" s="149"/>
      <c r="C324" s="219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2:14" s="7" customFormat="1">
      <c r="B325" s="149"/>
      <c r="C325" s="219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2:14" s="7" customFormat="1">
      <c r="B326" s="149"/>
      <c r="C326" s="219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2:14" s="7" customFormat="1">
      <c r="B327" s="149"/>
      <c r="C327" s="219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2:14" s="7" customFormat="1">
      <c r="B328" s="149"/>
      <c r="C328" s="219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2:14" s="7" customFormat="1">
      <c r="B329" s="149"/>
      <c r="C329" s="219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2:14" s="7" customFormat="1">
      <c r="B330" s="149"/>
      <c r="C330" s="219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2:14" s="7" customFormat="1">
      <c r="B331" s="149"/>
      <c r="C331" s="219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2:14" s="7" customFormat="1">
      <c r="B332" s="149"/>
      <c r="C332" s="219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2:14" s="7" customFormat="1">
      <c r="B333" s="149"/>
      <c r="C333" s="219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2:14" s="7" customFormat="1">
      <c r="B334" s="149"/>
      <c r="C334" s="219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2:14" s="7" customFormat="1">
      <c r="B335" s="149"/>
      <c r="C335" s="219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2:14" s="7" customFormat="1">
      <c r="B336" s="149"/>
      <c r="C336" s="219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2:14" s="7" customFormat="1">
      <c r="B337" s="149"/>
      <c r="C337" s="219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2:14" s="7" customFormat="1">
      <c r="B338" s="149"/>
      <c r="C338" s="219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2:14" s="7" customFormat="1">
      <c r="B339" s="149"/>
      <c r="C339" s="219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2:14" s="7" customFormat="1">
      <c r="B340" s="149"/>
      <c r="C340" s="219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2:14" s="7" customFormat="1">
      <c r="B341" s="149"/>
      <c r="C341" s="219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2:14" s="7" customFormat="1">
      <c r="B342" s="149"/>
      <c r="C342" s="219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2:14" s="7" customFormat="1">
      <c r="B343" s="149"/>
      <c r="C343" s="219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2:14" s="7" customFormat="1">
      <c r="B344" s="149"/>
      <c r="C344" s="219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2:14" s="7" customFormat="1">
      <c r="B345" s="149"/>
      <c r="C345" s="219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2:14" s="7" customFormat="1">
      <c r="B346" s="149"/>
      <c r="C346" s="219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2:14" s="7" customFormat="1">
      <c r="B347" s="149"/>
      <c r="C347" s="219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2:14" s="7" customFormat="1">
      <c r="B348" s="149"/>
      <c r="C348" s="219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2:14" s="7" customFormat="1">
      <c r="B349" s="149"/>
      <c r="C349" s="219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2:14" s="7" customFormat="1">
      <c r="B350" s="149"/>
      <c r="C350" s="219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2:14" s="7" customFormat="1">
      <c r="B351" s="149"/>
      <c r="C351" s="219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2:14" s="7" customFormat="1">
      <c r="B352" s="149"/>
      <c r="C352" s="219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2:14" s="7" customFormat="1">
      <c r="B353" s="149"/>
      <c r="C353" s="219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2:14" s="7" customFormat="1">
      <c r="B354" s="149"/>
      <c r="C354" s="219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2:14" s="7" customFormat="1">
      <c r="B355" s="149"/>
      <c r="C355" s="219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2:14" s="7" customFormat="1">
      <c r="B356" s="149"/>
      <c r="C356" s="219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2:14" s="7" customFormat="1">
      <c r="B357" s="149"/>
      <c r="C357" s="219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2:14" s="7" customFormat="1">
      <c r="B358" s="149"/>
      <c r="C358" s="219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2:14" s="7" customFormat="1">
      <c r="B359" s="149"/>
      <c r="C359" s="219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2:14" s="7" customFormat="1">
      <c r="B360" s="149"/>
      <c r="C360" s="219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2:14" s="7" customFormat="1">
      <c r="B361" s="149"/>
      <c r="C361" s="219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2:14" s="7" customFormat="1">
      <c r="B362" s="149"/>
      <c r="C362" s="219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2:14" s="7" customFormat="1">
      <c r="B363" s="149"/>
      <c r="C363" s="219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2:14" s="7" customFormat="1">
      <c r="B364" s="149"/>
      <c r="C364" s="219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2:14" s="7" customFormat="1">
      <c r="B365" s="149"/>
      <c r="C365" s="219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2:14" s="7" customFormat="1">
      <c r="B366" s="149"/>
      <c r="C366" s="219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2:14" s="7" customFormat="1">
      <c r="B367" s="149"/>
      <c r="C367" s="219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2:14" s="7" customFormat="1">
      <c r="B368" s="149"/>
      <c r="C368" s="219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2:14" s="7" customFormat="1">
      <c r="B369" s="149"/>
      <c r="C369" s="219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2:14" s="7" customFormat="1">
      <c r="B370" s="149"/>
      <c r="C370" s="219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2:14" s="7" customFormat="1">
      <c r="B371" s="149"/>
      <c r="C371" s="219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2:14" s="7" customFormat="1">
      <c r="B372" s="149"/>
      <c r="C372" s="219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2:14" s="7" customFormat="1">
      <c r="B373" s="149"/>
      <c r="C373" s="219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2:14" s="7" customFormat="1">
      <c r="B374" s="149"/>
      <c r="C374" s="219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2:14" s="7" customFormat="1">
      <c r="B375" s="149"/>
      <c r="C375" s="219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2:14" s="7" customFormat="1">
      <c r="B376" s="149"/>
      <c r="C376" s="219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2:14" s="7" customFormat="1">
      <c r="B377" s="149"/>
      <c r="C377" s="219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2:14" s="7" customFormat="1">
      <c r="B378" s="149"/>
      <c r="C378" s="219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2:14" s="7" customFormat="1">
      <c r="B379" s="149"/>
      <c r="C379" s="219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2:14" s="7" customFormat="1">
      <c r="B380" s="149"/>
      <c r="C380" s="219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2:14" s="7" customFormat="1">
      <c r="B381" s="149"/>
      <c r="C381" s="219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2:14" s="7" customFormat="1">
      <c r="B382" s="149"/>
      <c r="C382" s="219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2:14" s="7" customFormat="1">
      <c r="B383" s="149"/>
      <c r="C383" s="219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2:14" s="7" customFormat="1">
      <c r="B384" s="149"/>
      <c r="C384" s="219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2:14" s="7" customFormat="1">
      <c r="B385" s="149"/>
      <c r="C385" s="219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</sheetData>
  <mergeCells count="9">
    <mergeCell ref="C2:L2"/>
    <mergeCell ref="C3:L3"/>
    <mergeCell ref="B5:B8"/>
    <mergeCell ref="G5:H6"/>
    <mergeCell ref="I5:J6"/>
    <mergeCell ref="K5:L5"/>
    <mergeCell ref="M5:M8"/>
    <mergeCell ref="K6:L6"/>
    <mergeCell ref="E7:E8"/>
  </mergeCells>
  <pageMargins left="0.7" right="0.7" top="0.75" bottom="0.75" header="0.3" footer="0.3"/>
  <pageSetup paperSize="9" scale="75" orientation="landscape" r:id="rId1"/>
  <headerFooter>
    <oddFooter>Page &amp;P of &amp;N</oddFooter>
  </headerFooter>
  <rowBreaks count="1" manualBreakCount="1">
    <brk id="66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41"/>
  <sheetViews>
    <sheetView view="pageBreakPreview" topLeftCell="A13" zoomScaleNormal="100" zoomScaleSheetLayoutView="100" workbookViewId="0">
      <selection activeCell="I10" sqref="I10:I39"/>
    </sheetView>
  </sheetViews>
  <sheetFormatPr defaultRowHeight="15"/>
  <cols>
    <col min="1" max="1" width="4.28515625" customWidth="1"/>
    <col min="3" max="3" width="45" customWidth="1"/>
    <col min="4" max="4" width="9.28515625" customWidth="1"/>
    <col min="5" max="5" width="8.5703125" customWidth="1"/>
    <col min="6" max="6" width="12.85546875" customWidth="1"/>
    <col min="7" max="7" width="12.28515625" customWidth="1"/>
    <col min="8" max="8" width="15.28515625" customWidth="1"/>
    <col min="9" max="9" width="10.42578125" customWidth="1"/>
    <col min="10" max="10" width="14.140625" customWidth="1"/>
    <col min="11" max="11" width="15.140625" customWidth="1"/>
  </cols>
  <sheetData>
    <row r="1" spans="1:11" ht="16.5">
      <c r="A1" s="78"/>
      <c r="B1" s="78"/>
      <c r="C1" s="78"/>
      <c r="D1" s="78"/>
      <c r="E1" s="78"/>
      <c r="F1" s="78"/>
      <c r="G1" s="78"/>
      <c r="H1" s="78"/>
      <c r="I1" s="5"/>
      <c r="J1" s="5"/>
      <c r="K1" s="5"/>
    </row>
    <row r="2" spans="1:11" ht="21">
      <c r="A2" s="78"/>
      <c r="B2" s="78"/>
      <c r="C2" s="391" t="s">
        <v>138</v>
      </c>
      <c r="D2" s="391"/>
      <c r="E2" s="391"/>
      <c r="F2" s="391"/>
      <c r="G2" s="391"/>
      <c r="H2" s="391"/>
      <c r="I2" s="391"/>
      <c r="J2" s="391"/>
      <c r="K2" s="5"/>
    </row>
    <row r="3" spans="1:11" ht="16.5">
      <c r="A3" s="78"/>
      <c r="B3" s="78"/>
      <c r="C3" s="392" t="s">
        <v>116</v>
      </c>
      <c r="D3" s="392"/>
      <c r="E3" s="392"/>
      <c r="F3" s="392"/>
      <c r="G3" s="392"/>
      <c r="H3" s="392"/>
      <c r="I3" s="392"/>
      <c r="J3" s="392"/>
      <c r="K3" s="5"/>
    </row>
    <row r="4" spans="1:11" ht="16.5">
      <c r="A4" s="5"/>
      <c r="B4" s="5"/>
      <c r="C4" s="5"/>
      <c r="D4" s="254"/>
      <c r="E4" s="254"/>
      <c r="F4" s="254"/>
      <c r="G4" s="254"/>
      <c r="H4" s="5"/>
      <c r="I4" s="5"/>
      <c r="J4" s="5"/>
      <c r="K4" s="5"/>
    </row>
    <row r="5" spans="1:11" ht="15.75">
      <c r="A5" s="255"/>
      <c r="B5" s="393" t="s">
        <v>10</v>
      </c>
      <c r="C5" s="256"/>
      <c r="D5" s="257"/>
      <c r="E5" s="258" t="s">
        <v>1</v>
      </c>
      <c r="F5" s="259"/>
      <c r="G5" s="396" t="s">
        <v>3</v>
      </c>
      <c r="H5" s="397"/>
      <c r="I5" s="396" t="s">
        <v>77</v>
      </c>
      <c r="J5" s="397"/>
      <c r="K5" s="260"/>
    </row>
    <row r="6" spans="1:11" ht="15.75">
      <c r="A6" s="261"/>
      <c r="B6" s="394"/>
      <c r="C6" s="258" t="s">
        <v>5</v>
      </c>
      <c r="D6" s="262"/>
      <c r="E6" s="263" t="s">
        <v>6</v>
      </c>
      <c r="F6" s="264"/>
      <c r="G6" s="398"/>
      <c r="H6" s="399"/>
      <c r="I6" s="398"/>
      <c r="J6" s="399"/>
      <c r="K6" s="265" t="s">
        <v>8</v>
      </c>
    </row>
    <row r="7" spans="1:11" ht="15.75">
      <c r="A7" s="266" t="s">
        <v>9</v>
      </c>
      <c r="B7" s="394"/>
      <c r="C7" s="267" t="s">
        <v>11</v>
      </c>
      <c r="D7" s="400" t="s">
        <v>12</v>
      </c>
      <c r="E7" s="393" t="s">
        <v>13</v>
      </c>
      <c r="F7" s="400" t="s">
        <v>14</v>
      </c>
      <c r="G7" s="265" t="s">
        <v>15</v>
      </c>
      <c r="H7" s="400" t="s">
        <v>14</v>
      </c>
      <c r="I7" s="265" t="s">
        <v>15</v>
      </c>
      <c r="J7" s="400" t="s">
        <v>14</v>
      </c>
      <c r="K7" s="265"/>
    </row>
    <row r="8" spans="1:11" ht="15.75">
      <c r="A8" s="268"/>
      <c r="B8" s="395"/>
      <c r="C8" s="269"/>
      <c r="D8" s="401"/>
      <c r="E8" s="395"/>
      <c r="F8" s="401"/>
      <c r="G8" s="270" t="s">
        <v>16</v>
      </c>
      <c r="H8" s="401"/>
      <c r="I8" s="270" t="s">
        <v>16</v>
      </c>
      <c r="J8" s="401"/>
      <c r="K8" s="270"/>
    </row>
    <row r="9" spans="1:11">
      <c r="A9" s="30" t="s">
        <v>17</v>
      </c>
      <c r="B9" s="6" t="s">
        <v>18</v>
      </c>
      <c r="C9" s="31" t="s">
        <v>19</v>
      </c>
      <c r="D9" s="30" t="s">
        <v>20</v>
      </c>
      <c r="E9" s="6" t="s">
        <v>21</v>
      </c>
      <c r="F9" s="32" t="s">
        <v>22</v>
      </c>
      <c r="G9" s="31" t="s">
        <v>23</v>
      </c>
      <c r="H9" s="30" t="s">
        <v>24</v>
      </c>
      <c r="I9" s="6" t="s">
        <v>25</v>
      </c>
      <c r="J9" s="31" t="s">
        <v>26</v>
      </c>
      <c r="K9" s="6">
        <v>11</v>
      </c>
    </row>
    <row r="10" spans="1:11" ht="63">
      <c r="A10" s="408">
        <v>1</v>
      </c>
      <c r="B10" s="411" t="s">
        <v>117</v>
      </c>
      <c r="C10" s="271" t="s">
        <v>118</v>
      </c>
      <c r="D10" s="272" t="s">
        <v>107</v>
      </c>
      <c r="E10" s="273"/>
      <c r="F10" s="274">
        <v>144</v>
      </c>
      <c r="G10" s="275"/>
      <c r="H10" s="275"/>
      <c r="I10" s="275"/>
      <c r="J10" s="275"/>
      <c r="K10" s="275"/>
    </row>
    <row r="11" spans="1:11" ht="15.75">
      <c r="A11" s="409"/>
      <c r="B11" s="412"/>
      <c r="C11" s="276" t="s">
        <v>119</v>
      </c>
      <c r="D11" s="276" t="s">
        <v>120</v>
      </c>
      <c r="E11" s="277">
        <v>0.625</v>
      </c>
      <c r="F11" s="278">
        <f>E11*F10</f>
        <v>90</v>
      </c>
      <c r="G11" s="278"/>
      <c r="H11" s="279"/>
      <c r="I11" s="278"/>
      <c r="J11" s="279">
        <f>F11*I11</f>
        <v>0</v>
      </c>
      <c r="K11" s="278">
        <f>J11</f>
        <v>0</v>
      </c>
    </row>
    <row r="12" spans="1:11" ht="15.75">
      <c r="A12" s="409"/>
      <c r="B12" s="412"/>
      <c r="C12" s="280" t="s">
        <v>121</v>
      </c>
      <c r="D12" s="276" t="s">
        <v>107</v>
      </c>
      <c r="E12" s="277" t="s">
        <v>64</v>
      </c>
      <c r="F12" s="278">
        <v>127</v>
      </c>
      <c r="G12" s="278"/>
      <c r="H12" s="279">
        <f t="shared" ref="H12:H15" si="0">F12*G12</f>
        <v>0</v>
      </c>
      <c r="I12" s="278"/>
      <c r="J12" s="279"/>
      <c r="K12" s="278">
        <f t="shared" ref="K12:K15" si="1">H12</f>
        <v>0</v>
      </c>
    </row>
    <row r="13" spans="1:11" ht="15.75">
      <c r="A13" s="409"/>
      <c r="B13" s="412"/>
      <c r="C13" s="280" t="s">
        <v>122</v>
      </c>
      <c r="D13" s="276" t="s">
        <v>107</v>
      </c>
      <c r="E13" s="277" t="s">
        <v>64</v>
      </c>
      <c r="F13" s="278">
        <v>17</v>
      </c>
      <c r="G13" s="278"/>
      <c r="H13" s="279">
        <f t="shared" si="0"/>
        <v>0</v>
      </c>
      <c r="I13" s="278"/>
      <c r="J13" s="279"/>
      <c r="K13" s="278">
        <f t="shared" si="1"/>
        <v>0</v>
      </c>
    </row>
    <row r="14" spans="1:11" ht="15.75">
      <c r="A14" s="409"/>
      <c r="B14" s="412"/>
      <c r="C14" s="276" t="s">
        <v>67</v>
      </c>
      <c r="D14" s="276" t="s">
        <v>0</v>
      </c>
      <c r="E14" s="277">
        <v>7.0000000000000007E-2</v>
      </c>
      <c r="F14" s="278">
        <f>E14*F10</f>
        <v>10.080000000000002</v>
      </c>
      <c r="G14" s="278"/>
      <c r="H14" s="279">
        <f t="shared" si="0"/>
        <v>0</v>
      </c>
      <c r="I14" s="278"/>
      <c r="J14" s="279"/>
      <c r="K14" s="278">
        <f t="shared" si="1"/>
        <v>0</v>
      </c>
    </row>
    <row r="15" spans="1:11" ht="15.75">
      <c r="A15" s="410"/>
      <c r="B15" s="413"/>
      <c r="C15" s="276" t="s">
        <v>106</v>
      </c>
      <c r="D15" s="276" t="s">
        <v>78</v>
      </c>
      <c r="E15" s="276">
        <v>0.1</v>
      </c>
      <c r="F15" s="279">
        <f>E15*F10</f>
        <v>14.4</v>
      </c>
      <c r="G15" s="278"/>
      <c r="H15" s="279">
        <f t="shared" si="0"/>
        <v>0</v>
      </c>
      <c r="I15" s="278"/>
      <c r="J15" s="279"/>
      <c r="K15" s="278">
        <f t="shared" si="1"/>
        <v>0</v>
      </c>
    </row>
    <row r="16" spans="1:11" ht="63">
      <c r="A16" s="408">
        <v>2</v>
      </c>
      <c r="B16" s="411" t="s">
        <v>123</v>
      </c>
      <c r="C16" s="271" t="s">
        <v>124</v>
      </c>
      <c r="D16" s="272" t="s">
        <v>107</v>
      </c>
      <c r="E16" s="273"/>
      <c r="F16" s="274">
        <v>237</v>
      </c>
      <c r="G16" s="281"/>
      <c r="H16" s="275"/>
      <c r="I16" s="275"/>
      <c r="J16" s="275"/>
      <c r="K16" s="275"/>
    </row>
    <row r="17" spans="1:11" ht="15.75">
      <c r="A17" s="409"/>
      <c r="B17" s="412"/>
      <c r="C17" s="276" t="s">
        <v>119</v>
      </c>
      <c r="D17" s="276" t="s">
        <v>120</v>
      </c>
      <c r="E17" s="277">
        <v>0.14000000000000001</v>
      </c>
      <c r="F17" s="278">
        <f>E17*F16</f>
        <v>33.18</v>
      </c>
      <c r="G17" s="278"/>
      <c r="H17" s="279"/>
      <c r="I17" s="278"/>
      <c r="J17" s="279">
        <f>F17*I17</f>
        <v>0</v>
      </c>
      <c r="K17" s="278">
        <f>J17</f>
        <v>0</v>
      </c>
    </row>
    <row r="18" spans="1:11" ht="15.75">
      <c r="A18" s="409"/>
      <c r="B18" s="412"/>
      <c r="C18" s="280" t="s">
        <v>125</v>
      </c>
      <c r="D18" s="276" t="s">
        <v>107</v>
      </c>
      <c r="E18" s="277" t="s">
        <v>64</v>
      </c>
      <c r="F18" s="278">
        <v>157</v>
      </c>
      <c r="G18" s="278"/>
      <c r="H18" s="279">
        <f t="shared" ref="H18:H20" si="2">F18*G18</f>
        <v>0</v>
      </c>
      <c r="I18" s="278"/>
      <c r="J18" s="279"/>
      <c r="K18" s="278">
        <f t="shared" ref="K18:K20" si="3">H18</f>
        <v>0</v>
      </c>
    </row>
    <row r="19" spans="1:11" ht="15.75">
      <c r="A19" s="409"/>
      <c r="B19" s="412"/>
      <c r="C19" s="280" t="s">
        <v>126</v>
      </c>
      <c r="D19" s="276" t="s">
        <v>107</v>
      </c>
      <c r="E19" s="277" t="s">
        <v>64</v>
      </c>
      <c r="F19" s="278">
        <v>80</v>
      </c>
      <c r="G19" s="278"/>
      <c r="H19" s="279">
        <f t="shared" si="2"/>
        <v>0</v>
      </c>
      <c r="I19" s="278"/>
      <c r="J19" s="279"/>
      <c r="K19" s="278">
        <f t="shared" si="3"/>
        <v>0</v>
      </c>
    </row>
    <row r="20" spans="1:11" ht="15.75">
      <c r="A20" s="410"/>
      <c r="B20" s="413"/>
      <c r="C20" s="276" t="s">
        <v>106</v>
      </c>
      <c r="D20" s="276" t="s">
        <v>78</v>
      </c>
      <c r="E20" s="276">
        <v>0.1</v>
      </c>
      <c r="F20" s="279">
        <f>E20*F16</f>
        <v>23.700000000000003</v>
      </c>
      <c r="G20" s="278"/>
      <c r="H20" s="279">
        <f t="shared" si="2"/>
        <v>0</v>
      </c>
      <c r="I20" s="278"/>
      <c r="J20" s="279"/>
      <c r="K20" s="278">
        <f t="shared" si="3"/>
        <v>0</v>
      </c>
    </row>
    <row r="21" spans="1:11" ht="16.5">
      <c r="A21" s="402">
        <v>3</v>
      </c>
      <c r="B21" s="404" t="s">
        <v>127</v>
      </c>
      <c r="C21" s="282" t="s">
        <v>128</v>
      </c>
      <c r="D21" s="283" t="s">
        <v>107</v>
      </c>
      <c r="E21" s="284"/>
      <c r="F21" s="285">
        <v>144</v>
      </c>
      <c r="G21" s="278"/>
      <c r="H21" s="279"/>
      <c r="I21" s="278"/>
      <c r="J21" s="279"/>
      <c r="K21" s="278"/>
    </row>
    <row r="22" spans="1:11" ht="15.75">
      <c r="A22" s="403"/>
      <c r="B22" s="405"/>
      <c r="C22" s="276" t="s">
        <v>119</v>
      </c>
      <c r="D22" s="276" t="s">
        <v>120</v>
      </c>
      <c r="E22" s="277">
        <v>2.33</v>
      </c>
      <c r="F22" s="278">
        <f>E22*F21</f>
        <v>335.52</v>
      </c>
      <c r="G22" s="278"/>
      <c r="H22" s="279"/>
      <c r="I22" s="278"/>
      <c r="J22" s="279">
        <f>F22*I22</f>
        <v>0</v>
      </c>
      <c r="K22" s="278">
        <f>J22</f>
        <v>0</v>
      </c>
    </row>
    <row r="23" spans="1:11" ht="15.75">
      <c r="A23" s="403"/>
      <c r="B23" s="405"/>
      <c r="C23" s="276" t="s">
        <v>129</v>
      </c>
      <c r="D23" s="276" t="s">
        <v>78</v>
      </c>
      <c r="E23" s="277">
        <v>0.63100000000000001</v>
      </c>
      <c r="F23" s="278">
        <f>E23*F21</f>
        <v>90.864000000000004</v>
      </c>
      <c r="G23" s="278"/>
      <c r="H23" s="279">
        <f t="shared" ref="H23" si="4">F23*G23</f>
        <v>0</v>
      </c>
      <c r="I23" s="278"/>
      <c r="J23" s="279"/>
      <c r="K23" s="278">
        <f t="shared" ref="K23" si="5">H23</f>
        <v>0</v>
      </c>
    </row>
    <row r="24" spans="1:11" ht="16.5">
      <c r="A24" s="402">
        <v>4</v>
      </c>
      <c r="B24" s="404" t="s">
        <v>130</v>
      </c>
      <c r="C24" s="282" t="s">
        <v>131</v>
      </c>
      <c r="D24" s="283" t="s">
        <v>107</v>
      </c>
      <c r="E24" s="284"/>
      <c r="F24" s="285">
        <v>237</v>
      </c>
      <c r="G24" s="278"/>
      <c r="H24" s="279"/>
      <c r="I24" s="278"/>
      <c r="J24" s="279"/>
      <c r="K24" s="278"/>
    </row>
    <row r="25" spans="1:11" ht="15.75">
      <c r="A25" s="403"/>
      <c r="B25" s="405"/>
      <c r="C25" s="276" t="s">
        <v>119</v>
      </c>
      <c r="D25" s="276" t="s">
        <v>120</v>
      </c>
      <c r="E25" s="277">
        <v>0.78300000000000003</v>
      </c>
      <c r="F25" s="278">
        <f>E25*F24</f>
        <v>185.571</v>
      </c>
      <c r="G25" s="278"/>
      <c r="H25" s="279"/>
      <c r="I25" s="278"/>
      <c r="J25" s="279">
        <f>F25*I25</f>
        <v>0</v>
      </c>
      <c r="K25" s="278">
        <f>J25</f>
        <v>0</v>
      </c>
    </row>
    <row r="26" spans="1:11" ht="15.75">
      <c r="A26" s="403"/>
      <c r="B26" s="405"/>
      <c r="C26" s="286" t="s">
        <v>129</v>
      </c>
      <c r="D26" s="286" t="s">
        <v>78</v>
      </c>
      <c r="E26" s="287">
        <v>0.19</v>
      </c>
      <c r="F26" s="288">
        <f>E26*F24</f>
        <v>45.03</v>
      </c>
      <c r="G26" s="288"/>
      <c r="H26" s="289">
        <f t="shared" ref="H26" si="6">F26*G26</f>
        <v>0</v>
      </c>
      <c r="I26" s="288"/>
      <c r="J26" s="289"/>
      <c r="K26" s="288">
        <f t="shared" ref="K26" si="7">H26</f>
        <v>0</v>
      </c>
    </row>
    <row r="27" spans="1:11" ht="15.75">
      <c r="A27" s="240"/>
      <c r="B27" s="290"/>
      <c r="C27" s="276" t="s">
        <v>132</v>
      </c>
      <c r="D27" s="276" t="s">
        <v>79</v>
      </c>
      <c r="E27" s="276"/>
      <c r="F27" s="279">
        <v>2295</v>
      </c>
      <c r="G27" s="279"/>
      <c r="H27" s="279"/>
      <c r="I27" s="279"/>
      <c r="J27" s="279"/>
      <c r="K27" s="279"/>
    </row>
    <row r="28" spans="1:11" ht="15.75">
      <c r="A28" s="240"/>
      <c r="B28" s="290"/>
      <c r="C28" s="276" t="s">
        <v>119</v>
      </c>
      <c r="D28" s="276" t="s">
        <v>120</v>
      </c>
      <c r="E28" s="277">
        <v>0.10199999999999999</v>
      </c>
      <c r="F28" s="278">
        <f>E28*F27</f>
        <v>234.08999999999997</v>
      </c>
      <c r="G28" s="278"/>
      <c r="H28" s="279"/>
      <c r="I28" s="278"/>
      <c r="J28" s="279">
        <f>F28*I28</f>
        <v>0</v>
      </c>
      <c r="K28" s="278">
        <f>J28</f>
        <v>0</v>
      </c>
    </row>
    <row r="29" spans="1:11" ht="15.75">
      <c r="A29" s="240"/>
      <c r="B29" s="290"/>
      <c r="C29" s="276" t="s">
        <v>129</v>
      </c>
      <c r="D29" s="276" t="s">
        <v>78</v>
      </c>
      <c r="E29" s="277">
        <v>0.1</v>
      </c>
      <c r="F29" s="278">
        <f>E29*F27</f>
        <v>229.5</v>
      </c>
      <c r="G29" s="278"/>
      <c r="H29" s="279">
        <f t="shared" ref="H29" si="8">F29*G29</f>
        <v>0</v>
      </c>
      <c r="I29" s="278"/>
      <c r="J29" s="279"/>
      <c r="K29" s="278">
        <f t="shared" ref="K29" si="9">H29</f>
        <v>0</v>
      </c>
    </row>
    <row r="30" spans="1:11" ht="31.5">
      <c r="A30" s="402">
        <v>5</v>
      </c>
      <c r="B30" s="406" t="s">
        <v>133</v>
      </c>
      <c r="C30" s="291" t="s">
        <v>134</v>
      </c>
      <c r="D30" s="272" t="s">
        <v>79</v>
      </c>
      <c r="E30" s="273"/>
      <c r="F30" s="274">
        <v>2322.1</v>
      </c>
      <c r="G30" s="281"/>
      <c r="H30" s="275"/>
      <c r="I30" s="275"/>
      <c r="J30" s="275"/>
      <c r="K30" s="275"/>
    </row>
    <row r="31" spans="1:11" ht="15.75">
      <c r="A31" s="403"/>
      <c r="B31" s="407"/>
      <c r="C31" s="276" t="s">
        <v>135</v>
      </c>
      <c r="D31" s="276" t="s">
        <v>120</v>
      </c>
      <c r="E31" s="277">
        <v>0.22700000000000001</v>
      </c>
      <c r="F31" s="278">
        <f>E31*F30</f>
        <v>527.11670000000004</v>
      </c>
      <c r="G31" s="278"/>
      <c r="H31" s="279"/>
      <c r="I31" s="278"/>
      <c r="J31" s="279">
        <f>F31*I31</f>
        <v>0</v>
      </c>
      <c r="K31" s="278">
        <f>J31</f>
        <v>0</v>
      </c>
    </row>
    <row r="32" spans="1:11" ht="15.75">
      <c r="A32" s="403"/>
      <c r="B32" s="407"/>
      <c r="C32" s="280" t="s">
        <v>136</v>
      </c>
      <c r="D32" s="276" t="s">
        <v>39</v>
      </c>
      <c r="E32" s="277">
        <v>0.02</v>
      </c>
      <c r="F32" s="278">
        <f>E32*F30</f>
        <v>46.442</v>
      </c>
      <c r="G32" s="278"/>
      <c r="H32" s="279">
        <f t="shared" ref="H32:H33" si="10">F32*G32</f>
        <v>0</v>
      </c>
      <c r="I32" s="278"/>
      <c r="J32" s="279"/>
      <c r="K32" s="278">
        <f t="shared" ref="K32:K33" si="11">H32</f>
        <v>0</v>
      </c>
    </row>
    <row r="33" spans="1:11" ht="15.75">
      <c r="A33" s="403"/>
      <c r="B33" s="407"/>
      <c r="C33" s="286" t="s">
        <v>106</v>
      </c>
      <c r="D33" s="286" t="s">
        <v>78</v>
      </c>
      <c r="E33" s="286">
        <v>0.1</v>
      </c>
      <c r="F33" s="289">
        <f>E33*F30</f>
        <v>232.21</v>
      </c>
      <c r="G33" s="288"/>
      <c r="H33" s="289">
        <f t="shared" si="10"/>
        <v>0</v>
      </c>
      <c r="I33" s="288"/>
      <c r="J33" s="289"/>
      <c r="K33" s="288">
        <f t="shared" si="11"/>
        <v>0</v>
      </c>
    </row>
    <row r="34" spans="1:11" ht="16.5">
      <c r="A34" s="292"/>
      <c r="B34" s="292"/>
      <c r="C34" s="293" t="s">
        <v>37</v>
      </c>
      <c r="D34" s="292"/>
      <c r="E34" s="294"/>
      <c r="F34" s="241"/>
      <c r="G34" s="295"/>
      <c r="H34" s="296">
        <f>SUM(H10:H33)</f>
        <v>0</v>
      </c>
      <c r="I34" s="296"/>
      <c r="J34" s="296">
        <f>SUM(J10:J33)</f>
        <v>0</v>
      </c>
      <c r="K34" s="296">
        <f>SUM(K10:K33)</f>
        <v>0</v>
      </c>
    </row>
    <row r="35" spans="1:11" ht="16.5">
      <c r="A35" s="292"/>
      <c r="B35" s="292"/>
      <c r="C35" s="293" t="s">
        <v>34</v>
      </c>
      <c r="D35" s="297">
        <v>0.1</v>
      </c>
      <c r="E35" s="294"/>
      <c r="F35" s="241"/>
      <c r="G35" s="295"/>
      <c r="H35" s="296">
        <f>H34*D35</f>
        <v>0</v>
      </c>
      <c r="I35" s="296"/>
      <c r="J35" s="296">
        <f>J34*D35</f>
        <v>0</v>
      </c>
      <c r="K35" s="296">
        <f>SUM(H35:J35)</f>
        <v>0</v>
      </c>
    </row>
    <row r="36" spans="1:11" ht="16.5">
      <c r="A36" s="298"/>
      <c r="B36" s="298"/>
      <c r="C36" s="293" t="s">
        <v>8</v>
      </c>
      <c r="D36" s="299"/>
      <c r="E36" s="298"/>
      <c r="F36" s="300"/>
      <c r="G36" s="300"/>
      <c r="H36" s="296">
        <f>H34+H35</f>
        <v>0</v>
      </c>
      <c r="I36" s="296"/>
      <c r="J36" s="296">
        <f>J34+J35</f>
        <v>0</v>
      </c>
      <c r="K36" s="296">
        <f>SUM(H36:J36)</f>
        <v>0</v>
      </c>
    </row>
    <row r="37" spans="1:11" ht="15.75">
      <c r="A37" s="292"/>
      <c r="B37" s="292"/>
      <c r="C37" s="293" t="s">
        <v>137</v>
      </c>
      <c r="D37" s="297">
        <v>0.08</v>
      </c>
      <c r="E37" s="294"/>
      <c r="F37" s="295"/>
      <c r="G37" s="295"/>
      <c r="H37" s="296">
        <f>H36*D37</f>
        <v>0</v>
      </c>
      <c r="I37" s="296"/>
      <c r="J37" s="296">
        <f>J36*D37</f>
        <v>0</v>
      </c>
      <c r="K37" s="296">
        <f>SUM(H37:J37)</f>
        <v>0</v>
      </c>
    </row>
    <row r="38" spans="1:11" ht="16.5">
      <c r="A38" s="298"/>
      <c r="B38" s="298"/>
      <c r="C38" s="293" t="s">
        <v>14</v>
      </c>
      <c r="D38" s="299"/>
      <c r="E38" s="298"/>
      <c r="F38" s="300"/>
      <c r="G38" s="300"/>
      <c r="H38" s="296">
        <f>H36+H37</f>
        <v>0</v>
      </c>
      <c r="I38" s="296"/>
      <c r="J38" s="296">
        <f>J36+J37</f>
        <v>0</v>
      </c>
      <c r="K38" s="338">
        <f>SUM(H38:J38)</f>
        <v>0</v>
      </c>
    </row>
    <row r="39" spans="1:11">
      <c r="A39" s="301"/>
      <c r="B39" s="301"/>
      <c r="C39" s="302"/>
      <c r="D39" s="301"/>
      <c r="E39" s="301"/>
      <c r="F39" s="301"/>
      <c r="G39" s="301"/>
      <c r="H39" s="301"/>
      <c r="I39" s="301"/>
      <c r="J39" s="301"/>
      <c r="K39" s="301"/>
    </row>
    <row r="40" spans="1:11" ht="16.5">
      <c r="A40" s="43"/>
      <c r="B40" s="13"/>
      <c r="C40" s="43"/>
      <c r="D40" s="44"/>
      <c r="E40" s="44"/>
      <c r="F40" s="13"/>
      <c r="G40" s="13"/>
      <c r="H40" s="45"/>
      <c r="I40" s="345"/>
      <c r="J40" s="346"/>
      <c r="K40" s="348"/>
    </row>
    <row r="41" spans="1:11" ht="16.5">
      <c r="A41" s="12"/>
      <c r="B41" s="14"/>
      <c r="C41" s="14"/>
      <c r="D41" s="14"/>
      <c r="E41" s="14"/>
      <c r="F41" s="14"/>
      <c r="G41" s="14"/>
      <c r="H41" s="14"/>
      <c r="I41" s="349"/>
      <c r="J41" s="350"/>
      <c r="K41" s="352"/>
    </row>
  </sheetData>
  <mergeCells count="20">
    <mergeCell ref="A24:A26"/>
    <mergeCell ref="B24:B26"/>
    <mergeCell ref="A30:A33"/>
    <mergeCell ref="B30:B33"/>
    <mergeCell ref="A10:A15"/>
    <mergeCell ref="B10:B15"/>
    <mergeCell ref="A16:A20"/>
    <mergeCell ref="B16:B20"/>
    <mergeCell ref="A21:A23"/>
    <mergeCell ref="B21:B23"/>
    <mergeCell ref="C2:J2"/>
    <mergeCell ref="C3:J3"/>
    <mergeCell ref="B5:B8"/>
    <mergeCell ref="G5:H6"/>
    <mergeCell ref="I5:J6"/>
    <mergeCell ref="D7:D8"/>
    <mergeCell ref="E7:E8"/>
    <mergeCell ref="F7:F8"/>
    <mergeCell ref="H7:H8"/>
    <mergeCell ref="J7:J8"/>
  </mergeCells>
  <conditionalFormatting sqref="A10:A20 D30:K30 B10:K10 B16:K16">
    <cfRule type="cellIs" dxfId="0" priority="1" stopIfTrue="1" operator="equal">
      <formula>8223.307275</formula>
    </cfRule>
  </conditionalFormatting>
  <pageMargins left="0.7" right="0.7" top="0.75" bottom="0.75" header="0.3" footer="0.3"/>
  <pageSetup paperSize="9" scale="75" orientation="landscape" r:id="rId1"/>
  <headerFooter>
    <oddFooter>Page &amp;P of &amp;N</oddFoot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K.X.</vt:lpstr>
      <vt:lpstr>ob.xar. IIIkorp</vt:lpstr>
      <vt:lpstr>remonti I saxli</vt:lpstr>
      <vt:lpstr>remonti II saxli</vt:lpstr>
      <vt:lpstr>remonti III saxli</vt:lpstr>
      <vt:lpstr>gamwvaneba</vt:lpstr>
      <vt:lpstr>K.X.!Заголовки_для_печати</vt:lpstr>
      <vt:lpstr>K.X.!Область_печати</vt:lpstr>
      <vt:lpstr>'ob.xar. IIIkorp'!Область_печати</vt:lpstr>
      <vt:lpstr>'remonti I saxli'!Область_печати</vt:lpstr>
      <vt:lpstr>'remonti II saxli'!Область_печати</vt:lpstr>
      <vt:lpstr>'remonti III saxli'!Область_печати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Paata Tsetskhladze</cp:lastModifiedBy>
  <cp:lastPrinted>2019-09-26T15:43:57Z</cp:lastPrinted>
  <dcterms:created xsi:type="dcterms:W3CDTF">2016-08-14T15:44:13Z</dcterms:created>
  <dcterms:modified xsi:type="dcterms:W3CDTF">2019-10-17T12:34:20Z</dcterms:modified>
</cp:coreProperties>
</file>