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4" i="1" l="1"/>
  <c r="F102" i="1"/>
  <c r="F8" i="1"/>
  <c r="F10" i="1"/>
  <c r="J10" i="1"/>
  <c r="M10" i="1"/>
  <c r="F12" i="1"/>
  <c r="L12" i="1"/>
  <c r="M12" i="1"/>
  <c r="F14" i="1"/>
  <c r="F16" i="1"/>
  <c r="J16" i="1"/>
  <c r="M16" i="1"/>
  <c r="F19" i="1"/>
  <c r="F21" i="1"/>
  <c r="J21" i="1"/>
  <c r="M21" i="1"/>
  <c r="F23" i="1"/>
  <c r="L23" i="1"/>
  <c r="M23" i="1"/>
  <c r="F25" i="1"/>
  <c r="L25" i="1"/>
  <c r="M25" i="1"/>
  <c r="F30" i="1"/>
  <c r="H30" i="1"/>
  <c r="M30" i="1"/>
  <c r="F32" i="1"/>
  <c r="H32" i="1"/>
  <c r="M32" i="1"/>
  <c r="F34" i="1"/>
  <c r="H34" i="1"/>
  <c r="M34" i="1"/>
  <c r="F36" i="1"/>
  <c r="H36" i="1"/>
  <c r="M36" i="1"/>
  <c r="F38" i="1"/>
  <c r="H38" i="1"/>
  <c r="M38" i="1"/>
  <c r="F40" i="1"/>
  <c r="H40" i="1"/>
  <c r="M40" i="1"/>
  <c r="F42" i="1"/>
  <c r="H42" i="1"/>
  <c r="M42" i="1"/>
  <c r="F44" i="1"/>
  <c r="F45" i="1"/>
  <c r="F47" i="1"/>
  <c r="J47" i="1"/>
  <c r="M47" i="1"/>
  <c r="F49" i="1"/>
  <c r="L49" i="1"/>
  <c r="M49" i="1"/>
  <c r="F51" i="1"/>
  <c r="H51" i="1"/>
  <c r="M51" i="1"/>
  <c r="F53" i="1"/>
  <c r="H53" i="1"/>
  <c r="M53" i="1"/>
  <c r="F55" i="1"/>
  <c r="H55" i="1"/>
  <c r="M55" i="1"/>
  <c r="F57" i="1"/>
  <c r="F59" i="1"/>
  <c r="J59" i="1"/>
  <c r="M59" i="1"/>
  <c r="F61" i="1"/>
  <c r="L61" i="1"/>
  <c r="M61" i="1"/>
  <c r="F63" i="1"/>
  <c r="H63" i="1"/>
  <c r="M63" i="1"/>
  <c r="F66" i="1"/>
  <c r="L66" i="1"/>
  <c r="M66" i="1"/>
  <c r="F68" i="1"/>
  <c r="F70" i="1"/>
  <c r="J70" i="1"/>
  <c r="M70" i="1"/>
  <c r="F72" i="1"/>
  <c r="L72" i="1"/>
  <c r="M72" i="1"/>
  <c r="F103" i="1"/>
  <c r="F105" i="1"/>
  <c r="J105" i="1"/>
  <c r="M105" i="1"/>
  <c r="F107" i="1"/>
  <c r="L107" i="1"/>
  <c r="M107" i="1"/>
  <c r="F111" i="1"/>
  <c r="H111" i="1"/>
  <c r="M111" i="1"/>
  <c r="F113" i="1"/>
  <c r="H113" i="1"/>
  <c r="M113" i="1"/>
  <c r="F115" i="1"/>
  <c r="H115" i="1"/>
  <c r="M115" i="1"/>
  <c r="F117" i="1"/>
  <c r="F119" i="1"/>
  <c r="J119" i="1"/>
  <c r="M119" i="1"/>
  <c r="F121" i="1"/>
  <c r="L121" i="1"/>
  <c r="M121" i="1"/>
  <c r="F123" i="1"/>
  <c r="L123" i="1"/>
  <c r="M123" i="1"/>
  <c r="F76" i="1"/>
  <c r="F78" i="1"/>
  <c r="J78" i="1"/>
  <c r="M78" i="1"/>
  <c r="F80" i="1"/>
  <c r="L80" i="1"/>
  <c r="M80" i="1"/>
  <c r="F82" i="1"/>
  <c r="L82" i="1"/>
  <c r="M82" i="1"/>
  <c r="F86" i="1"/>
  <c r="H86" i="1"/>
  <c r="M86" i="1"/>
  <c r="F88" i="1"/>
  <c r="H88" i="1"/>
  <c r="M88" i="1"/>
  <c r="F90" i="1"/>
  <c r="H90" i="1"/>
  <c r="M90" i="1"/>
  <c r="F92" i="1"/>
  <c r="H92" i="1"/>
  <c r="M92" i="1"/>
  <c r="F94" i="1"/>
  <c r="H94" i="1"/>
  <c r="M94" i="1"/>
  <c r="F96" i="1"/>
  <c r="H96" i="1"/>
  <c r="M96" i="1"/>
  <c r="F98" i="1"/>
  <c r="H98" i="1"/>
  <c r="M98" i="1"/>
  <c r="F100" i="1"/>
  <c r="H100" i="1"/>
  <c r="M100" i="1"/>
  <c r="M125" i="1"/>
  <c r="F142" i="1"/>
  <c r="H142" i="1"/>
  <c r="M142" i="1"/>
  <c r="F146" i="1"/>
  <c r="H146" i="1"/>
  <c r="M146" i="1"/>
  <c r="F148" i="1"/>
  <c r="H148" i="1"/>
  <c r="M148" i="1"/>
  <c r="F150" i="1"/>
  <c r="H150" i="1"/>
  <c r="M150" i="1"/>
  <c r="F167" i="1"/>
  <c r="F169" i="1"/>
  <c r="J169" i="1"/>
  <c r="M169" i="1"/>
  <c r="F171" i="1"/>
  <c r="L171" i="1"/>
  <c r="M171" i="1"/>
  <c r="F173" i="1"/>
  <c r="L173" i="1"/>
  <c r="M173" i="1"/>
  <c r="F175" i="1"/>
  <c r="L175" i="1"/>
  <c r="M175" i="1"/>
  <c r="F177" i="1"/>
  <c r="L177" i="1"/>
  <c r="M177" i="1"/>
  <c r="F181" i="1"/>
  <c r="H181" i="1"/>
  <c r="M181" i="1"/>
  <c r="F183" i="1"/>
  <c r="H183" i="1"/>
  <c r="M183" i="1"/>
  <c r="F185" i="1"/>
  <c r="H185" i="1"/>
  <c r="M185" i="1"/>
  <c r="F187" i="1"/>
  <c r="H187" i="1"/>
  <c r="M187" i="1"/>
  <c r="F189" i="1"/>
  <c r="F191" i="1"/>
  <c r="J191" i="1"/>
  <c r="M191" i="1"/>
  <c r="F136" i="1"/>
  <c r="J136" i="1"/>
  <c r="M136" i="1"/>
  <c r="F138" i="1"/>
  <c r="L138" i="1"/>
  <c r="M138" i="1"/>
  <c r="F144" i="1"/>
  <c r="H144" i="1"/>
  <c r="M144" i="1"/>
  <c r="F156" i="1"/>
  <c r="J156" i="1"/>
  <c r="M156" i="1"/>
  <c r="F160" i="1"/>
  <c r="H160" i="1"/>
  <c r="M160" i="1"/>
  <c r="F162" i="1"/>
  <c r="H162" i="1"/>
  <c r="M162" i="1"/>
  <c r="F164" i="1"/>
  <c r="H164" i="1"/>
  <c r="M164" i="1"/>
  <c r="M193" i="1"/>
  <c r="J193" i="1"/>
  <c r="H125" i="1"/>
  <c r="H193" i="1"/>
  <c r="H199" i="1"/>
  <c r="L125" i="1"/>
  <c r="J125" i="1"/>
  <c r="L193" i="1"/>
</calcChain>
</file>

<file path=xl/sharedStrings.xml><?xml version="1.0" encoding="utf-8"?>
<sst xmlns="http://schemas.openxmlformats.org/spreadsheetml/2006/main" count="349" uniqueCount="183">
  <si>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</si>
  <si>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</si>
  <si>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</si>
  <si>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</si>
  <si>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</si>
  <si>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</si>
  <si>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</si>
  <si>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</si>
  <si>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</si>
  <si>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</si>
  <si>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საფუძველი</t>
  </si>
  <si>
    <t>ერთ. ფასი</t>
  </si>
  <si>
    <t>შრომის დანახარჯი</t>
  </si>
  <si>
    <t>კაც/სთ.</t>
  </si>
  <si>
    <t>Затраты труда</t>
  </si>
  <si>
    <t>მატერიალური რესურსები</t>
  </si>
  <si>
    <t>Материальные ресурсы</t>
  </si>
  <si>
    <t>ზედნადები ხარჯები</t>
  </si>
  <si>
    <t>გეგმიური დაგროვება</t>
  </si>
  <si>
    <t>სხვა მასალები</t>
  </si>
  <si>
    <t>ლარი</t>
  </si>
  <si>
    <t>Прочие материалы</t>
  </si>
  <si>
    <t>სხვა მანქანები</t>
  </si>
  <si>
    <t>Прочие машины</t>
  </si>
  <si>
    <t>-</t>
  </si>
  <si>
    <t>სულ თავი I</t>
  </si>
  <si>
    <t>მან/სთ.</t>
  </si>
  <si>
    <t>გრძ.მ</t>
  </si>
  <si>
    <t>Медный кабель NYM-J (3x1,5 მმ²)</t>
  </si>
  <si>
    <t>ცალი</t>
  </si>
  <si>
    <t>სატრანსპორტო ხარჯები მასალაზე</t>
  </si>
  <si>
    <t>ზედნადები ხარჯები მონტაჟზე</t>
  </si>
  <si>
    <t>ელექტრომრიცხველის მონტაჟი, ტექნიკური პირობა და ლეგალიზაცია (Energo-Pro Georgia)</t>
  </si>
  <si>
    <t>Автомобили бортовые, грузоподъемность до 5 т</t>
  </si>
  <si>
    <t>საბაზრო</t>
  </si>
  <si>
    <t>Бурение ям глубиной 1,20 м бурильно-крановыми машинами на автомобиле</t>
  </si>
  <si>
    <t>Бурильно-крановые машины</t>
  </si>
  <si>
    <t>საბურღი მანქანა</t>
  </si>
  <si>
    <t>ტ.</t>
  </si>
  <si>
    <t>26 მ ტელესკოპური კოშკურა</t>
  </si>
  <si>
    <t>Телескопическая вышка 26 м</t>
  </si>
  <si>
    <t>ავტომობილი ბორთიანი 5 ტ.</t>
  </si>
  <si>
    <t>თავი 13 პოზ. 341</t>
  </si>
  <si>
    <t>ამწე საავტომობილო სვლაზე 16 ტ.</t>
  </si>
  <si>
    <t>Краны на автомобильном ходу 16 т</t>
  </si>
  <si>
    <t>СНиП IV.2.82.4 (9-4-10)</t>
  </si>
  <si>
    <t>Металлическая труба d=114x3 мм</t>
  </si>
  <si>
    <t>ლითონის მილი d=114x3 მმ</t>
  </si>
  <si>
    <t>2.1.51</t>
  </si>
  <si>
    <t>Металлическая труба d=40x3 мм</t>
  </si>
  <si>
    <t>ლითონის მილი d=40x3 მმ</t>
  </si>
  <si>
    <t>2.1.16</t>
  </si>
  <si>
    <t>მ²</t>
  </si>
  <si>
    <t>შედუღები ელექტროდი d=4 მმ</t>
  </si>
  <si>
    <t>Электрод сварочный d=4 мм</t>
  </si>
  <si>
    <t>კგ</t>
  </si>
  <si>
    <t>1.10.14</t>
  </si>
  <si>
    <t>СНиП IV.2.82.4 (1-81-1)</t>
  </si>
  <si>
    <t>დარჩენილი გრუნტის გაშლა</t>
  </si>
  <si>
    <t>Выравнивание оставшегося грунта</t>
  </si>
  <si>
    <t>მ³</t>
  </si>
  <si>
    <t>h=1,20 მ ორმოების ამოღება ანძების დაყენების ადგილებში ორმო-ამომთხრელი მანქანით</t>
  </si>
  <si>
    <t>СНиП IV.2.82.4 (15-164-7)</t>
  </si>
  <si>
    <t>4.2.104</t>
  </si>
  <si>
    <t>ლითონის ზედაპირების გრუნტი</t>
  </si>
  <si>
    <t>Грунтовка для металлических поверхностей</t>
  </si>
  <si>
    <t>4.2.34</t>
  </si>
  <si>
    <t>Антикорозийная эмальная краска</t>
  </si>
  <si>
    <t>ანტიკოროზიული ემალის ზაღებავი</t>
  </si>
  <si>
    <t>არმატურა d=14 მმ</t>
  </si>
  <si>
    <t>Арматура d=14 мм</t>
  </si>
  <si>
    <t>1.1.18</t>
  </si>
  <si>
    <t>Заполнение ям бетоном B-15 (M-200)</t>
  </si>
  <si>
    <t>B-15 (M-200) ბეტონით ორმოების შევსება</t>
  </si>
  <si>
    <t>СНиП IV.2.82.4 (33-254-1)</t>
  </si>
  <si>
    <t>Вибратор</t>
  </si>
  <si>
    <t>ვიბრატორი</t>
  </si>
  <si>
    <t>Бетон B-15 (M-200)</t>
  </si>
  <si>
    <t>B-15 (M-200) ბეტონი</t>
  </si>
  <si>
    <t>4.1.348</t>
  </si>
  <si>
    <t>Транспортировка гравия на расстояние 25 км</t>
  </si>
  <si>
    <t>ღორღის ტრანსპორტირება 25 კმ მანძილზე</t>
  </si>
  <si>
    <t>d=114 მმ ლითონის მილის ფოლადის სფერული დამხშობი</t>
  </si>
  <si>
    <t>Сверическая металлическая заглушка для металлической трубы d=114 мм</t>
  </si>
  <si>
    <t>СНиП IV.2.82.4 (33-251-6)</t>
  </si>
  <si>
    <t>ანძის მონტაჟი საძირკველზე</t>
  </si>
  <si>
    <t>Монтаж опоры в фундамент</t>
  </si>
  <si>
    <t>Уголок 35x35x3 мм</t>
  </si>
  <si>
    <t>კუთხოვანა 35x35x3 მმ</t>
  </si>
  <si>
    <t>1.4.41</t>
  </si>
  <si>
    <t>Автомобили бортовые, грузоподъемность до 8 т</t>
  </si>
  <si>
    <t>თავი 13 პოზ. 342</t>
  </si>
  <si>
    <t xml:space="preserve">შედუღების აპარატი ხელის </t>
  </si>
  <si>
    <t>Сварочный аппарат ручной</t>
  </si>
  <si>
    <t>Стальной прут d=12 мм</t>
  </si>
  <si>
    <t>ლითონის წნელი d=12 მმ</t>
  </si>
  <si>
    <t>1.1.52</t>
  </si>
  <si>
    <t>ქანჩი M12</t>
  </si>
  <si>
    <t>Гайка M12</t>
  </si>
  <si>
    <t>1.10.16</t>
  </si>
  <si>
    <t>საყელური M12</t>
  </si>
  <si>
    <t>Шайба M12</t>
  </si>
  <si>
    <t>1.10.21</t>
  </si>
  <si>
    <t>Подготовка и покраска металлической опоры антикорозийной эмальной краской в два слоя</t>
  </si>
  <si>
    <t>Крепление кронштейнов наружного освещения к существующим электрическим столбам</t>
  </si>
  <si>
    <t xml:space="preserve">კონსოლური კრონშტეინების მიმაგრება არსებულ ელექტრო ბოძებზე </t>
  </si>
  <si>
    <t>კონსოლური ტიპის კრონშტეინის მომზადება და შეღებვა ანტიკოროზიული ემალის ზაღებავით ორ ფენად</t>
  </si>
  <si>
    <t>Подготовка и покраска кронштейна консольного типа антикорозийной эмальной краской в два слоя</t>
  </si>
  <si>
    <t>სულ თავი II</t>
  </si>
  <si>
    <t>კომპ.</t>
  </si>
  <si>
    <t>ГЭСН                28-03-013-01</t>
  </si>
  <si>
    <t>თვითმზიდი სისტემისათვის СИП  ანკერული დამჭერები PA25</t>
  </si>
  <si>
    <t>Анкерный зажим типа PA25 для самонесущих систем СИП</t>
  </si>
  <si>
    <t>СИП-2 კაბელისათვის გასახვრეტი მომჭერები</t>
  </si>
  <si>
    <t>Прокалывающий зажим для кабеля СИП-2</t>
  </si>
  <si>
    <t>Монтаж СИП кабеля, LED светильников и арматуры</t>
  </si>
  <si>
    <t xml:space="preserve">(3x1,5 მმ²) ზომის სპილენძის კაბელის NYM-J  </t>
  </si>
  <si>
    <t>ინვოისი</t>
  </si>
  <si>
    <t>ГЭСНм                08-03-595-02</t>
  </si>
  <si>
    <t>ლითონის ყუთის დამონტაჟება გარე განათების ავტომატიზაციის სისტემის დასაყენებლად (დამიწებისათვის და ნოლისათვის კლემების მოწყობით)</t>
  </si>
  <si>
    <t>Автоматы (63 A)</t>
  </si>
  <si>
    <t>ავტომატები (63 A)</t>
  </si>
  <si>
    <t>СНиП IV.2.82.4 (21-7-1)</t>
  </si>
  <si>
    <t>8.14.53</t>
  </si>
  <si>
    <t>8.14.305</t>
  </si>
  <si>
    <t>СНиП IV.2.82.4 (33-124-1)</t>
  </si>
  <si>
    <t>Устройство контура заземления опоры наружного освещения</t>
  </si>
  <si>
    <t>გარე განათების ანძის დამიწების კონტურის მოწყობა</t>
  </si>
  <si>
    <t>Экскаваторы одноковшовые дизельные на
гусеничном ходу 0,25 м³</t>
  </si>
  <si>
    <t>ექსკავატორი ერთციცხვიანი 0,25 მ³</t>
  </si>
  <si>
    <t>Приспособления для заглубления электродов</t>
  </si>
  <si>
    <t>ხიმინჯის აგრეგატი</t>
  </si>
  <si>
    <t>Агрегаты сварочные передвижные с бензиновым двигателем</t>
  </si>
  <si>
    <t>შედუღების აგრეგატი გადასატანი ბენზინის ძრავაზე</t>
  </si>
  <si>
    <t>1.4.43</t>
  </si>
  <si>
    <t>დამიწების კონტური ფოლადის ზოლავნით 50x4 მმ</t>
  </si>
  <si>
    <t>1.6.62</t>
  </si>
  <si>
    <t>BZT27711 Сенсорное фотореле</t>
  </si>
  <si>
    <t xml:space="preserve">BZT27711 განათების ფოტორელე სენსორით  </t>
  </si>
  <si>
    <t>Металлический ящик типа размерами: 400x300x200 мм</t>
  </si>
  <si>
    <t>ლითონის ყუთი,ზომით: 400x300x200 მმ</t>
  </si>
  <si>
    <t>Контур заземления из стальной полосы 50x4 мм</t>
  </si>
  <si>
    <t>ჭანჭიკი ქანჩით M8</t>
  </si>
  <si>
    <t>Болт и гайка M8</t>
  </si>
  <si>
    <t>თავი I. სამშენებლო სამუშაოები</t>
  </si>
  <si>
    <t>თავი II. ელ. სამონტაჟო სამუშაოები</t>
  </si>
  <si>
    <t>2.1 (კაბელი, სანათი, არმატურა)</t>
  </si>
  <si>
    <t>2.2 (ავტომატიზაციის სისტემა)</t>
  </si>
  <si>
    <t>2.3 (ანძების დამიწების სამუშაოები)</t>
  </si>
  <si>
    <t>სულ თავი I-II</t>
  </si>
  <si>
    <t>ავტომობილი ბორტიანი 8 ტ.</t>
  </si>
  <si>
    <t>СНиП IV.2.82.4 (1-50-2)</t>
  </si>
  <si>
    <t>13-1912</t>
  </si>
  <si>
    <t>13-0471</t>
  </si>
  <si>
    <r>
      <rPr>
        <b/>
        <sz val="11"/>
        <color theme="1"/>
        <rFont val="Sylfaen"/>
        <family val="1"/>
        <charset val="204"/>
      </rPr>
      <t>B ტიპი</t>
    </r>
    <r>
      <rPr>
        <sz val="11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</si>
  <si>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r>
      <t xml:space="preserve">Изготовление металлической опоры наружного освещения </t>
    </r>
    <r>
      <rPr>
        <b/>
        <sz val="11"/>
        <color rgb="FFFF0000"/>
        <rFont val="Sylfaen"/>
        <family val="1"/>
        <charset val="204"/>
      </rPr>
      <t>тип B</t>
    </r>
    <r>
      <rPr>
        <sz val="11"/>
        <color rgb="FFFF0000"/>
        <rFont val="Sylfaen"/>
        <family val="1"/>
        <charset val="204"/>
      </rPr>
      <t xml:space="preserve"> (см. чертёж)</t>
    </r>
  </si>
  <si>
    <t>გლინულა (კატანკა) d=8 მმ</t>
  </si>
  <si>
    <t>Арматура (катанка) d=8 мм</t>
  </si>
  <si>
    <t>1.1.49</t>
  </si>
  <si>
    <t>ლითინის ანძის მომზადება და შეღებვა ანტიკოროზიული ემალის საღებავით ორ ფენად</t>
  </si>
  <si>
    <t>13-0704</t>
  </si>
  <si>
    <t>13-1413</t>
  </si>
  <si>
    <r>
      <rPr>
        <b/>
        <sz val="11"/>
        <color theme="1"/>
        <rFont val="Sylfaen"/>
        <family val="1"/>
        <charset val="204"/>
      </rPr>
      <t>F ტიპი</t>
    </r>
    <r>
      <rPr>
        <sz val="11"/>
        <color theme="1"/>
        <rFont val="Sylfaen"/>
        <family val="1"/>
        <charset val="204"/>
      </rPr>
      <t>-ს გარე განათების კონსოლური ტიპის კრონშტეინის დამზადება (იხ. ნახაზი)</t>
    </r>
  </si>
  <si>
    <r>
      <t xml:space="preserve">Изготовление кронштейна консольного типа для наружного освещения </t>
    </r>
    <r>
      <rPr>
        <b/>
        <sz val="11"/>
        <color rgb="FFFF0000"/>
        <rFont val="Sylfaen"/>
        <family val="1"/>
        <charset val="204"/>
      </rPr>
      <t>тип F</t>
    </r>
    <r>
      <rPr>
        <sz val="11"/>
        <color rgb="FFFF0000"/>
        <rFont val="Sylfaen"/>
        <family val="1"/>
        <charset val="204"/>
      </rPr>
      <t xml:space="preserve"> (см. чертёж)</t>
    </r>
  </si>
  <si>
    <t>13-1904</t>
  </si>
  <si>
    <t>13-0916</t>
  </si>
  <si>
    <t>13-1701</t>
  </si>
  <si>
    <t>13-0701</t>
  </si>
  <si>
    <t>1 აბონენტი</t>
  </si>
  <si>
    <t xml:space="preserve">Монтаж металлического ящика для установки системы автоматизации наружного освещения (с устройством клемм для заземления и ноля) </t>
  </si>
  <si>
    <t>ГЭСНм              38-01-006-08</t>
  </si>
  <si>
    <t>დღგ</t>
  </si>
  <si>
    <t>დამიწების ღეროები ფოლადის კუთხოვანებით 40x40x4 მმ (2 ც. L=1,0 მ)</t>
  </si>
  <si>
    <t>Стержень заземления из стального уголка, размерами: 40x40x4 мм (2 шт. L=1,0 м)</t>
  </si>
  <si>
    <r>
      <t xml:space="preserve">СИП კაბელის LED სანათების და არმატურის მონტაჟი </t>
    </r>
    <r>
      <rPr>
        <u/>
        <sz val="11"/>
        <color theme="1"/>
        <rFont val="Sylfaen"/>
        <family val="1"/>
        <charset val="204"/>
      </rPr>
      <t>არსებული მასალების გათვალისწინებთ</t>
    </r>
  </si>
  <si>
    <t>СИП ალუმინის კაბელი 2x16 მმ² (არსებული)</t>
  </si>
  <si>
    <t>Алюминиевый кабель СИП 2x16 მმ² (сущ.)</t>
  </si>
  <si>
    <t>LED სანათები 50 W; 85-265 V; 50-60 Hz (არსებული)</t>
  </si>
  <si>
    <t>LED светильники 50 W; 85-265 V; 50-60 Hz (сущ.)</t>
  </si>
  <si>
    <t xml:space="preserve">ხ ა რ ჯ თ ა ღ რ ი ც ხ ვ ა </t>
  </si>
  <si>
    <t>_%</t>
  </si>
  <si>
    <t>დმანისის მუნიციპალიტეტის სოფელ კიზილაჯლოში გარე განათების მოწყობა</t>
  </si>
  <si>
    <t>სამუშაოების ღირებულების ფასი არ უნდა აღემატებოდეს 9 469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</si>
</sst>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name val="Sylfaen"/>
      <family val="1"/>
      <charset val="204"/>
    </font>
    <font>
      <u/>
      <sz val="12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u/>
      <sz val="11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9" fontId="2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"/>
  <sheetViews>
    <sheetView tabSelected="1" topLeftCell="A193" zoomScaleNormal="100" workbookViewId="0">
      <selection activeCell="C206" sqref="C206:M206"/>
    </sheetView>
  </sheetViews>
  <sheetFormatPr defaultColWidth="8.85546875" defaultRowHeight="15" x14ac:dyDescent="0.25"/>
  <cols>
    <col min="1" max="1" width="3.7109375" style="1" customWidth="1"/>
    <col min="2" max="2" width="13.85546875" style="20" customWidth="1"/>
    <col min="3" max="3" width="42.42578125" style="1" customWidth="1"/>
    <col min="4" max="7" width="8.7109375" style="1" customWidth="1"/>
    <col min="8" max="8" width="10.7109375" style="1" customWidth="1"/>
    <col min="9" max="9" width="8.7109375" style="1" customWidth="1"/>
    <col min="10" max="10" width="9.7109375" style="1" customWidth="1"/>
    <col min="11" max="11" width="8.7109375" style="1" customWidth="1"/>
    <col min="12" max="12" width="10.28515625" style="1" customWidth="1"/>
    <col min="13" max="18" width="12.7109375" style="1" customWidth="1"/>
    <col min="19" max="16384" width="8.85546875" style="1"/>
  </cols>
  <sheetData>
    <row r="1" spans="1:13" s="3" customFormat="1" ht="19.5" x14ac:dyDescent="0.25">
      <c r="A1" s="116" t="s">
        <v>179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9.899999999999999" customHeight="1" x14ac:dyDescent="0.25">
      <c r="A2" s="120" t="s">
        <v>181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x14ac:dyDescent="0.25">
      <c r="J3" s="2"/>
    </row>
    <row r="4" spans="1:13" ht="19.899999999999999" customHeight="1" x14ac:dyDescent="0.25">
      <c r="A4" s="117" t="s">
        <v>9</v>
      </c>
      <c r="B4" s="118" t="s">
        <v>10</v>
      </c>
      <c r="C4" s="117" t="s">
        <v>0</v>
      </c>
      <c r="D4" s="119" t="s">
        <v>1</v>
      </c>
      <c r="E4" s="119" t="s">
        <v>2</v>
      </c>
      <c r="F4" s="119" t="s">
        <v>3</v>
      </c>
      <c r="G4" s="117" t="s">
        <v>4</v>
      </c>
      <c r="H4" s="117"/>
      <c r="I4" s="117" t="s">
        <v>7</v>
      </c>
      <c r="J4" s="117"/>
      <c r="K4" s="117" t="s">
        <v>8</v>
      </c>
      <c r="L4" s="117"/>
      <c r="M4" s="117" t="s">
        <v>6</v>
      </c>
    </row>
    <row r="5" spans="1:13" ht="34.9" customHeight="1" x14ac:dyDescent="0.25">
      <c r="A5" s="117"/>
      <c r="B5" s="118"/>
      <c r="C5" s="117"/>
      <c r="D5" s="119"/>
      <c r="E5" s="119"/>
      <c r="F5" s="119"/>
      <c r="G5" s="61" t="s">
        <v>11</v>
      </c>
      <c r="H5" s="62" t="s">
        <v>5</v>
      </c>
      <c r="I5" s="61" t="s">
        <v>11</v>
      </c>
      <c r="J5" s="62" t="s">
        <v>5</v>
      </c>
      <c r="K5" s="61" t="s">
        <v>11</v>
      </c>
      <c r="L5" s="62" t="s">
        <v>5</v>
      </c>
      <c r="M5" s="117"/>
    </row>
    <row r="6" spans="1:13" x14ac:dyDescent="0.25">
      <c r="A6" s="62">
        <v>1</v>
      </c>
      <c r="B6" s="63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  <c r="K6" s="62">
        <v>11</v>
      </c>
      <c r="L6" s="62">
        <v>12</v>
      </c>
      <c r="M6" s="62">
        <v>13</v>
      </c>
    </row>
    <row r="7" spans="1:13" ht="18" x14ac:dyDescent="0.25">
      <c r="A7" s="97" t="s">
        <v>144</v>
      </c>
      <c r="B7" s="98"/>
      <c r="C7" s="98"/>
      <c r="D7" s="99"/>
      <c r="E7" s="100" t="s">
        <v>24</v>
      </c>
      <c r="F7" s="101"/>
      <c r="G7" s="101"/>
      <c r="H7" s="101"/>
      <c r="I7" s="101"/>
      <c r="J7" s="101"/>
      <c r="K7" s="101"/>
      <c r="L7" s="101"/>
      <c r="M7" s="102"/>
    </row>
    <row r="8" spans="1:13" s="51" customFormat="1" ht="45" x14ac:dyDescent="0.25">
      <c r="A8" s="76">
        <v>1</v>
      </c>
      <c r="B8" s="91" t="s">
        <v>151</v>
      </c>
      <c r="C8" s="39" t="s">
        <v>61</v>
      </c>
      <c r="D8" s="93" t="s">
        <v>29</v>
      </c>
      <c r="E8" s="78"/>
      <c r="F8" s="95">
        <f>F18</f>
        <v>9</v>
      </c>
      <c r="G8" s="78"/>
      <c r="H8" s="78"/>
      <c r="I8" s="78"/>
      <c r="J8" s="78"/>
      <c r="K8" s="78"/>
      <c r="L8" s="78"/>
      <c r="M8" s="78"/>
    </row>
    <row r="9" spans="1:13" s="4" customFormat="1" ht="30" x14ac:dyDescent="0.25">
      <c r="A9" s="76"/>
      <c r="B9" s="91"/>
      <c r="C9" s="41" t="s">
        <v>35</v>
      </c>
      <c r="D9" s="94"/>
      <c r="E9" s="78"/>
      <c r="F9" s="96"/>
      <c r="G9" s="78"/>
      <c r="H9" s="78"/>
      <c r="I9" s="78"/>
      <c r="J9" s="78"/>
      <c r="K9" s="78"/>
      <c r="L9" s="78"/>
      <c r="M9" s="78"/>
    </row>
    <row r="10" spans="1:13" s="4" customFormat="1" x14ac:dyDescent="0.25">
      <c r="A10" s="76"/>
      <c r="B10" s="77"/>
      <c r="C10" s="38" t="s">
        <v>12</v>
      </c>
      <c r="D10" s="78" t="s">
        <v>13</v>
      </c>
      <c r="E10" s="78">
        <v>0.2</v>
      </c>
      <c r="F10" s="79">
        <f>F8*E10</f>
        <v>1.8</v>
      </c>
      <c r="G10" s="78"/>
      <c r="H10" s="78"/>
      <c r="I10" s="90">
        <v>0</v>
      </c>
      <c r="J10" s="90">
        <f>F10*I10</f>
        <v>0</v>
      </c>
      <c r="K10" s="78"/>
      <c r="L10" s="78"/>
      <c r="M10" s="79">
        <f>H10+J10+L10</f>
        <v>0</v>
      </c>
    </row>
    <row r="11" spans="1:13" s="4" customFormat="1" x14ac:dyDescent="0.25">
      <c r="A11" s="76"/>
      <c r="B11" s="77"/>
      <c r="C11" s="6" t="s">
        <v>14</v>
      </c>
      <c r="D11" s="78"/>
      <c r="E11" s="78"/>
      <c r="F11" s="79"/>
      <c r="G11" s="78"/>
      <c r="H11" s="78"/>
      <c r="I11" s="90"/>
      <c r="J11" s="90"/>
      <c r="K11" s="78"/>
      <c r="L11" s="78"/>
      <c r="M11" s="78"/>
    </row>
    <row r="12" spans="1:13" s="4" customFormat="1" x14ac:dyDescent="0.25">
      <c r="A12" s="76"/>
      <c r="B12" s="77" t="s">
        <v>152</v>
      </c>
      <c r="C12" s="5" t="s">
        <v>37</v>
      </c>
      <c r="D12" s="78" t="s">
        <v>26</v>
      </c>
      <c r="E12" s="78">
        <v>0.112</v>
      </c>
      <c r="F12" s="79">
        <f>F8*E12</f>
        <v>1.008</v>
      </c>
      <c r="G12" s="78"/>
      <c r="H12" s="78"/>
      <c r="I12" s="78"/>
      <c r="J12" s="90"/>
      <c r="K12" s="78">
        <v>0</v>
      </c>
      <c r="L12" s="90">
        <f>F12*K12</f>
        <v>0</v>
      </c>
      <c r="M12" s="79">
        <f>H12+J12+L12</f>
        <v>0</v>
      </c>
    </row>
    <row r="13" spans="1:13" s="4" customFormat="1" x14ac:dyDescent="0.25">
      <c r="A13" s="76"/>
      <c r="B13" s="77"/>
      <c r="C13" s="6" t="s">
        <v>36</v>
      </c>
      <c r="D13" s="78"/>
      <c r="E13" s="78"/>
      <c r="F13" s="79"/>
      <c r="G13" s="78"/>
      <c r="H13" s="78"/>
      <c r="I13" s="78"/>
      <c r="J13" s="90"/>
      <c r="K13" s="78"/>
      <c r="L13" s="90"/>
      <c r="M13" s="78"/>
    </row>
    <row r="14" spans="1:13" x14ac:dyDescent="0.25">
      <c r="A14" s="76">
        <v>2</v>
      </c>
      <c r="B14" s="91" t="s">
        <v>57</v>
      </c>
      <c r="C14" s="39" t="s">
        <v>58</v>
      </c>
      <c r="D14" s="78" t="s">
        <v>60</v>
      </c>
      <c r="E14" s="78"/>
      <c r="F14" s="107">
        <f>F8*0.3</f>
        <v>2.6999999999999997</v>
      </c>
      <c r="G14" s="78"/>
      <c r="H14" s="78"/>
      <c r="I14" s="78"/>
      <c r="J14" s="78"/>
      <c r="K14" s="78"/>
      <c r="L14" s="78"/>
      <c r="M14" s="78"/>
    </row>
    <row r="15" spans="1:13" x14ac:dyDescent="0.25">
      <c r="A15" s="76"/>
      <c r="B15" s="91"/>
      <c r="C15" s="41" t="s">
        <v>59</v>
      </c>
      <c r="D15" s="78"/>
      <c r="E15" s="78"/>
      <c r="F15" s="108"/>
      <c r="G15" s="78"/>
      <c r="H15" s="78"/>
      <c r="I15" s="78"/>
      <c r="J15" s="78"/>
      <c r="K15" s="78"/>
      <c r="L15" s="78"/>
      <c r="M15" s="78"/>
    </row>
    <row r="16" spans="1:13" s="4" customFormat="1" x14ac:dyDescent="0.25">
      <c r="A16" s="76"/>
      <c r="B16" s="77"/>
      <c r="C16" s="38" t="s">
        <v>12</v>
      </c>
      <c r="D16" s="78" t="s">
        <v>13</v>
      </c>
      <c r="E16" s="78">
        <v>1.21</v>
      </c>
      <c r="F16" s="79">
        <f>F14*E16</f>
        <v>3.2669999999999995</v>
      </c>
      <c r="G16" s="78"/>
      <c r="H16" s="78"/>
      <c r="I16" s="90">
        <v>0</v>
      </c>
      <c r="J16" s="90">
        <f>F16*I16</f>
        <v>0</v>
      </c>
      <c r="K16" s="78"/>
      <c r="L16" s="78"/>
      <c r="M16" s="79">
        <f>H16+J16+L16</f>
        <v>0</v>
      </c>
    </row>
    <row r="17" spans="1:13" s="4" customFormat="1" x14ac:dyDescent="0.25">
      <c r="A17" s="76"/>
      <c r="B17" s="77"/>
      <c r="C17" s="6" t="s">
        <v>14</v>
      </c>
      <c r="D17" s="78"/>
      <c r="E17" s="78"/>
      <c r="F17" s="79"/>
      <c r="G17" s="78"/>
      <c r="H17" s="78"/>
      <c r="I17" s="90"/>
      <c r="J17" s="90"/>
      <c r="K17" s="78"/>
      <c r="L17" s="78"/>
      <c r="M17" s="78"/>
    </row>
    <row r="18" spans="1:13" s="51" customFormat="1" ht="30" x14ac:dyDescent="0.25">
      <c r="A18" s="76">
        <v>3</v>
      </c>
      <c r="B18" s="91" t="s">
        <v>45</v>
      </c>
      <c r="C18" s="39" t="s">
        <v>154</v>
      </c>
      <c r="D18" s="49" t="s">
        <v>29</v>
      </c>
      <c r="E18" s="78"/>
      <c r="F18" s="22">
        <v>9</v>
      </c>
      <c r="G18" s="78"/>
      <c r="H18" s="78"/>
      <c r="I18" s="78"/>
      <c r="J18" s="78"/>
      <c r="K18" s="78"/>
      <c r="L18" s="78"/>
      <c r="M18" s="78"/>
    </row>
    <row r="19" spans="1:13" s="51" customFormat="1" x14ac:dyDescent="0.25">
      <c r="A19" s="76"/>
      <c r="B19" s="91"/>
      <c r="C19" s="40"/>
      <c r="D19" s="18" t="s">
        <v>38</v>
      </c>
      <c r="E19" s="78"/>
      <c r="F19" s="44">
        <f>F18*0.071</f>
        <v>0.6389999999999999</v>
      </c>
      <c r="G19" s="78"/>
      <c r="H19" s="78"/>
      <c r="I19" s="78"/>
      <c r="J19" s="78"/>
      <c r="K19" s="78"/>
      <c r="L19" s="78"/>
      <c r="M19" s="78"/>
    </row>
    <row r="20" spans="1:13" s="4" customFormat="1" ht="45" x14ac:dyDescent="0.25">
      <c r="A20" s="76"/>
      <c r="B20" s="91"/>
      <c r="C20" s="41" t="s">
        <v>155</v>
      </c>
      <c r="D20" s="50"/>
      <c r="E20" s="78"/>
      <c r="F20" s="43"/>
      <c r="G20" s="78"/>
      <c r="H20" s="78"/>
      <c r="I20" s="78"/>
      <c r="J20" s="78"/>
      <c r="K20" s="78"/>
      <c r="L20" s="78"/>
      <c r="M20" s="78"/>
    </row>
    <row r="21" spans="1:13" s="4" customFormat="1" x14ac:dyDescent="0.25">
      <c r="A21" s="76"/>
      <c r="B21" s="77"/>
      <c r="C21" s="38" t="s">
        <v>12</v>
      </c>
      <c r="D21" s="78" t="s">
        <v>13</v>
      </c>
      <c r="E21" s="78">
        <v>19.399999999999999</v>
      </c>
      <c r="F21" s="79">
        <f>F19*E21</f>
        <v>12.396599999999998</v>
      </c>
      <c r="G21" s="78"/>
      <c r="H21" s="78"/>
      <c r="I21" s="78">
        <v>0</v>
      </c>
      <c r="J21" s="90">
        <f>F21*I21</f>
        <v>0</v>
      </c>
      <c r="K21" s="78"/>
      <c r="L21" s="78"/>
      <c r="M21" s="79">
        <f>H21+J21+L21</f>
        <v>0</v>
      </c>
    </row>
    <row r="22" spans="1:13" s="4" customFormat="1" x14ac:dyDescent="0.25">
      <c r="A22" s="76"/>
      <c r="B22" s="77"/>
      <c r="C22" s="6" t="s">
        <v>14</v>
      </c>
      <c r="D22" s="78"/>
      <c r="E22" s="78"/>
      <c r="F22" s="79"/>
      <c r="G22" s="78"/>
      <c r="H22" s="78"/>
      <c r="I22" s="78"/>
      <c r="J22" s="90"/>
      <c r="K22" s="78"/>
      <c r="L22" s="78"/>
      <c r="M22" s="78"/>
    </row>
    <row r="23" spans="1:13" s="4" customFormat="1" x14ac:dyDescent="0.25">
      <c r="A23" s="76"/>
      <c r="B23" s="77" t="s">
        <v>153</v>
      </c>
      <c r="C23" s="5" t="s">
        <v>43</v>
      </c>
      <c r="D23" s="78" t="s">
        <v>26</v>
      </c>
      <c r="E23" s="78">
        <v>2.36</v>
      </c>
      <c r="F23" s="79">
        <f>F19*E23</f>
        <v>1.5080399999999996</v>
      </c>
      <c r="G23" s="78"/>
      <c r="H23" s="78"/>
      <c r="I23" s="78"/>
      <c r="J23" s="90"/>
      <c r="K23" s="78">
        <v>0</v>
      </c>
      <c r="L23" s="90">
        <f>F23*K23</f>
        <v>0</v>
      </c>
      <c r="M23" s="79">
        <f>H23+J23+L23</f>
        <v>0</v>
      </c>
    </row>
    <row r="24" spans="1:13" s="4" customFormat="1" x14ac:dyDescent="0.25">
      <c r="A24" s="76"/>
      <c r="B24" s="77"/>
      <c r="C24" s="6" t="s">
        <v>44</v>
      </c>
      <c r="D24" s="78"/>
      <c r="E24" s="78"/>
      <c r="F24" s="79"/>
      <c r="G24" s="78"/>
      <c r="H24" s="78"/>
      <c r="I24" s="78"/>
      <c r="J24" s="90"/>
      <c r="K24" s="78"/>
      <c r="L24" s="90"/>
      <c r="M24" s="78"/>
    </row>
    <row r="25" spans="1:13" s="51" customFormat="1" x14ac:dyDescent="0.25">
      <c r="A25" s="76"/>
      <c r="B25" s="77"/>
      <c r="C25" s="5" t="s">
        <v>22</v>
      </c>
      <c r="D25" s="78" t="s">
        <v>20</v>
      </c>
      <c r="E25" s="78">
        <v>2.09</v>
      </c>
      <c r="F25" s="79">
        <f>F19*E25</f>
        <v>1.3355099999999998</v>
      </c>
      <c r="G25" s="78"/>
      <c r="H25" s="78"/>
      <c r="I25" s="78"/>
      <c r="J25" s="79"/>
      <c r="K25" s="78">
        <v>0</v>
      </c>
      <c r="L25" s="80">
        <f>F25*K25</f>
        <v>0</v>
      </c>
      <c r="M25" s="79">
        <f>H25+J25+L25</f>
        <v>0</v>
      </c>
    </row>
    <row r="26" spans="1:13" s="4" customFormat="1" x14ac:dyDescent="0.25">
      <c r="A26" s="76"/>
      <c r="B26" s="77"/>
      <c r="C26" s="6" t="s">
        <v>23</v>
      </c>
      <c r="D26" s="78"/>
      <c r="E26" s="78"/>
      <c r="F26" s="79"/>
      <c r="G26" s="78"/>
      <c r="H26" s="78"/>
      <c r="I26" s="78"/>
      <c r="J26" s="79"/>
      <c r="K26" s="78"/>
      <c r="L26" s="80"/>
      <c r="M26" s="78"/>
    </row>
    <row r="27" spans="1:13" s="51" customFormat="1" x14ac:dyDescent="0.25">
      <c r="A27" s="81"/>
      <c r="B27" s="83"/>
      <c r="C27" s="38" t="s">
        <v>15</v>
      </c>
      <c r="D27" s="85"/>
      <c r="E27" s="85"/>
      <c r="F27" s="87"/>
      <c r="G27" s="85"/>
      <c r="H27" s="85"/>
      <c r="I27" s="85"/>
      <c r="J27" s="87"/>
      <c r="K27" s="85"/>
      <c r="L27" s="85"/>
      <c r="M27" s="87"/>
    </row>
    <row r="28" spans="1:13" s="4" customFormat="1" x14ac:dyDescent="0.25">
      <c r="A28" s="82"/>
      <c r="B28" s="84"/>
      <c r="C28" s="6" t="s">
        <v>16</v>
      </c>
      <c r="D28" s="86"/>
      <c r="E28" s="86"/>
      <c r="F28" s="88"/>
      <c r="G28" s="86"/>
      <c r="H28" s="86"/>
      <c r="I28" s="86"/>
      <c r="J28" s="88"/>
      <c r="K28" s="86"/>
      <c r="L28" s="86"/>
      <c r="M28" s="88"/>
    </row>
    <row r="29" spans="1:13" s="4" customFormat="1" x14ac:dyDescent="0.25">
      <c r="A29" s="52"/>
      <c r="B29" s="32"/>
      <c r="C29" s="33"/>
      <c r="D29" s="31"/>
      <c r="E29" s="31"/>
      <c r="F29" s="34"/>
      <c r="G29" s="31"/>
      <c r="H29" s="31"/>
      <c r="I29" s="31"/>
      <c r="J29" s="34"/>
      <c r="K29" s="31"/>
      <c r="L29" s="31"/>
      <c r="M29" s="34"/>
    </row>
    <row r="30" spans="1:13" s="4" customFormat="1" x14ac:dyDescent="0.25">
      <c r="A30" s="76"/>
      <c r="B30" s="77" t="s">
        <v>48</v>
      </c>
      <c r="C30" s="5" t="s">
        <v>47</v>
      </c>
      <c r="D30" s="78" t="s">
        <v>27</v>
      </c>
      <c r="E30" s="79">
        <v>8</v>
      </c>
      <c r="F30" s="79">
        <f>F18*E30</f>
        <v>72</v>
      </c>
      <c r="G30" s="78">
        <v>0</v>
      </c>
      <c r="H30" s="79">
        <f>F30*G30</f>
        <v>0</v>
      </c>
      <c r="I30" s="78"/>
      <c r="J30" s="79"/>
      <c r="K30" s="78"/>
      <c r="L30" s="78"/>
      <c r="M30" s="79">
        <f>H30+J30+L30</f>
        <v>0</v>
      </c>
    </row>
    <row r="31" spans="1:13" s="4" customFormat="1" x14ac:dyDescent="0.25">
      <c r="A31" s="76"/>
      <c r="B31" s="77"/>
      <c r="C31" s="6" t="s">
        <v>46</v>
      </c>
      <c r="D31" s="78"/>
      <c r="E31" s="79"/>
      <c r="F31" s="79"/>
      <c r="G31" s="78"/>
      <c r="H31" s="79"/>
      <c r="I31" s="78"/>
      <c r="J31" s="79"/>
      <c r="K31" s="78"/>
      <c r="L31" s="78"/>
      <c r="M31" s="78"/>
    </row>
    <row r="32" spans="1:13" s="4" customFormat="1" x14ac:dyDescent="0.25">
      <c r="A32" s="76"/>
      <c r="B32" s="77" t="s">
        <v>51</v>
      </c>
      <c r="C32" s="5" t="s">
        <v>50</v>
      </c>
      <c r="D32" s="78" t="s">
        <v>27</v>
      </c>
      <c r="E32" s="79">
        <v>1.4</v>
      </c>
      <c r="F32" s="79">
        <f>F18*E32</f>
        <v>12.6</v>
      </c>
      <c r="G32" s="78">
        <v>0</v>
      </c>
      <c r="H32" s="79">
        <f>F32*G32</f>
        <v>0</v>
      </c>
      <c r="I32" s="78"/>
      <c r="J32" s="79"/>
      <c r="K32" s="78"/>
      <c r="L32" s="78"/>
      <c r="M32" s="79">
        <f>H32+J32+L32</f>
        <v>0</v>
      </c>
    </row>
    <row r="33" spans="1:15" s="4" customFormat="1" x14ac:dyDescent="0.25">
      <c r="A33" s="76"/>
      <c r="B33" s="77"/>
      <c r="C33" s="6" t="s">
        <v>49</v>
      </c>
      <c r="D33" s="78"/>
      <c r="E33" s="79"/>
      <c r="F33" s="79"/>
      <c r="G33" s="78"/>
      <c r="H33" s="79"/>
      <c r="I33" s="78"/>
      <c r="J33" s="79"/>
      <c r="K33" s="78"/>
      <c r="L33" s="78"/>
      <c r="M33" s="78"/>
    </row>
    <row r="34" spans="1:15" s="4" customFormat="1" ht="30" x14ac:dyDescent="0.25">
      <c r="A34" s="76"/>
      <c r="B34" s="89" t="s">
        <v>34</v>
      </c>
      <c r="C34" s="5" t="s">
        <v>82</v>
      </c>
      <c r="D34" s="78" t="s">
        <v>29</v>
      </c>
      <c r="E34" s="92">
        <v>1</v>
      </c>
      <c r="F34" s="92">
        <f>F18*E34</f>
        <v>9</v>
      </c>
      <c r="G34" s="78">
        <v>0</v>
      </c>
      <c r="H34" s="79">
        <f>F34*G34</f>
        <v>0</v>
      </c>
      <c r="I34" s="78"/>
      <c r="J34" s="79"/>
      <c r="K34" s="78"/>
      <c r="L34" s="78"/>
      <c r="M34" s="79">
        <f>H34+J34+L34</f>
        <v>0</v>
      </c>
    </row>
    <row r="35" spans="1:15" s="4" customFormat="1" ht="30" x14ac:dyDescent="0.25">
      <c r="A35" s="76"/>
      <c r="B35" s="89"/>
      <c r="C35" s="6" t="s">
        <v>83</v>
      </c>
      <c r="D35" s="78"/>
      <c r="E35" s="92"/>
      <c r="F35" s="92"/>
      <c r="G35" s="78"/>
      <c r="H35" s="79"/>
      <c r="I35" s="78"/>
      <c r="J35" s="79"/>
      <c r="K35" s="78"/>
      <c r="L35" s="78"/>
      <c r="M35" s="78"/>
    </row>
    <row r="36" spans="1:15" s="4" customFormat="1" x14ac:dyDescent="0.25">
      <c r="A36" s="76"/>
      <c r="B36" s="77" t="s">
        <v>71</v>
      </c>
      <c r="C36" s="5" t="s">
        <v>69</v>
      </c>
      <c r="D36" s="78" t="s">
        <v>27</v>
      </c>
      <c r="E36" s="79">
        <v>0.7</v>
      </c>
      <c r="F36" s="79">
        <f>F18*E36</f>
        <v>6.3</v>
      </c>
      <c r="G36" s="78">
        <v>0</v>
      </c>
      <c r="H36" s="79">
        <f>F36*G36</f>
        <v>0</v>
      </c>
      <c r="I36" s="78"/>
      <c r="J36" s="79"/>
      <c r="K36" s="78"/>
      <c r="L36" s="78"/>
      <c r="M36" s="79">
        <f>H36+J36+L36</f>
        <v>0</v>
      </c>
    </row>
    <row r="37" spans="1:15" s="4" customFormat="1" x14ac:dyDescent="0.25">
      <c r="A37" s="76"/>
      <c r="B37" s="77"/>
      <c r="C37" s="6" t="s">
        <v>70</v>
      </c>
      <c r="D37" s="78"/>
      <c r="E37" s="79"/>
      <c r="F37" s="79"/>
      <c r="G37" s="78"/>
      <c r="H37" s="79"/>
      <c r="I37" s="78"/>
      <c r="J37" s="79"/>
      <c r="K37" s="78"/>
      <c r="L37" s="78"/>
      <c r="M37" s="78"/>
    </row>
    <row r="38" spans="1:15" s="4" customFormat="1" x14ac:dyDescent="0.25">
      <c r="A38" s="76"/>
      <c r="B38" s="77" t="s">
        <v>158</v>
      </c>
      <c r="C38" s="5" t="s">
        <v>156</v>
      </c>
      <c r="D38" s="78" t="s">
        <v>27</v>
      </c>
      <c r="E38" s="79">
        <v>0.24</v>
      </c>
      <c r="F38" s="79">
        <f>F18*E38</f>
        <v>2.16</v>
      </c>
      <c r="G38" s="78">
        <v>0</v>
      </c>
      <c r="H38" s="79">
        <f>F38*G38</f>
        <v>0</v>
      </c>
      <c r="I38" s="78"/>
      <c r="J38" s="79"/>
      <c r="K38" s="78"/>
      <c r="L38" s="78"/>
      <c r="M38" s="79">
        <f>H38+J38+L38</f>
        <v>0</v>
      </c>
    </row>
    <row r="39" spans="1:15" s="4" customFormat="1" x14ac:dyDescent="0.25">
      <c r="A39" s="76"/>
      <c r="B39" s="77"/>
      <c r="C39" s="6" t="s">
        <v>157</v>
      </c>
      <c r="D39" s="78"/>
      <c r="E39" s="79"/>
      <c r="F39" s="79"/>
      <c r="G39" s="78"/>
      <c r="H39" s="79"/>
      <c r="I39" s="78"/>
      <c r="J39" s="79"/>
      <c r="K39" s="78"/>
      <c r="L39" s="78"/>
      <c r="M39" s="78"/>
    </row>
    <row r="40" spans="1:15" s="4" customFormat="1" x14ac:dyDescent="0.25">
      <c r="A40" s="76"/>
      <c r="B40" s="77" t="s">
        <v>56</v>
      </c>
      <c r="C40" s="5" t="s">
        <v>53</v>
      </c>
      <c r="D40" s="78" t="s">
        <v>55</v>
      </c>
      <c r="E40" s="79">
        <v>6.3</v>
      </c>
      <c r="F40" s="80">
        <f>F19*E40</f>
        <v>4.0256999999999996</v>
      </c>
      <c r="G40" s="78">
        <v>0</v>
      </c>
      <c r="H40" s="79">
        <f>F40*G40</f>
        <v>0</v>
      </c>
      <c r="I40" s="78"/>
      <c r="J40" s="79"/>
      <c r="K40" s="78"/>
      <c r="L40" s="78"/>
      <c r="M40" s="79">
        <f>H40+J40+L40</f>
        <v>0</v>
      </c>
    </row>
    <row r="41" spans="1:15" s="4" customFormat="1" x14ac:dyDescent="0.25">
      <c r="A41" s="76"/>
      <c r="B41" s="77"/>
      <c r="C41" s="6" t="s">
        <v>54</v>
      </c>
      <c r="D41" s="78"/>
      <c r="E41" s="79"/>
      <c r="F41" s="80"/>
      <c r="G41" s="78"/>
      <c r="H41" s="79"/>
      <c r="I41" s="78"/>
      <c r="J41" s="79"/>
      <c r="K41" s="78"/>
      <c r="L41" s="78"/>
      <c r="M41" s="78"/>
    </row>
    <row r="42" spans="1:15" s="51" customFormat="1" x14ac:dyDescent="0.25">
      <c r="A42" s="76"/>
      <c r="B42" s="77"/>
      <c r="C42" s="38" t="s">
        <v>19</v>
      </c>
      <c r="D42" s="78" t="s">
        <v>20</v>
      </c>
      <c r="E42" s="78">
        <v>2.78</v>
      </c>
      <c r="F42" s="79">
        <f>F19*E42</f>
        <v>1.7764199999999997</v>
      </c>
      <c r="G42" s="78">
        <v>0</v>
      </c>
      <c r="H42" s="79">
        <f>F42*G42</f>
        <v>0</v>
      </c>
      <c r="I42" s="78"/>
      <c r="J42" s="79"/>
      <c r="K42" s="78"/>
      <c r="L42" s="78"/>
      <c r="M42" s="79">
        <f>H42+J42+L42</f>
        <v>0</v>
      </c>
    </row>
    <row r="43" spans="1:15" s="4" customFormat="1" x14ac:dyDescent="0.25">
      <c r="A43" s="76"/>
      <c r="B43" s="77"/>
      <c r="C43" s="6" t="s">
        <v>21</v>
      </c>
      <c r="D43" s="78"/>
      <c r="E43" s="78"/>
      <c r="F43" s="79"/>
      <c r="G43" s="78"/>
      <c r="H43" s="79"/>
      <c r="I43" s="78"/>
      <c r="J43" s="79"/>
      <c r="K43" s="78"/>
      <c r="L43" s="78"/>
      <c r="M43" s="78"/>
      <c r="O43" s="15"/>
    </row>
    <row r="44" spans="1:15" ht="45" x14ac:dyDescent="0.25">
      <c r="A44" s="76">
        <v>4</v>
      </c>
      <c r="B44" s="91" t="s">
        <v>62</v>
      </c>
      <c r="C44" s="39" t="s">
        <v>159</v>
      </c>
      <c r="D44" s="17" t="s">
        <v>29</v>
      </c>
      <c r="E44" s="78"/>
      <c r="F44" s="42">
        <f>F18</f>
        <v>9</v>
      </c>
      <c r="G44" s="78"/>
      <c r="H44" s="78"/>
      <c r="I44" s="78"/>
      <c r="J44" s="78"/>
      <c r="K44" s="78"/>
      <c r="L44" s="78"/>
      <c r="M44" s="78"/>
    </row>
    <row r="45" spans="1:15" x14ac:dyDescent="0.25">
      <c r="A45" s="76"/>
      <c r="B45" s="91"/>
      <c r="C45" s="40"/>
      <c r="D45" s="18" t="s">
        <v>52</v>
      </c>
      <c r="E45" s="78"/>
      <c r="F45" s="45">
        <f>F44*3.21*1.5</f>
        <v>43.335000000000001</v>
      </c>
      <c r="G45" s="78"/>
      <c r="H45" s="78"/>
      <c r="I45" s="78"/>
      <c r="J45" s="78"/>
      <c r="K45" s="78"/>
      <c r="L45" s="78"/>
      <c r="M45" s="78"/>
    </row>
    <row r="46" spans="1:15" s="4" customFormat="1" ht="45" x14ac:dyDescent="0.25">
      <c r="A46" s="76"/>
      <c r="B46" s="91"/>
      <c r="C46" s="41" t="s">
        <v>103</v>
      </c>
      <c r="D46" s="19"/>
      <c r="E46" s="78"/>
      <c r="F46" s="43"/>
      <c r="G46" s="78"/>
      <c r="H46" s="78"/>
      <c r="I46" s="78"/>
      <c r="J46" s="78"/>
      <c r="K46" s="78"/>
      <c r="L46" s="78"/>
      <c r="M46" s="78"/>
    </row>
    <row r="47" spans="1:15" s="4" customFormat="1" x14ac:dyDescent="0.25">
      <c r="A47" s="76"/>
      <c r="B47" s="77"/>
      <c r="C47" s="38" t="s">
        <v>12</v>
      </c>
      <c r="D47" s="78" t="s">
        <v>13</v>
      </c>
      <c r="E47" s="78">
        <v>0.38800000000000001</v>
      </c>
      <c r="F47" s="79">
        <f>F45*E47</f>
        <v>16.813980000000001</v>
      </c>
      <c r="G47" s="78"/>
      <c r="H47" s="78"/>
      <c r="I47" s="78">
        <v>0</v>
      </c>
      <c r="J47" s="90">
        <f>F47*I47</f>
        <v>0</v>
      </c>
      <c r="K47" s="78"/>
      <c r="L47" s="78"/>
      <c r="M47" s="79">
        <f>H47+J47+L47</f>
        <v>0</v>
      </c>
    </row>
    <row r="48" spans="1:15" s="4" customFormat="1" x14ac:dyDescent="0.25">
      <c r="A48" s="76"/>
      <c r="B48" s="77"/>
      <c r="C48" s="6" t="s">
        <v>14</v>
      </c>
      <c r="D48" s="78"/>
      <c r="E48" s="78"/>
      <c r="F48" s="79"/>
      <c r="G48" s="78"/>
      <c r="H48" s="78"/>
      <c r="I48" s="78"/>
      <c r="J48" s="90"/>
      <c r="K48" s="78"/>
      <c r="L48" s="78"/>
      <c r="M48" s="78"/>
    </row>
    <row r="49" spans="1:13" x14ac:dyDescent="0.25">
      <c r="A49" s="76"/>
      <c r="B49" s="77"/>
      <c r="C49" s="5" t="s">
        <v>22</v>
      </c>
      <c r="D49" s="78" t="s">
        <v>20</v>
      </c>
      <c r="E49" s="78">
        <v>2.9999999999999997E-4</v>
      </c>
      <c r="F49" s="114">
        <f>F45*E49</f>
        <v>1.30005E-2</v>
      </c>
      <c r="G49" s="78"/>
      <c r="H49" s="78"/>
      <c r="I49" s="78"/>
      <c r="J49" s="79"/>
      <c r="K49" s="78">
        <v>0</v>
      </c>
      <c r="L49" s="80">
        <f>F49*K49</f>
        <v>0</v>
      </c>
      <c r="M49" s="80">
        <f>H49+J49+L49</f>
        <v>0</v>
      </c>
    </row>
    <row r="50" spans="1:13" s="4" customFormat="1" x14ac:dyDescent="0.25">
      <c r="A50" s="76"/>
      <c r="B50" s="77"/>
      <c r="C50" s="6" t="s">
        <v>23</v>
      </c>
      <c r="D50" s="78"/>
      <c r="E50" s="78"/>
      <c r="F50" s="114"/>
      <c r="G50" s="78"/>
      <c r="H50" s="78"/>
      <c r="I50" s="78"/>
      <c r="J50" s="79"/>
      <c r="K50" s="78"/>
      <c r="L50" s="80"/>
      <c r="M50" s="80"/>
    </row>
    <row r="51" spans="1:13" s="4" customFormat="1" x14ac:dyDescent="0.25">
      <c r="A51" s="76"/>
      <c r="B51" s="77" t="s">
        <v>63</v>
      </c>
      <c r="C51" s="5" t="s">
        <v>64</v>
      </c>
      <c r="D51" s="78" t="s">
        <v>55</v>
      </c>
      <c r="E51" s="79">
        <v>0.3</v>
      </c>
      <c r="F51" s="79">
        <f>F45*E51</f>
        <v>13.000500000000001</v>
      </c>
      <c r="G51" s="78">
        <v>0</v>
      </c>
      <c r="H51" s="79">
        <f>F51*G51</f>
        <v>0</v>
      </c>
      <c r="I51" s="78"/>
      <c r="J51" s="79"/>
      <c r="K51" s="78"/>
      <c r="L51" s="78"/>
      <c r="M51" s="79">
        <f>H51+J51+L51</f>
        <v>0</v>
      </c>
    </row>
    <row r="52" spans="1:13" s="4" customFormat="1" ht="30" x14ac:dyDescent="0.25">
      <c r="A52" s="76"/>
      <c r="B52" s="77"/>
      <c r="C52" s="6" t="s">
        <v>65</v>
      </c>
      <c r="D52" s="78"/>
      <c r="E52" s="79"/>
      <c r="F52" s="79"/>
      <c r="G52" s="78"/>
      <c r="H52" s="79"/>
      <c r="I52" s="78"/>
      <c r="J52" s="79"/>
      <c r="K52" s="78"/>
      <c r="L52" s="78"/>
      <c r="M52" s="78"/>
    </row>
    <row r="53" spans="1:13" s="4" customFormat="1" x14ac:dyDescent="0.25">
      <c r="A53" s="76"/>
      <c r="B53" s="77" t="s">
        <v>66</v>
      </c>
      <c r="C53" s="5" t="s">
        <v>68</v>
      </c>
      <c r="D53" s="78" t="s">
        <v>55</v>
      </c>
      <c r="E53" s="79">
        <v>0.5</v>
      </c>
      <c r="F53" s="79">
        <f>F45*E53</f>
        <v>21.6675</v>
      </c>
      <c r="G53" s="78">
        <v>0</v>
      </c>
      <c r="H53" s="79">
        <f>F53*G53</f>
        <v>0</v>
      </c>
      <c r="I53" s="78"/>
      <c r="J53" s="79"/>
      <c r="K53" s="78"/>
      <c r="L53" s="78"/>
      <c r="M53" s="79">
        <f>H53+J53+L53</f>
        <v>0</v>
      </c>
    </row>
    <row r="54" spans="1:13" s="4" customFormat="1" x14ac:dyDescent="0.25">
      <c r="A54" s="76"/>
      <c r="B54" s="77"/>
      <c r="C54" s="6" t="s">
        <v>67</v>
      </c>
      <c r="D54" s="78"/>
      <c r="E54" s="79"/>
      <c r="F54" s="79"/>
      <c r="G54" s="78"/>
      <c r="H54" s="79"/>
      <c r="I54" s="78"/>
      <c r="J54" s="79"/>
      <c r="K54" s="78"/>
      <c r="L54" s="78"/>
      <c r="M54" s="78"/>
    </row>
    <row r="55" spans="1:13" x14ac:dyDescent="0.25">
      <c r="A55" s="76"/>
      <c r="B55" s="77"/>
      <c r="C55" s="38" t="s">
        <v>19</v>
      </c>
      <c r="D55" s="78" t="s">
        <v>20</v>
      </c>
      <c r="E55" s="78">
        <v>1.9E-3</v>
      </c>
      <c r="F55" s="79">
        <f>F45*E55</f>
        <v>8.2336500000000007E-2</v>
      </c>
      <c r="G55" s="78">
        <v>0</v>
      </c>
      <c r="H55" s="79">
        <f>F55*G55</f>
        <v>0</v>
      </c>
      <c r="I55" s="78"/>
      <c r="J55" s="79"/>
      <c r="K55" s="78"/>
      <c r="L55" s="78"/>
      <c r="M55" s="79">
        <f>H55+J55+L55</f>
        <v>0</v>
      </c>
    </row>
    <row r="56" spans="1:13" s="4" customFormat="1" x14ac:dyDescent="0.25">
      <c r="A56" s="76"/>
      <c r="B56" s="77"/>
      <c r="C56" s="6" t="s">
        <v>21</v>
      </c>
      <c r="D56" s="78"/>
      <c r="E56" s="78"/>
      <c r="F56" s="79"/>
      <c r="G56" s="78"/>
      <c r="H56" s="79"/>
      <c r="I56" s="78"/>
      <c r="J56" s="79"/>
      <c r="K56" s="78"/>
      <c r="L56" s="78"/>
      <c r="M56" s="78"/>
    </row>
    <row r="57" spans="1:13" ht="30" x14ac:dyDescent="0.25">
      <c r="A57" s="76">
        <v>5</v>
      </c>
      <c r="B57" s="91" t="s">
        <v>74</v>
      </c>
      <c r="C57" s="39" t="s">
        <v>73</v>
      </c>
      <c r="D57" s="78" t="s">
        <v>60</v>
      </c>
      <c r="E57" s="78"/>
      <c r="F57" s="107">
        <f>F18*0.3</f>
        <v>2.6999999999999997</v>
      </c>
      <c r="G57" s="78"/>
      <c r="H57" s="78"/>
      <c r="I57" s="78"/>
      <c r="J57" s="78"/>
      <c r="K57" s="78"/>
      <c r="L57" s="78"/>
      <c r="M57" s="78"/>
    </row>
    <row r="58" spans="1:13" x14ac:dyDescent="0.25">
      <c r="A58" s="76"/>
      <c r="B58" s="91"/>
      <c r="C58" s="41" t="s">
        <v>72</v>
      </c>
      <c r="D58" s="78"/>
      <c r="E58" s="78"/>
      <c r="F58" s="108"/>
      <c r="G58" s="78"/>
      <c r="H58" s="78"/>
      <c r="I58" s="78"/>
      <c r="J58" s="78"/>
      <c r="K58" s="78"/>
      <c r="L58" s="78"/>
      <c r="M58" s="78"/>
    </row>
    <row r="59" spans="1:13" s="4" customFormat="1" x14ac:dyDescent="0.25">
      <c r="A59" s="76"/>
      <c r="B59" s="77"/>
      <c r="C59" s="38" t="s">
        <v>12</v>
      </c>
      <c r="D59" s="78" t="s">
        <v>13</v>
      </c>
      <c r="E59" s="78">
        <v>1.39</v>
      </c>
      <c r="F59" s="79">
        <f>F57*E59</f>
        <v>3.7529999999999992</v>
      </c>
      <c r="G59" s="78"/>
      <c r="H59" s="78"/>
      <c r="I59" s="90">
        <v>0</v>
      </c>
      <c r="J59" s="90">
        <f>F59*I59</f>
        <v>0</v>
      </c>
      <c r="K59" s="78"/>
      <c r="L59" s="78"/>
      <c r="M59" s="79">
        <f>H59+J59+L59</f>
        <v>0</v>
      </c>
    </row>
    <row r="60" spans="1:13" s="4" customFormat="1" x14ac:dyDescent="0.25">
      <c r="A60" s="76"/>
      <c r="B60" s="77"/>
      <c r="C60" s="6" t="s">
        <v>14</v>
      </c>
      <c r="D60" s="78"/>
      <c r="E60" s="78"/>
      <c r="F60" s="79"/>
      <c r="G60" s="78"/>
      <c r="H60" s="78"/>
      <c r="I60" s="90"/>
      <c r="J60" s="90"/>
      <c r="K60" s="78"/>
      <c r="L60" s="78"/>
      <c r="M60" s="78"/>
    </row>
    <row r="61" spans="1:13" s="4" customFormat="1" x14ac:dyDescent="0.25">
      <c r="A61" s="76"/>
      <c r="B61" s="77" t="s">
        <v>161</v>
      </c>
      <c r="C61" s="5" t="s">
        <v>76</v>
      </c>
      <c r="D61" s="78" t="s">
        <v>26</v>
      </c>
      <c r="E61" s="78">
        <v>0.68</v>
      </c>
      <c r="F61" s="79">
        <f>F57*E61</f>
        <v>1.8359999999999999</v>
      </c>
      <c r="G61" s="78"/>
      <c r="H61" s="78"/>
      <c r="I61" s="78"/>
      <c r="J61" s="90"/>
      <c r="K61" s="78">
        <v>0</v>
      </c>
      <c r="L61" s="90">
        <f>F61*K61</f>
        <v>0</v>
      </c>
      <c r="M61" s="79">
        <f>H61+J61+L61</f>
        <v>0</v>
      </c>
    </row>
    <row r="62" spans="1:13" s="4" customFormat="1" x14ac:dyDescent="0.25">
      <c r="A62" s="76"/>
      <c r="B62" s="77"/>
      <c r="C62" s="6" t="s">
        <v>75</v>
      </c>
      <c r="D62" s="78"/>
      <c r="E62" s="78"/>
      <c r="F62" s="79"/>
      <c r="G62" s="78"/>
      <c r="H62" s="78"/>
      <c r="I62" s="78"/>
      <c r="J62" s="90"/>
      <c r="K62" s="78"/>
      <c r="L62" s="90"/>
      <c r="M62" s="78"/>
    </row>
    <row r="63" spans="1:13" s="4" customFormat="1" x14ac:dyDescent="0.25">
      <c r="A63" s="76"/>
      <c r="B63" s="77" t="s">
        <v>79</v>
      </c>
      <c r="C63" s="5" t="s">
        <v>78</v>
      </c>
      <c r="D63" s="78" t="s">
        <v>60</v>
      </c>
      <c r="E63" s="79">
        <v>1.02</v>
      </c>
      <c r="F63" s="79">
        <f>F57*E63</f>
        <v>2.7539999999999996</v>
      </c>
      <c r="G63" s="78">
        <v>0</v>
      </c>
      <c r="H63" s="79">
        <f>F63*G63</f>
        <v>0</v>
      </c>
      <c r="I63" s="78"/>
      <c r="J63" s="79"/>
      <c r="K63" s="78"/>
      <c r="L63" s="78"/>
      <c r="M63" s="79">
        <f>H63+J63+L63</f>
        <v>0</v>
      </c>
    </row>
    <row r="64" spans="1:13" s="4" customFormat="1" x14ac:dyDescent="0.25">
      <c r="A64" s="76"/>
      <c r="B64" s="77"/>
      <c r="C64" s="6" t="s">
        <v>77</v>
      </c>
      <c r="D64" s="78"/>
      <c r="E64" s="79"/>
      <c r="F64" s="79"/>
      <c r="G64" s="78"/>
      <c r="H64" s="79"/>
      <c r="I64" s="78"/>
      <c r="J64" s="79"/>
      <c r="K64" s="78"/>
      <c r="L64" s="78"/>
      <c r="M64" s="78"/>
    </row>
    <row r="65" spans="1:15" s="4" customFormat="1" x14ac:dyDescent="0.25">
      <c r="A65" s="52"/>
      <c r="B65" s="32"/>
      <c r="C65" s="33"/>
      <c r="D65" s="31"/>
      <c r="E65" s="34"/>
      <c r="F65" s="34"/>
      <c r="G65" s="31"/>
      <c r="H65" s="34"/>
      <c r="I65" s="31"/>
      <c r="J65" s="34"/>
      <c r="K65" s="31"/>
      <c r="L65" s="31"/>
      <c r="M65" s="31"/>
    </row>
    <row r="66" spans="1:15" s="4" customFormat="1" ht="30" x14ac:dyDescent="0.25">
      <c r="A66" s="76"/>
      <c r="B66" s="77"/>
      <c r="C66" s="5" t="s">
        <v>81</v>
      </c>
      <c r="D66" s="85" t="s">
        <v>38</v>
      </c>
      <c r="E66" s="87">
        <v>1.04</v>
      </c>
      <c r="F66" s="79">
        <f>F57*E66</f>
        <v>2.8079999999999998</v>
      </c>
      <c r="G66" s="78"/>
      <c r="H66" s="79"/>
      <c r="I66" s="78"/>
      <c r="J66" s="79"/>
      <c r="K66" s="78">
        <v>0</v>
      </c>
      <c r="L66" s="79">
        <f>F66*K66</f>
        <v>0</v>
      </c>
      <c r="M66" s="79">
        <f>H66+J66+L66</f>
        <v>0</v>
      </c>
    </row>
    <row r="67" spans="1:15" s="4" customFormat="1" ht="30" x14ac:dyDescent="0.25">
      <c r="A67" s="76"/>
      <c r="B67" s="77"/>
      <c r="C67" s="6" t="s">
        <v>80</v>
      </c>
      <c r="D67" s="86"/>
      <c r="E67" s="88"/>
      <c r="F67" s="79"/>
      <c r="G67" s="78"/>
      <c r="H67" s="79"/>
      <c r="I67" s="78"/>
      <c r="J67" s="79"/>
      <c r="K67" s="78"/>
      <c r="L67" s="79"/>
      <c r="M67" s="78"/>
    </row>
    <row r="68" spans="1:15" x14ac:dyDescent="0.25">
      <c r="A68" s="76">
        <v>6</v>
      </c>
      <c r="B68" s="91" t="s">
        <v>84</v>
      </c>
      <c r="C68" s="39" t="s">
        <v>85</v>
      </c>
      <c r="D68" s="93" t="s">
        <v>29</v>
      </c>
      <c r="E68" s="85"/>
      <c r="F68" s="95">
        <f>F18</f>
        <v>9</v>
      </c>
      <c r="G68" s="78"/>
      <c r="H68" s="78"/>
      <c r="I68" s="78"/>
      <c r="J68" s="78"/>
      <c r="K68" s="78"/>
      <c r="L68" s="78"/>
      <c r="M68" s="78"/>
    </row>
    <row r="69" spans="1:15" x14ac:dyDescent="0.25">
      <c r="A69" s="76"/>
      <c r="B69" s="91"/>
      <c r="C69" s="46" t="s">
        <v>86</v>
      </c>
      <c r="D69" s="94"/>
      <c r="E69" s="86"/>
      <c r="F69" s="96"/>
      <c r="G69" s="78"/>
      <c r="H69" s="78"/>
      <c r="I69" s="78"/>
      <c r="J69" s="78"/>
      <c r="K69" s="78"/>
      <c r="L69" s="78"/>
      <c r="M69" s="78"/>
    </row>
    <row r="70" spans="1:15" s="4" customFormat="1" x14ac:dyDescent="0.25">
      <c r="A70" s="76"/>
      <c r="B70" s="77"/>
      <c r="C70" s="38" t="s">
        <v>12</v>
      </c>
      <c r="D70" s="78" t="s">
        <v>13</v>
      </c>
      <c r="E70" s="78">
        <v>1.24</v>
      </c>
      <c r="F70" s="79">
        <f>F68*E70</f>
        <v>11.16</v>
      </c>
      <c r="G70" s="78"/>
      <c r="H70" s="78"/>
      <c r="I70" s="90">
        <v>0</v>
      </c>
      <c r="J70" s="90">
        <f>F70*I70</f>
        <v>0</v>
      </c>
      <c r="K70" s="78"/>
      <c r="L70" s="78"/>
      <c r="M70" s="79">
        <f>H70+J70+L70</f>
        <v>0</v>
      </c>
    </row>
    <row r="71" spans="1:15" s="4" customFormat="1" x14ac:dyDescent="0.25">
      <c r="A71" s="76"/>
      <c r="B71" s="77"/>
      <c r="C71" s="6" t="s">
        <v>14</v>
      </c>
      <c r="D71" s="78"/>
      <c r="E71" s="78"/>
      <c r="F71" s="79"/>
      <c r="G71" s="78"/>
      <c r="H71" s="78"/>
      <c r="I71" s="90"/>
      <c r="J71" s="90"/>
      <c r="K71" s="78"/>
      <c r="L71" s="78"/>
      <c r="M71" s="78"/>
    </row>
    <row r="72" spans="1:15" s="4" customFormat="1" x14ac:dyDescent="0.25">
      <c r="A72" s="76"/>
      <c r="B72" s="77" t="s">
        <v>153</v>
      </c>
      <c r="C72" s="5" t="s">
        <v>43</v>
      </c>
      <c r="D72" s="78" t="s">
        <v>26</v>
      </c>
      <c r="E72" s="78">
        <v>1.25</v>
      </c>
      <c r="F72" s="79">
        <f>F68*E72</f>
        <v>11.25</v>
      </c>
      <c r="G72" s="78"/>
      <c r="H72" s="78"/>
      <c r="I72" s="78"/>
      <c r="J72" s="90"/>
      <c r="K72" s="78">
        <v>0</v>
      </c>
      <c r="L72" s="90">
        <f>F72*K72</f>
        <v>0</v>
      </c>
      <c r="M72" s="79">
        <f>H72+J72+L72</f>
        <v>0</v>
      </c>
    </row>
    <row r="73" spans="1:15" s="4" customFormat="1" x14ac:dyDescent="0.25">
      <c r="A73" s="76"/>
      <c r="B73" s="77"/>
      <c r="C73" s="6" t="s">
        <v>44</v>
      </c>
      <c r="D73" s="78"/>
      <c r="E73" s="78"/>
      <c r="F73" s="79"/>
      <c r="G73" s="78"/>
      <c r="H73" s="78"/>
      <c r="I73" s="78"/>
      <c r="J73" s="90"/>
      <c r="K73" s="78"/>
      <c r="L73" s="90"/>
      <c r="M73" s="78"/>
    </row>
    <row r="74" spans="1:15" s="4" customFormat="1" ht="6.6" customHeight="1" x14ac:dyDescent="0.25">
      <c r="A74" s="35"/>
      <c r="B74" s="23"/>
      <c r="C74" s="26"/>
      <c r="D74" s="36"/>
      <c r="E74" s="36"/>
      <c r="F74" s="24"/>
      <c r="G74" s="36"/>
      <c r="H74" s="36"/>
      <c r="I74" s="36"/>
      <c r="J74" s="24"/>
      <c r="K74" s="36"/>
      <c r="L74" s="25"/>
      <c r="M74" s="37"/>
      <c r="O74" s="15"/>
    </row>
    <row r="75" spans="1:15" s="51" customFormat="1" ht="45" x14ac:dyDescent="0.25">
      <c r="A75" s="76">
        <v>7</v>
      </c>
      <c r="B75" s="91" t="s">
        <v>170</v>
      </c>
      <c r="C75" s="39" t="s">
        <v>162</v>
      </c>
      <c r="D75" s="49" t="s">
        <v>29</v>
      </c>
      <c r="E75" s="78"/>
      <c r="F75" s="22">
        <v>1</v>
      </c>
      <c r="G75" s="78"/>
      <c r="H75" s="78"/>
      <c r="I75" s="78"/>
      <c r="J75" s="78"/>
      <c r="K75" s="78"/>
      <c r="L75" s="78"/>
      <c r="M75" s="78"/>
    </row>
    <row r="76" spans="1:15" s="51" customFormat="1" x14ac:dyDescent="0.25">
      <c r="A76" s="76"/>
      <c r="B76" s="91"/>
      <c r="C76" s="40"/>
      <c r="D76" s="18" t="s">
        <v>38</v>
      </c>
      <c r="E76" s="78"/>
      <c r="F76" s="44">
        <f>F75*0.006</f>
        <v>6.0000000000000001E-3</v>
      </c>
      <c r="G76" s="78"/>
      <c r="H76" s="78"/>
      <c r="I76" s="78"/>
      <c r="J76" s="78"/>
      <c r="K76" s="78"/>
      <c r="L76" s="78"/>
      <c r="M76" s="78"/>
    </row>
    <row r="77" spans="1:15" s="4" customFormat="1" ht="45" x14ac:dyDescent="0.25">
      <c r="A77" s="76"/>
      <c r="B77" s="91"/>
      <c r="C77" s="41" t="s">
        <v>163</v>
      </c>
      <c r="D77" s="50"/>
      <c r="E77" s="78"/>
      <c r="F77" s="43"/>
      <c r="G77" s="78"/>
      <c r="H77" s="78"/>
      <c r="I77" s="78"/>
      <c r="J77" s="78"/>
      <c r="K77" s="78"/>
      <c r="L77" s="78"/>
      <c r="M77" s="78"/>
    </row>
    <row r="78" spans="1:15" s="4" customFormat="1" x14ac:dyDescent="0.25">
      <c r="A78" s="76"/>
      <c r="B78" s="77"/>
      <c r="C78" s="38" t="s">
        <v>12</v>
      </c>
      <c r="D78" s="78" t="s">
        <v>13</v>
      </c>
      <c r="E78" s="78">
        <v>130</v>
      </c>
      <c r="F78" s="79">
        <f>F76*E78</f>
        <v>0.78</v>
      </c>
      <c r="G78" s="78"/>
      <c r="H78" s="78"/>
      <c r="I78" s="78">
        <v>0</v>
      </c>
      <c r="J78" s="90">
        <f>F78*I78</f>
        <v>0</v>
      </c>
      <c r="K78" s="78"/>
      <c r="L78" s="78"/>
      <c r="M78" s="79">
        <f>H78+J78+L78</f>
        <v>0</v>
      </c>
    </row>
    <row r="79" spans="1:15" s="4" customFormat="1" x14ac:dyDescent="0.25">
      <c r="A79" s="76"/>
      <c r="B79" s="77"/>
      <c r="C79" s="6" t="s">
        <v>14</v>
      </c>
      <c r="D79" s="78"/>
      <c r="E79" s="78"/>
      <c r="F79" s="79"/>
      <c r="G79" s="78"/>
      <c r="H79" s="78"/>
      <c r="I79" s="78"/>
      <c r="J79" s="90"/>
      <c r="K79" s="78"/>
      <c r="L79" s="78"/>
      <c r="M79" s="78"/>
    </row>
    <row r="80" spans="1:15" s="4" customFormat="1" x14ac:dyDescent="0.25">
      <c r="A80" s="76"/>
      <c r="B80" s="89" t="s">
        <v>91</v>
      </c>
      <c r="C80" s="5" t="s">
        <v>150</v>
      </c>
      <c r="D80" s="78" t="s">
        <v>26</v>
      </c>
      <c r="E80" s="78">
        <v>0.5</v>
      </c>
      <c r="F80" s="79">
        <f>F76*E80</f>
        <v>3.0000000000000001E-3</v>
      </c>
      <c r="G80" s="78"/>
      <c r="H80" s="78"/>
      <c r="I80" s="78"/>
      <c r="J80" s="90"/>
      <c r="K80" s="78">
        <v>0</v>
      </c>
      <c r="L80" s="90">
        <f>F80*K80</f>
        <v>0</v>
      </c>
      <c r="M80" s="79">
        <f>H80+J80+L80</f>
        <v>0</v>
      </c>
    </row>
    <row r="81" spans="1:13" s="4" customFormat="1" ht="30" x14ac:dyDescent="0.25">
      <c r="A81" s="76"/>
      <c r="B81" s="89"/>
      <c r="C81" s="6" t="s">
        <v>90</v>
      </c>
      <c r="D81" s="78"/>
      <c r="E81" s="78"/>
      <c r="F81" s="79"/>
      <c r="G81" s="78"/>
      <c r="H81" s="78"/>
      <c r="I81" s="78"/>
      <c r="J81" s="90"/>
      <c r="K81" s="78"/>
      <c r="L81" s="90"/>
      <c r="M81" s="78"/>
    </row>
    <row r="82" spans="1:13" s="4" customFormat="1" x14ac:dyDescent="0.25">
      <c r="A82" s="76"/>
      <c r="B82" s="89" t="s">
        <v>160</v>
      </c>
      <c r="C82" s="5" t="s">
        <v>92</v>
      </c>
      <c r="D82" s="78" t="s">
        <v>26</v>
      </c>
      <c r="E82" s="78">
        <v>43.4</v>
      </c>
      <c r="F82" s="79">
        <f>F76*E82</f>
        <v>0.26040000000000002</v>
      </c>
      <c r="G82" s="78"/>
      <c r="H82" s="78"/>
      <c r="I82" s="78"/>
      <c r="J82" s="90"/>
      <c r="K82" s="78">
        <v>0</v>
      </c>
      <c r="L82" s="90">
        <f>F82*K82</f>
        <v>0</v>
      </c>
      <c r="M82" s="79">
        <f>H82+J82+L82</f>
        <v>0</v>
      </c>
    </row>
    <row r="83" spans="1:13" s="4" customFormat="1" x14ac:dyDescent="0.25">
      <c r="A83" s="76"/>
      <c r="B83" s="89"/>
      <c r="C83" s="6" t="s">
        <v>93</v>
      </c>
      <c r="D83" s="78"/>
      <c r="E83" s="78"/>
      <c r="F83" s="79"/>
      <c r="G83" s="78"/>
      <c r="H83" s="78"/>
      <c r="I83" s="78"/>
      <c r="J83" s="90"/>
      <c r="K83" s="78"/>
      <c r="L83" s="90"/>
      <c r="M83" s="78"/>
    </row>
    <row r="84" spans="1:13" s="51" customFormat="1" x14ac:dyDescent="0.25">
      <c r="A84" s="81"/>
      <c r="B84" s="83"/>
      <c r="C84" s="38" t="s">
        <v>15</v>
      </c>
      <c r="D84" s="85"/>
      <c r="E84" s="85"/>
      <c r="F84" s="87"/>
      <c r="G84" s="85"/>
      <c r="H84" s="85"/>
      <c r="I84" s="85"/>
      <c r="J84" s="87"/>
      <c r="K84" s="85"/>
      <c r="L84" s="85"/>
      <c r="M84" s="87"/>
    </row>
    <row r="85" spans="1:13" s="4" customFormat="1" x14ac:dyDescent="0.25">
      <c r="A85" s="82"/>
      <c r="B85" s="84"/>
      <c r="C85" s="6" t="s">
        <v>16</v>
      </c>
      <c r="D85" s="86"/>
      <c r="E85" s="86"/>
      <c r="F85" s="88"/>
      <c r="G85" s="86"/>
      <c r="H85" s="86"/>
      <c r="I85" s="86"/>
      <c r="J85" s="88"/>
      <c r="K85" s="86"/>
      <c r="L85" s="86"/>
      <c r="M85" s="88"/>
    </row>
    <row r="86" spans="1:13" s="4" customFormat="1" x14ac:dyDescent="0.25">
      <c r="A86" s="76"/>
      <c r="B86" s="77" t="s">
        <v>51</v>
      </c>
      <c r="C86" s="5" t="s">
        <v>50</v>
      </c>
      <c r="D86" s="78" t="s">
        <v>27</v>
      </c>
      <c r="E86" s="79">
        <v>1.4</v>
      </c>
      <c r="F86" s="79">
        <f>F75*E86</f>
        <v>1.4</v>
      </c>
      <c r="G86" s="78">
        <v>0</v>
      </c>
      <c r="H86" s="79">
        <f>F86*G86</f>
        <v>0</v>
      </c>
      <c r="I86" s="78"/>
      <c r="J86" s="79"/>
      <c r="K86" s="78"/>
      <c r="L86" s="78"/>
      <c r="M86" s="79">
        <f>H86+J86+L86</f>
        <v>0</v>
      </c>
    </row>
    <row r="87" spans="1:13" s="4" customFormat="1" x14ac:dyDescent="0.25">
      <c r="A87" s="76"/>
      <c r="B87" s="77"/>
      <c r="C87" s="6" t="s">
        <v>49</v>
      </c>
      <c r="D87" s="78"/>
      <c r="E87" s="79"/>
      <c r="F87" s="79"/>
      <c r="G87" s="78"/>
      <c r="H87" s="79"/>
      <c r="I87" s="78"/>
      <c r="J87" s="79"/>
      <c r="K87" s="78"/>
      <c r="L87" s="78"/>
      <c r="M87" s="78"/>
    </row>
    <row r="88" spans="1:13" s="4" customFormat="1" x14ac:dyDescent="0.25">
      <c r="A88" s="76"/>
      <c r="B88" s="77" t="s">
        <v>89</v>
      </c>
      <c r="C88" s="5" t="s">
        <v>88</v>
      </c>
      <c r="D88" s="78" t="s">
        <v>27</v>
      </c>
      <c r="E88" s="79">
        <v>0.56000000000000005</v>
      </c>
      <c r="F88" s="79">
        <f>F75*E88</f>
        <v>0.56000000000000005</v>
      </c>
      <c r="G88" s="78">
        <v>0</v>
      </c>
      <c r="H88" s="79">
        <f>F88*G88</f>
        <v>0</v>
      </c>
      <c r="I88" s="78"/>
      <c r="J88" s="79"/>
      <c r="K88" s="78"/>
      <c r="L88" s="78"/>
      <c r="M88" s="79">
        <f>H88+J88+L88</f>
        <v>0</v>
      </c>
    </row>
    <row r="89" spans="1:13" s="4" customFormat="1" x14ac:dyDescent="0.25">
      <c r="A89" s="76"/>
      <c r="B89" s="77"/>
      <c r="C89" s="6" t="s">
        <v>87</v>
      </c>
      <c r="D89" s="78"/>
      <c r="E89" s="79"/>
      <c r="F89" s="79"/>
      <c r="G89" s="78"/>
      <c r="H89" s="79"/>
      <c r="I89" s="78"/>
      <c r="J89" s="79"/>
      <c r="K89" s="78"/>
      <c r="L89" s="78"/>
      <c r="M89" s="78"/>
    </row>
    <row r="90" spans="1:13" s="4" customFormat="1" x14ac:dyDescent="0.25">
      <c r="A90" s="76"/>
      <c r="B90" s="77" t="s">
        <v>96</v>
      </c>
      <c r="C90" s="5" t="s">
        <v>95</v>
      </c>
      <c r="D90" s="78" t="s">
        <v>27</v>
      </c>
      <c r="E90" s="79">
        <v>1.7</v>
      </c>
      <c r="F90" s="79">
        <f>F75*E90</f>
        <v>1.7</v>
      </c>
      <c r="G90" s="78">
        <v>0</v>
      </c>
      <c r="H90" s="79">
        <f>F90*G90</f>
        <v>0</v>
      </c>
      <c r="I90" s="78"/>
      <c r="J90" s="79"/>
      <c r="K90" s="78"/>
      <c r="L90" s="78"/>
      <c r="M90" s="79">
        <f>H90+J90+L90</f>
        <v>0</v>
      </c>
    </row>
    <row r="91" spans="1:13" s="4" customFormat="1" x14ac:dyDescent="0.25">
      <c r="A91" s="76"/>
      <c r="B91" s="77"/>
      <c r="C91" s="6" t="s">
        <v>94</v>
      </c>
      <c r="D91" s="78"/>
      <c r="E91" s="79"/>
      <c r="F91" s="79"/>
      <c r="G91" s="78"/>
      <c r="H91" s="79"/>
      <c r="I91" s="78"/>
      <c r="J91" s="79"/>
      <c r="K91" s="78"/>
      <c r="L91" s="78"/>
      <c r="M91" s="78"/>
    </row>
    <row r="92" spans="1:13" s="4" customFormat="1" x14ac:dyDescent="0.25">
      <c r="A92" s="76"/>
      <c r="B92" s="77" t="s">
        <v>99</v>
      </c>
      <c r="C92" s="5" t="s">
        <v>97</v>
      </c>
      <c r="D92" s="78" t="s">
        <v>55</v>
      </c>
      <c r="E92" s="79">
        <v>0.02</v>
      </c>
      <c r="F92" s="79">
        <f>F75*E92</f>
        <v>0.02</v>
      </c>
      <c r="G92" s="78">
        <v>0</v>
      </c>
      <c r="H92" s="79">
        <f>F92*G92</f>
        <v>0</v>
      </c>
      <c r="I92" s="78"/>
      <c r="J92" s="79"/>
      <c r="K92" s="78"/>
      <c r="L92" s="78"/>
      <c r="M92" s="79">
        <f>H92+J92+L92</f>
        <v>0</v>
      </c>
    </row>
    <row r="93" spans="1:13" s="4" customFormat="1" x14ac:dyDescent="0.25">
      <c r="A93" s="76"/>
      <c r="B93" s="77"/>
      <c r="C93" s="6" t="s">
        <v>98</v>
      </c>
      <c r="D93" s="78"/>
      <c r="E93" s="79"/>
      <c r="F93" s="79"/>
      <c r="G93" s="78"/>
      <c r="H93" s="79"/>
      <c r="I93" s="78"/>
      <c r="J93" s="79"/>
      <c r="K93" s="78"/>
      <c r="L93" s="78"/>
      <c r="M93" s="78"/>
    </row>
    <row r="94" spans="1:13" s="4" customFormat="1" x14ac:dyDescent="0.25">
      <c r="A94" s="76"/>
      <c r="B94" s="77" t="s">
        <v>102</v>
      </c>
      <c r="C94" s="5" t="s">
        <v>100</v>
      </c>
      <c r="D94" s="78" t="s">
        <v>55</v>
      </c>
      <c r="E94" s="80">
        <v>1.4999999999999999E-2</v>
      </c>
      <c r="F94" s="79">
        <f>F75*E94</f>
        <v>1.4999999999999999E-2</v>
      </c>
      <c r="G94" s="78">
        <v>0</v>
      </c>
      <c r="H94" s="79">
        <f>F94*G94</f>
        <v>0</v>
      </c>
      <c r="I94" s="78"/>
      <c r="J94" s="79"/>
      <c r="K94" s="78"/>
      <c r="L94" s="78"/>
      <c r="M94" s="79">
        <f>H94+J94+L94</f>
        <v>0</v>
      </c>
    </row>
    <row r="95" spans="1:13" s="4" customFormat="1" x14ac:dyDescent="0.25">
      <c r="A95" s="76"/>
      <c r="B95" s="77"/>
      <c r="C95" s="6" t="s">
        <v>101</v>
      </c>
      <c r="D95" s="78"/>
      <c r="E95" s="80"/>
      <c r="F95" s="79"/>
      <c r="G95" s="78"/>
      <c r="H95" s="79"/>
      <c r="I95" s="78"/>
      <c r="J95" s="79"/>
      <c r="K95" s="78"/>
      <c r="L95" s="78"/>
      <c r="M95" s="78"/>
    </row>
    <row r="96" spans="1:13" s="4" customFormat="1" x14ac:dyDescent="0.25">
      <c r="A96" s="76"/>
      <c r="B96" s="77" t="s">
        <v>158</v>
      </c>
      <c r="C96" s="5" t="s">
        <v>156</v>
      </c>
      <c r="D96" s="78" t="s">
        <v>27</v>
      </c>
      <c r="E96" s="79">
        <v>0.24</v>
      </c>
      <c r="F96" s="79">
        <f>F75*E96</f>
        <v>0.24</v>
      </c>
      <c r="G96" s="78">
        <v>0</v>
      </c>
      <c r="H96" s="79">
        <f>F96*G96</f>
        <v>0</v>
      </c>
      <c r="I96" s="78"/>
      <c r="J96" s="79"/>
      <c r="K96" s="78"/>
      <c r="L96" s="78"/>
      <c r="M96" s="79">
        <f>H96+J96+L96</f>
        <v>0</v>
      </c>
    </row>
    <row r="97" spans="1:14" s="4" customFormat="1" x14ac:dyDescent="0.25">
      <c r="A97" s="76"/>
      <c r="B97" s="77"/>
      <c r="C97" s="6" t="s">
        <v>157</v>
      </c>
      <c r="D97" s="78"/>
      <c r="E97" s="79"/>
      <c r="F97" s="79"/>
      <c r="G97" s="78"/>
      <c r="H97" s="79"/>
      <c r="I97" s="78"/>
      <c r="J97" s="79"/>
      <c r="K97" s="78"/>
      <c r="L97" s="78"/>
      <c r="M97" s="78"/>
    </row>
    <row r="98" spans="1:14" s="4" customFormat="1" x14ac:dyDescent="0.25">
      <c r="A98" s="76"/>
      <c r="B98" s="77" t="s">
        <v>56</v>
      </c>
      <c r="C98" s="5" t="s">
        <v>53</v>
      </c>
      <c r="D98" s="78" t="s">
        <v>55</v>
      </c>
      <c r="E98" s="79">
        <v>0.12</v>
      </c>
      <c r="F98" s="79">
        <f>F75*E98</f>
        <v>0.12</v>
      </c>
      <c r="G98" s="78">
        <v>0</v>
      </c>
      <c r="H98" s="79">
        <f>F98*G98</f>
        <v>0</v>
      </c>
      <c r="I98" s="78"/>
      <c r="J98" s="79"/>
      <c r="K98" s="78"/>
      <c r="L98" s="78"/>
      <c r="M98" s="79">
        <f>H98+J98+L98</f>
        <v>0</v>
      </c>
    </row>
    <row r="99" spans="1:14" s="4" customFormat="1" x14ac:dyDescent="0.25">
      <c r="A99" s="76"/>
      <c r="B99" s="77"/>
      <c r="C99" s="6" t="s">
        <v>54</v>
      </c>
      <c r="D99" s="78"/>
      <c r="E99" s="79"/>
      <c r="F99" s="79"/>
      <c r="G99" s="78"/>
      <c r="H99" s="79"/>
      <c r="I99" s="78"/>
      <c r="J99" s="79"/>
      <c r="K99" s="78"/>
      <c r="L99" s="78"/>
      <c r="M99" s="78"/>
    </row>
    <row r="100" spans="1:14" s="51" customFormat="1" x14ac:dyDescent="0.25">
      <c r="A100" s="76"/>
      <c r="B100" s="77"/>
      <c r="C100" s="38" t="s">
        <v>19</v>
      </c>
      <c r="D100" s="78" t="s">
        <v>20</v>
      </c>
      <c r="E100" s="78">
        <v>0.1</v>
      </c>
      <c r="F100" s="79">
        <f>F75*E100</f>
        <v>0.1</v>
      </c>
      <c r="G100" s="78">
        <v>0</v>
      </c>
      <c r="H100" s="79">
        <f>F100*G100</f>
        <v>0</v>
      </c>
      <c r="I100" s="78"/>
      <c r="J100" s="79"/>
      <c r="K100" s="78"/>
      <c r="L100" s="78"/>
      <c r="M100" s="79">
        <f>H100+J100+L100</f>
        <v>0</v>
      </c>
    </row>
    <row r="101" spans="1:14" s="4" customFormat="1" x14ac:dyDescent="0.25">
      <c r="A101" s="76"/>
      <c r="B101" s="77"/>
      <c r="C101" s="6" t="s">
        <v>21</v>
      </c>
      <c r="D101" s="78"/>
      <c r="E101" s="78"/>
      <c r="F101" s="79"/>
      <c r="G101" s="78"/>
      <c r="H101" s="79"/>
      <c r="I101" s="78"/>
      <c r="J101" s="79"/>
      <c r="K101" s="78"/>
      <c r="L101" s="78"/>
      <c r="M101" s="78"/>
      <c r="N101" s="15"/>
    </row>
    <row r="102" spans="1:14" ht="60" x14ac:dyDescent="0.25">
      <c r="A102" s="76">
        <v>8</v>
      </c>
      <c r="B102" s="91" t="s">
        <v>62</v>
      </c>
      <c r="C102" s="39" t="s">
        <v>106</v>
      </c>
      <c r="D102" s="17" t="s">
        <v>29</v>
      </c>
      <c r="E102" s="78"/>
      <c r="F102" s="42">
        <f>F75</f>
        <v>1</v>
      </c>
      <c r="G102" s="78"/>
      <c r="H102" s="78"/>
      <c r="I102" s="78"/>
      <c r="J102" s="78"/>
      <c r="K102" s="78"/>
      <c r="L102" s="78"/>
      <c r="M102" s="78"/>
    </row>
    <row r="103" spans="1:14" x14ac:dyDescent="0.25">
      <c r="A103" s="76"/>
      <c r="B103" s="91"/>
      <c r="C103" s="40"/>
      <c r="D103" s="18" t="s">
        <v>52</v>
      </c>
      <c r="E103" s="78"/>
      <c r="F103" s="45">
        <f>F102*0.6*1.5</f>
        <v>0.89999999999999991</v>
      </c>
      <c r="G103" s="78"/>
      <c r="H103" s="78"/>
      <c r="I103" s="78"/>
      <c r="J103" s="78"/>
      <c r="K103" s="78"/>
      <c r="L103" s="78"/>
      <c r="M103" s="78"/>
    </row>
    <row r="104" spans="1:14" s="4" customFormat="1" ht="45" x14ac:dyDescent="0.25">
      <c r="A104" s="76"/>
      <c r="B104" s="91"/>
      <c r="C104" s="41" t="s">
        <v>107</v>
      </c>
      <c r="D104" s="19"/>
      <c r="E104" s="78"/>
      <c r="F104" s="43"/>
      <c r="G104" s="78"/>
      <c r="H104" s="78"/>
      <c r="I104" s="78"/>
      <c r="J104" s="78"/>
      <c r="K104" s="78"/>
      <c r="L104" s="78"/>
      <c r="M104" s="78"/>
    </row>
    <row r="105" spans="1:14" s="4" customFormat="1" x14ac:dyDescent="0.25">
      <c r="A105" s="76"/>
      <c r="B105" s="77"/>
      <c r="C105" s="38" t="s">
        <v>12</v>
      </c>
      <c r="D105" s="78" t="s">
        <v>13</v>
      </c>
      <c r="E105" s="78">
        <v>0.38800000000000001</v>
      </c>
      <c r="F105" s="79">
        <f>F103*E105</f>
        <v>0.34919999999999995</v>
      </c>
      <c r="G105" s="78"/>
      <c r="H105" s="78"/>
      <c r="I105" s="78">
        <v>0</v>
      </c>
      <c r="J105" s="90">
        <f>F105*I105</f>
        <v>0</v>
      </c>
      <c r="K105" s="78"/>
      <c r="L105" s="78"/>
      <c r="M105" s="79">
        <f>H105+J105+L105</f>
        <v>0</v>
      </c>
    </row>
    <row r="106" spans="1:14" s="4" customFormat="1" x14ac:dyDescent="0.25">
      <c r="A106" s="76"/>
      <c r="B106" s="77"/>
      <c r="C106" s="6" t="s">
        <v>14</v>
      </c>
      <c r="D106" s="78"/>
      <c r="E106" s="78"/>
      <c r="F106" s="79"/>
      <c r="G106" s="78"/>
      <c r="H106" s="78"/>
      <c r="I106" s="78"/>
      <c r="J106" s="90"/>
      <c r="K106" s="78"/>
      <c r="L106" s="78"/>
      <c r="M106" s="78"/>
    </row>
    <row r="107" spans="1:14" x14ac:dyDescent="0.25">
      <c r="A107" s="76"/>
      <c r="B107" s="77"/>
      <c r="C107" s="5" t="s">
        <v>22</v>
      </c>
      <c r="D107" s="78" t="s">
        <v>20</v>
      </c>
      <c r="E107" s="78">
        <v>2.9999999999999997E-4</v>
      </c>
      <c r="F107" s="114">
        <f>F103*E107</f>
        <v>2.6999999999999995E-4</v>
      </c>
      <c r="G107" s="78"/>
      <c r="H107" s="78"/>
      <c r="I107" s="78"/>
      <c r="J107" s="79"/>
      <c r="K107" s="78">
        <v>0</v>
      </c>
      <c r="L107" s="80">
        <f>F107*K107</f>
        <v>0</v>
      </c>
      <c r="M107" s="80">
        <f>H107+J107+L107</f>
        <v>0</v>
      </c>
    </row>
    <row r="108" spans="1:14" s="4" customFormat="1" x14ac:dyDescent="0.25">
      <c r="A108" s="76"/>
      <c r="B108" s="77"/>
      <c r="C108" s="6" t="s">
        <v>23</v>
      </c>
      <c r="D108" s="78"/>
      <c r="E108" s="78"/>
      <c r="F108" s="114"/>
      <c r="G108" s="78"/>
      <c r="H108" s="78"/>
      <c r="I108" s="78"/>
      <c r="J108" s="79"/>
      <c r="K108" s="78"/>
      <c r="L108" s="80"/>
      <c r="M108" s="80"/>
    </row>
    <row r="109" spans="1:14" x14ac:dyDescent="0.25">
      <c r="A109" s="81"/>
      <c r="B109" s="83"/>
      <c r="C109" s="38" t="s">
        <v>15</v>
      </c>
      <c r="D109" s="85"/>
      <c r="E109" s="85"/>
      <c r="F109" s="87"/>
      <c r="G109" s="85"/>
      <c r="H109" s="85"/>
      <c r="I109" s="85"/>
      <c r="J109" s="87"/>
      <c r="K109" s="85"/>
      <c r="L109" s="85"/>
      <c r="M109" s="87"/>
    </row>
    <row r="110" spans="1:14" s="4" customFormat="1" x14ac:dyDescent="0.25">
      <c r="A110" s="82"/>
      <c r="B110" s="84"/>
      <c r="C110" s="6" t="s">
        <v>16</v>
      </c>
      <c r="D110" s="86"/>
      <c r="E110" s="86"/>
      <c r="F110" s="88"/>
      <c r="G110" s="86"/>
      <c r="H110" s="86"/>
      <c r="I110" s="86"/>
      <c r="J110" s="88"/>
      <c r="K110" s="86"/>
      <c r="L110" s="86"/>
      <c r="M110" s="88"/>
    </row>
    <row r="111" spans="1:14" s="4" customFormat="1" x14ac:dyDescent="0.25">
      <c r="A111" s="76"/>
      <c r="B111" s="77" t="s">
        <v>63</v>
      </c>
      <c r="C111" s="5" t="s">
        <v>64</v>
      </c>
      <c r="D111" s="78" t="s">
        <v>55</v>
      </c>
      <c r="E111" s="79">
        <v>0.3</v>
      </c>
      <c r="F111" s="79">
        <f>F103*E111</f>
        <v>0.26999999999999996</v>
      </c>
      <c r="G111" s="78">
        <v>0</v>
      </c>
      <c r="H111" s="79">
        <f>F111*G111</f>
        <v>0</v>
      </c>
      <c r="I111" s="78"/>
      <c r="J111" s="79"/>
      <c r="K111" s="78"/>
      <c r="L111" s="78"/>
      <c r="M111" s="79">
        <f>H111+J111+L111</f>
        <v>0</v>
      </c>
    </row>
    <row r="112" spans="1:14" s="4" customFormat="1" ht="30" x14ac:dyDescent="0.25">
      <c r="A112" s="76"/>
      <c r="B112" s="77"/>
      <c r="C112" s="6" t="s">
        <v>65</v>
      </c>
      <c r="D112" s="78"/>
      <c r="E112" s="79"/>
      <c r="F112" s="79"/>
      <c r="G112" s="78"/>
      <c r="H112" s="79"/>
      <c r="I112" s="78"/>
      <c r="J112" s="79"/>
      <c r="K112" s="78"/>
      <c r="L112" s="78"/>
      <c r="M112" s="78"/>
    </row>
    <row r="113" spans="1:15" s="4" customFormat="1" x14ac:dyDescent="0.25">
      <c r="A113" s="76"/>
      <c r="B113" s="77" t="s">
        <v>66</v>
      </c>
      <c r="C113" s="5" t="s">
        <v>68</v>
      </c>
      <c r="D113" s="78" t="s">
        <v>55</v>
      </c>
      <c r="E113" s="79">
        <v>0.5</v>
      </c>
      <c r="F113" s="79">
        <f>F103*E113</f>
        <v>0.44999999999999996</v>
      </c>
      <c r="G113" s="78">
        <v>0</v>
      </c>
      <c r="H113" s="79">
        <f>F113*G113</f>
        <v>0</v>
      </c>
      <c r="I113" s="78"/>
      <c r="J113" s="79"/>
      <c r="K113" s="78"/>
      <c r="L113" s="78"/>
      <c r="M113" s="79">
        <f>H113+J113+L113</f>
        <v>0</v>
      </c>
    </row>
    <row r="114" spans="1:15" s="4" customFormat="1" x14ac:dyDescent="0.25">
      <c r="A114" s="76"/>
      <c r="B114" s="77"/>
      <c r="C114" s="6" t="s">
        <v>67</v>
      </c>
      <c r="D114" s="78"/>
      <c r="E114" s="79"/>
      <c r="F114" s="79"/>
      <c r="G114" s="78"/>
      <c r="H114" s="79"/>
      <c r="I114" s="78"/>
      <c r="J114" s="79"/>
      <c r="K114" s="78"/>
      <c r="L114" s="78"/>
      <c r="M114" s="78"/>
    </row>
    <row r="115" spans="1:15" x14ac:dyDescent="0.25">
      <c r="A115" s="76"/>
      <c r="B115" s="77"/>
      <c r="C115" s="38" t="s">
        <v>19</v>
      </c>
      <c r="D115" s="78" t="s">
        <v>20</v>
      </c>
      <c r="E115" s="78">
        <v>1.9E-3</v>
      </c>
      <c r="F115" s="79">
        <f>F103*E115</f>
        <v>1.7099999999999999E-3</v>
      </c>
      <c r="G115" s="78">
        <v>0</v>
      </c>
      <c r="H115" s="79">
        <f>F115*G115</f>
        <v>0</v>
      </c>
      <c r="I115" s="78"/>
      <c r="J115" s="79"/>
      <c r="K115" s="78"/>
      <c r="L115" s="78"/>
      <c r="M115" s="79">
        <f>H115+J115+L115</f>
        <v>0</v>
      </c>
    </row>
    <row r="116" spans="1:15" s="4" customFormat="1" x14ac:dyDescent="0.25">
      <c r="A116" s="76"/>
      <c r="B116" s="77"/>
      <c r="C116" s="6" t="s">
        <v>21</v>
      </c>
      <c r="D116" s="78"/>
      <c r="E116" s="78"/>
      <c r="F116" s="79"/>
      <c r="G116" s="78"/>
      <c r="H116" s="79"/>
      <c r="I116" s="78"/>
      <c r="J116" s="79"/>
      <c r="K116" s="78"/>
      <c r="L116" s="78"/>
      <c r="M116" s="78"/>
    </row>
    <row r="117" spans="1:15" ht="30" x14ac:dyDescent="0.25">
      <c r="A117" s="76">
        <v>9</v>
      </c>
      <c r="B117" s="91" t="s">
        <v>118</v>
      </c>
      <c r="C117" s="39" t="s">
        <v>105</v>
      </c>
      <c r="D117" s="93" t="s">
        <v>29</v>
      </c>
      <c r="E117" s="85"/>
      <c r="F117" s="95">
        <f>F102</f>
        <v>1</v>
      </c>
      <c r="G117" s="78"/>
      <c r="H117" s="78"/>
      <c r="I117" s="78"/>
      <c r="J117" s="78"/>
      <c r="K117" s="78"/>
      <c r="L117" s="78"/>
      <c r="M117" s="78"/>
    </row>
    <row r="118" spans="1:15" ht="45" x14ac:dyDescent="0.25">
      <c r="A118" s="76"/>
      <c r="B118" s="91"/>
      <c r="C118" s="41" t="s">
        <v>104</v>
      </c>
      <c r="D118" s="94"/>
      <c r="E118" s="86"/>
      <c r="F118" s="96"/>
      <c r="G118" s="78"/>
      <c r="H118" s="78"/>
      <c r="I118" s="78"/>
      <c r="J118" s="78"/>
      <c r="K118" s="78"/>
      <c r="L118" s="78"/>
      <c r="M118" s="78"/>
    </row>
    <row r="119" spans="1:15" s="4" customFormat="1" x14ac:dyDescent="0.25">
      <c r="A119" s="76"/>
      <c r="B119" s="77"/>
      <c r="C119" s="38" t="s">
        <v>12</v>
      </c>
      <c r="D119" s="78" t="s">
        <v>13</v>
      </c>
      <c r="E119" s="78">
        <v>2.3199999999999998</v>
      </c>
      <c r="F119" s="79">
        <f>F117*E119</f>
        <v>2.3199999999999998</v>
      </c>
      <c r="G119" s="78"/>
      <c r="H119" s="78"/>
      <c r="I119" s="78">
        <v>0</v>
      </c>
      <c r="J119" s="90">
        <f>F119*I119</f>
        <v>0</v>
      </c>
      <c r="K119" s="78"/>
      <c r="L119" s="78"/>
      <c r="M119" s="79">
        <f>H119+J119+L119</f>
        <v>0</v>
      </c>
    </row>
    <row r="120" spans="1:15" s="4" customFormat="1" x14ac:dyDescent="0.25">
      <c r="A120" s="76"/>
      <c r="B120" s="77"/>
      <c r="C120" s="6" t="s">
        <v>14</v>
      </c>
      <c r="D120" s="78"/>
      <c r="E120" s="78"/>
      <c r="F120" s="79"/>
      <c r="G120" s="78"/>
      <c r="H120" s="78"/>
      <c r="I120" s="78"/>
      <c r="J120" s="90"/>
      <c r="K120" s="78"/>
      <c r="L120" s="78"/>
      <c r="M120" s="78"/>
    </row>
    <row r="121" spans="1:15" s="4" customFormat="1" x14ac:dyDescent="0.25">
      <c r="A121" s="76"/>
      <c r="B121" s="77" t="s">
        <v>164</v>
      </c>
      <c r="C121" s="5" t="s">
        <v>39</v>
      </c>
      <c r="D121" s="78" t="s">
        <v>26</v>
      </c>
      <c r="E121" s="78">
        <v>0.97</v>
      </c>
      <c r="F121" s="79">
        <f>F117*E121</f>
        <v>0.97</v>
      </c>
      <c r="G121" s="78"/>
      <c r="H121" s="78"/>
      <c r="I121" s="78"/>
      <c r="J121" s="90"/>
      <c r="K121" s="78">
        <v>0</v>
      </c>
      <c r="L121" s="80">
        <f>F121*K121</f>
        <v>0</v>
      </c>
      <c r="M121" s="79">
        <f>H121+J121+L121</f>
        <v>0</v>
      </c>
    </row>
    <row r="122" spans="1:15" s="4" customFormat="1" x14ac:dyDescent="0.25">
      <c r="A122" s="76"/>
      <c r="B122" s="77"/>
      <c r="C122" s="6" t="s">
        <v>40</v>
      </c>
      <c r="D122" s="78"/>
      <c r="E122" s="78"/>
      <c r="F122" s="79"/>
      <c r="G122" s="78"/>
      <c r="H122" s="78"/>
      <c r="I122" s="78"/>
      <c r="J122" s="90"/>
      <c r="K122" s="78"/>
      <c r="L122" s="80"/>
      <c r="M122" s="78"/>
    </row>
    <row r="123" spans="1:15" s="4" customFormat="1" x14ac:dyDescent="0.25">
      <c r="A123" s="76"/>
      <c r="B123" s="89" t="s">
        <v>42</v>
      </c>
      <c r="C123" s="5" t="s">
        <v>41</v>
      </c>
      <c r="D123" s="78" t="s">
        <v>26</v>
      </c>
      <c r="E123" s="78">
        <v>1.0999999999999999E-2</v>
      </c>
      <c r="F123" s="79">
        <f>F117*E123</f>
        <v>1.0999999999999999E-2</v>
      </c>
      <c r="G123" s="78"/>
      <c r="H123" s="78"/>
      <c r="I123" s="78"/>
      <c r="J123" s="90"/>
      <c r="K123" s="78">
        <v>0</v>
      </c>
      <c r="L123" s="79">
        <f>F123*K123</f>
        <v>0</v>
      </c>
      <c r="M123" s="79">
        <f>H123+J123+L123</f>
        <v>0</v>
      </c>
    </row>
    <row r="124" spans="1:15" s="4" customFormat="1" ht="30" x14ac:dyDescent="0.25">
      <c r="A124" s="76"/>
      <c r="B124" s="89"/>
      <c r="C124" s="6" t="s">
        <v>33</v>
      </c>
      <c r="D124" s="78"/>
      <c r="E124" s="78"/>
      <c r="F124" s="79"/>
      <c r="G124" s="78"/>
      <c r="H124" s="78"/>
      <c r="I124" s="78"/>
      <c r="J124" s="90"/>
      <c r="K124" s="78"/>
      <c r="L124" s="79"/>
      <c r="M124" s="78"/>
    </row>
    <row r="125" spans="1:15" ht="19.899999999999999" customHeight="1" x14ac:dyDescent="0.25">
      <c r="A125" s="64"/>
      <c r="B125" s="65"/>
      <c r="C125" s="66" t="s">
        <v>5</v>
      </c>
      <c r="D125" s="64"/>
      <c r="E125" s="64"/>
      <c r="F125" s="64"/>
      <c r="G125" s="64"/>
      <c r="H125" s="67">
        <f>SUM(H8:H124)</f>
        <v>0</v>
      </c>
      <c r="I125" s="64"/>
      <c r="J125" s="67">
        <f>SUM(J8:J124)</f>
        <v>0</v>
      </c>
      <c r="K125" s="64"/>
      <c r="L125" s="67">
        <f>SUM(L8:L124)</f>
        <v>0</v>
      </c>
      <c r="M125" s="67">
        <f>SUM(M8:M124)</f>
        <v>0</v>
      </c>
      <c r="O125" s="7"/>
    </row>
    <row r="126" spans="1:15" ht="19.899999999999999" customHeight="1" x14ac:dyDescent="0.25">
      <c r="A126" s="64"/>
      <c r="B126" s="65"/>
      <c r="C126" s="68" t="s">
        <v>17</v>
      </c>
      <c r="D126" s="69" t="s">
        <v>180</v>
      </c>
      <c r="E126" s="64"/>
      <c r="F126" s="64"/>
      <c r="G126" s="64"/>
      <c r="H126" s="64"/>
      <c r="I126" s="64"/>
      <c r="J126" s="64"/>
      <c r="K126" s="64"/>
      <c r="L126" s="64"/>
      <c r="M126" s="70"/>
    </row>
    <row r="127" spans="1:15" ht="19.899999999999999" customHeight="1" x14ac:dyDescent="0.25">
      <c r="A127" s="64"/>
      <c r="B127" s="65"/>
      <c r="C127" s="66" t="s">
        <v>5</v>
      </c>
      <c r="D127" s="64"/>
      <c r="E127" s="64"/>
      <c r="F127" s="64"/>
      <c r="G127" s="64"/>
      <c r="H127" s="64"/>
      <c r="I127" s="64"/>
      <c r="J127" s="64"/>
      <c r="K127" s="64"/>
      <c r="L127" s="64"/>
      <c r="M127" s="67"/>
    </row>
    <row r="128" spans="1:15" ht="19.899999999999999" customHeight="1" x14ac:dyDescent="0.25">
      <c r="A128" s="64"/>
      <c r="B128" s="65"/>
      <c r="C128" s="68" t="s">
        <v>18</v>
      </c>
      <c r="D128" s="69" t="s">
        <v>180</v>
      </c>
      <c r="E128" s="64"/>
      <c r="F128" s="64"/>
      <c r="G128" s="64"/>
      <c r="H128" s="64"/>
      <c r="I128" s="64"/>
      <c r="J128" s="64"/>
      <c r="K128" s="64"/>
      <c r="L128" s="64"/>
      <c r="M128" s="70"/>
    </row>
    <row r="129" spans="1:13" ht="19.899999999999999" customHeight="1" x14ac:dyDescent="0.25">
      <c r="A129" s="64"/>
      <c r="B129" s="65"/>
      <c r="C129" s="71" t="s">
        <v>25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72"/>
    </row>
    <row r="130" spans="1:13" s="54" customFormat="1" ht="19.899999999999999" customHeight="1" x14ac:dyDescent="0.25">
      <c r="A130" s="31"/>
      <c r="B130" s="32"/>
      <c r="C130" s="55"/>
      <c r="D130" s="31"/>
      <c r="E130" s="31"/>
      <c r="F130" s="31"/>
      <c r="G130" s="31"/>
      <c r="H130" s="31"/>
      <c r="I130" s="31"/>
      <c r="J130" s="31"/>
      <c r="K130" s="31"/>
      <c r="L130" s="31"/>
      <c r="M130" s="56"/>
    </row>
    <row r="131" spans="1:13" ht="18" x14ac:dyDescent="0.25">
      <c r="A131" s="97" t="s">
        <v>145</v>
      </c>
      <c r="B131" s="98"/>
      <c r="C131" s="98"/>
      <c r="D131" s="99"/>
      <c r="E131" s="100" t="s">
        <v>24</v>
      </c>
      <c r="F131" s="101"/>
      <c r="G131" s="101"/>
      <c r="H131" s="101"/>
      <c r="I131" s="101"/>
      <c r="J131" s="101"/>
      <c r="K131" s="101"/>
      <c r="L131" s="101"/>
      <c r="M131" s="102"/>
    </row>
    <row r="132" spans="1:13" ht="19.899999999999999" customHeight="1" x14ac:dyDescent="0.25">
      <c r="A132" s="122" t="s">
        <v>146</v>
      </c>
      <c r="B132" s="123"/>
      <c r="C132" s="123"/>
      <c r="D132" s="124"/>
      <c r="E132" s="125"/>
      <c r="F132" s="126"/>
      <c r="G132" s="126"/>
      <c r="H132" s="126"/>
      <c r="I132" s="126"/>
      <c r="J132" s="126"/>
      <c r="K132" s="126"/>
      <c r="L132" s="126"/>
      <c r="M132" s="127"/>
    </row>
    <row r="133" spans="1:13" ht="45" x14ac:dyDescent="0.25">
      <c r="A133" s="76">
        <v>10</v>
      </c>
      <c r="B133" s="91" t="s">
        <v>110</v>
      </c>
      <c r="C133" s="39" t="s">
        <v>174</v>
      </c>
      <c r="D133" s="17" t="s">
        <v>27</v>
      </c>
      <c r="E133" s="85"/>
      <c r="F133" s="27">
        <v>480</v>
      </c>
      <c r="G133" s="78"/>
      <c r="H133" s="78"/>
      <c r="I133" s="78"/>
      <c r="J133" s="78"/>
      <c r="K133" s="78"/>
      <c r="L133" s="78"/>
      <c r="M133" s="78"/>
    </row>
    <row r="134" spans="1:13" x14ac:dyDescent="0.25">
      <c r="A134" s="76"/>
      <c r="B134" s="91"/>
      <c r="C134" s="40"/>
      <c r="D134" s="18" t="s">
        <v>109</v>
      </c>
      <c r="E134" s="128"/>
      <c r="F134" s="47">
        <f>F18+F75</f>
        <v>10</v>
      </c>
      <c r="G134" s="78"/>
      <c r="H134" s="78"/>
      <c r="I134" s="78"/>
      <c r="J134" s="78"/>
      <c r="K134" s="78"/>
      <c r="L134" s="78"/>
      <c r="M134" s="78"/>
    </row>
    <row r="135" spans="1:13" ht="30" x14ac:dyDescent="0.25">
      <c r="A135" s="76"/>
      <c r="B135" s="91"/>
      <c r="C135" s="41" t="s">
        <v>115</v>
      </c>
      <c r="D135" s="19"/>
      <c r="E135" s="86"/>
      <c r="F135" s="48"/>
      <c r="G135" s="78"/>
      <c r="H135" s="78"/>
      <c r="I135" s="78"/>
      <c r="J135" s="78"/>
      <c r="K135" s="78"/>
      <c r="L135" s="78"/>
      <c r="M135" s="78"/>
    </row>
    <row r="136" spans="1:13" s="4" customFormat="1" x14ac:dyDescent="0.25">
      <c r="A136" s="76"/>
      <c r="B136" s="77"/>
      <c r="C136" s="38" t="s">
        <v>12</v>
      </c>
      <c r="D136" s="78" t="s">
        <v>13</v>
      </c>
      <c r="E136" s="78">
        <v>0.20899999999999999</v>
      </c>
      <c r="F136" s="79">
        <f>F133*E136</f>
        <v>100.32</v>
      </c>
      <c r="G136" s="78"/>
      <c r="H136" s="78"/>
      <c r="I136" s="90">
        <v>0</v>
      </c>
      <c r="J136" s="90">
        <f>F136*I136</f>
        <v>0</v>
      </c>
      <c r="K136" s="78"/>
      <c r="L136" s="78"/>
      <c r="M136" s="79">
        <f>H136+J136+L136</f>
        <v>0</v>
      </c>
    </row>
    <row r="137" spans="1:13" s="4" customFormat="1" x14ac:dyDescent="0.25">
      <c r="A137" s="76"/>
      <c r="B137" s="77"/>
      <c r="C137" s="6" t="s">
        <v>14</v>
      </c>
      <c r="D137" s="78"/>
      <c r="E137" s="78"/>
      <c r="F137" s="79"/>
      <c r="G137" s="78"/>
      <c r="H137" s="78"/>
      <c r="I137" s="90"/>
      <c r="J137" s="90"/>
      <c r="K137" s="78"/>
      <c r="L137" s="78"/>
      <c r="M137" s="78"/>
    </row>
    <row r="138" spans="1:13" s="4" customFormat="1" x14ac:dyDescent="0.25">
      <c r="A138" s="76"/>
      <c r="B138" s="77" t="s">
        <v>164</v>
      </c>
      <c r="C138" s="5" t="s">
        <v>39</v>
      </c>
      <c r="D138" s="78" t="s">
        <v>26</v>
      </c>
      <c r="E138" s="78">
        <v>0.05</v>
      </c>
      <c r="F138" s="79">
        <f>F133*E138</f>
        <v>24</v>
      </c>
      <c r="G138" s="78"/>
      <c r="H138" s="78"/>
      <c r="I138" s="78"/>
      <c r="J138" s="90"/>
      <c r="K138" s="78">
        <v>0</v>
      </c>
      <c r="L138" s="80">
        <f>F138*K138</f>
        <v>0</v>
      </c>
      <c r="M138" s="79">
        <f>H138+J138+L138</f>
        <v>0</v>
      </c>
    </row>
    <row r="139" spans="1:13" s="4" customFormat="1" x14ac:dyDescent="0.25">
      <c r="A139" s="76"/>
      <c r="B139" s="77"/>
      <c r="C139" s="6" t="s">
        <v>40</v>
      </c>
      <c r="D139" s="78"/>
      <c r="E139" s="78"/>
      <c r="F139" s="79"/>
      <c r="G139" s="78"/>
      <c r="H139" s="78"/>
      <c r="I139" s="78"/>
      <c r="J139" s="90"/>
      <c r="K139" s="78"/>
      <c r="L139" s="80"/>
      <c r="M139" s="78"/>
    </row>
    <row r="140" spans="1:13" x14ac:dyDescent="0.25">
      <c r="A140" s="81"/>
      <c r="B140" s="83"/>
      <c r="C140" s="38" t="s">
        <v>15</v>
      </c>
      <c r="D140" s="85"/>
      <c r="E140" s="85"/>
      <c r="F140" s="87"/>
      <c r="G140" s="85"/>
      <c r="H140" s="85"/>
      <c r="I140" s="85"/>
      <c r="J140" s="87"/>
      <c r="K140" s="85"/>
      <c r="L140" s="85"/>
      <c r="M140" s="87"/>
    </row>
    <row r="141" spans="1:13" s="4" customFormat="1" x14ac:dyDescent="0.25">
      <c r="A141" s="82"/>
      <c r="B141" s="84"/>
      <c r="C141" s="6" t="s">
        <v>16</v>
      </c>
      <c r="D141" s="86"/>
      <c r="E141" s="86"/>
      <c r="F141" s="88"/>
      <c r="G141" s="86"/>
      <c r="H141" s="86"/>
      <c r="I141" s="86"/>
      <c r="J141" s="88"/>
      <c r="K141" s="86"/>
      <c r="L141" s="86"/>
      <c r="M141" s="88"/>
    </row>
    <row r="142" spans="1:13" s="4" customFormat="1" ht="30" x14ac:dyDescent="0.25">
      <c r="A142" s="76"/>
      <c r="B142" s="109" t="s">
        <v>117</v>
      </c>
      <c r="C142" s="5" t="s">
        <v>111</v>
      </c>
      <c r="D142" s="78" t="s">
        <v>29</v>
      </c>
      <c r="E142" s="92">
        <v>2</v>
      </c>
      <c r="F142" s="92">
        <f>F134*E142</f>
        <v>20</v>
      </c>
      <c r="G142" s="78">
        <v>0</v>
      </c>
      <c r="H142" s="79">
        <f>F142*G142</f>
        <v>0</v>
      </c>
      <c r="I142" s="78"/>
      <c r="J142" s="79"/>
      <c r="K142" s="78"/>
      <c r="L142" s="78"/>
      <c r="M142" s="79">
        <f>H142+J142+L142</f>
        <v>0</v>
      </c>
    </row>
    <row r="143" spans="1:13" s="4" customFormat="1" ht="30" x14ac:dyDescent="0.25">
      <c r="A143" s="76"/>
      <c r="B143" s="109"/>
      <c r="C143" s="6" t="s">
        <v>112</v>
      </c>
      <c r="D143" s="78"/>
      <c r="E143" s="92"/>
      <c r="F143" s="92"/>
      <c r="G143" s="78"/>
      <c r="H143" s="79"/>
      <c r="I143" s="78"/>
      <c r="J143" s="79"/>
      <c r="K143" s="78"/>
      <c r="L143" s="78"/>
      <c r="M143" s="78"/>
    </row>
    <row r="144" spans="1:13" s="4" customFormat="1" ht="30" x14ac:dyDescent="0.25">
      <c r="A144" s="76"/>
      <c r="B144" s="113"/>
      <c r="C144" s="5" t="s">
        <v>175</v>
      </c>
      <c r="D144" s="78" t="s">
        <v>27</v>
      </c>
      <c r="E144" s="92">
        <v>1</v>
      </c>
      <c r="F144" s="92">
        <f>F133*E144</f>
        <v>480</v>
      </c>
      <c r="G144" s="110">
        <v>0</v>
      </c>
      <c r="H144" s="79">
        <f>F144*G144</f>
        <v>0</v>
      </c>
      <c r="I144" s="78"/>
      <c r="J144" s="79"/>
      <c r="K144" s="78"/>
      <c r="L144" s="78"/>
      <c r="M144" s="79">
        <f>H144+J144+L144</f>
        <v>0</v>
      </c>
    </row>
    <row r="145" spans="1:13" s="4" customFormat="1" ht="30" x14ac:dyDescent="0.25">
      <c r="A145" s="76"/>
      <c r="B145" s="113"/>
      <c r="C145" s="6" t="s">
        <v>176</v>
      </c>
      <c r="D145" s="78"/>
      <c r="E145" s="92"/>
      <c r="F145" s="92"/>
      <c r="G145" s="110"/>
      <c r="H145" s="79"/>
      <c r="I145" s="78"/>
      <c r="J145" s="79"/>
      <c r="K145" s="78"/>
      <c r="L145" s="78"/>
      <c r="M145" s="78"/>
    </row>
    <row r="146" spans="1:13" s="4" customFormat="1" ht="30" x14ac:dyDescent="0.25">
      <c r="A146" s="76"/>
      <c r="B146" s="77" t="s">
        <v>117</v>
      </c>
      <c r="C146" s="5" t="s">
        <v>113</v>
      </c>
      <c r="D146" s="78" t="s">
        <v>29</v>
      </c>
      <c r="E146" s="92">
        <v>3</v>
      </c>
      <c r="F146" s="92">
        <f>F134*E146</f>
        <v>30</v>
      </c>
      <c r="G146" s="78">
        <v>0</v>
      </c>
      <c r="H146" s="79">
        <f>F146*G146</f>
        <v>0</v>
      </c>
      <c r="I146" s="78"/>
      <c r="J146" s="79"/>
      <c r="K146" s="78"/>
      <c r="L146" s="78"/>
      <c r="M146" s="79">
        <f>H146+J146+L146</f>
        <v>0</v>
      </c>
    </row>
    <row r="147" spans="1:13" s="4" customFormat="1" ht="15" customHeight="1" x14ac:dyDescent="0.25">
      <c r="A147" s="76"/>
      <c r="B147" s="77"/>
      <c r="C147" s="6" t="s">
        <v>114</v>
      </c>
      <c r="D147" s="78"/>
      <c r="E147" s="92"/>
      <c r="F147" s="92"/>
      <c r="G147" s="78"/>
      <c r="H147" s="79"/>
      <c r="I147" s="78"/>
      <c r="J147" s="79"/>
      <c r="K147" s="78"/>
      <c r="L147" s="78"/>
      <c r="M147" s="78"/>
    </row>
    <row r="148" spans="1:13" s="4" customFormat="1" ht="30" x14ac:dyDescent="0.25">
      <c r="A148" s="76"/>
      <c r="B148" s="77" t="s">
        <v>117</v>
      </c>
      <c r="C148" s="5" t="s">
        <v>116</v>
      </c>
      <c r="D148" s="78" t="s">
        <v>27</v>
      </c>
      <c r="E148" s="90">
        <v>2.5</v>
      </c>
      <c r="F148" s="79">
        <f>F134*E148</f>
        <v>25</v>
      </c>
      <c r="G148" s="78">
        <v>0</v>
      </c>
      <c r="H148" s="79">
        <f>F148*G148</f>
        <v>0</v>
      </c>
      <c r="I148" s="78"/>
      <c r="J148" s="79"/>
      <c r="K148" s="78"/>
      <c r="L148" s="78"/>
      <c r="M148" s="79">
        <f>H148+J148+L148</f>
        <v>0</v>
      </c>
    </row>
    <row r="149" spans="1:13" s="4" customFormat="1" x14ac:dyDescent="0.25">
      <c r="A149" s="76"/>
      <c r="B149" s="77"/>
      <c r="C149" s="6" t="s">
        <v>28</v>
      </c>
      <c r="D149" s="78"/>
      <c r="E149" s="90"/>
      <c r="F149" s="79"/>
      <c r="G149" s="78"/>
      <c r="H149" s="79"/>
      <c r="I149" s="78"/>
      <c r="J149" s="79"/>
      <c r="K149" s="78"/>
      <c r="L149" s="78"/>
      <c r="M149" s="78"/>
    </row>
    <row r="150" spans="1:13" s="4" customFormat="1" ht="30" x14ac:dyDescent="0.25">
      <c r="A150" s="76"/>
      <c r="B150" s="113"/>
      <c r="C150" s="5" t="s">
        <v>177</v>
      </c>
      <c r="D150" s="78" t="s">
        <v>29</v>
      </c>
      <c r="E150" s="92">
        <v>1</v>
      </c>
      <c r="F150" s="92">
        <f>F134*E150</f>
        <v>10</v>
      </c>
      <c r="G150" s="110">
        <v>0</v>
      </c>
      <c r="H150" s="79">
        <f>F150*G150</f>
        <v>0</v>
      </c>
      <c r="I150" s="78"/>
      <c r="J150" s="79"/>
      <c r="K150" s="78"/>
      <c r="L150" s="78"/>
      <c r="M150" s="79">
        <f>H150+J150+L150</f>
        <v>0</v>
      </c>
    </row>
    <row r="151" spans="1:13" s="4" customFormat="1" ht="30" x14ac:dyDescent="0.25">
      <c r="A151" s="76"/>
      <c r="B151" s="113"/>
      <c r="C151" s="6" t="s">
        <v>178</v>
      </c>
      <c r="D151" s="78"/>
      <c r="E151" s="92"/>
      <c r="F151" s="92"/>
      <c r="G151" s="110"/>
      <c r="H151" s="79"/>
      <c r="I151" s="78"/>
      <c r="J151" s="79"/>
      <c r="K151" s="78"/>
      <c r="L151" s="78"/>
      <c r="M151" s="78"/>
    </row>
    <row r="152" spans="1:13" ht="19.899999999999999" customHeight="1" x14ac:dyDescent="0.25">
      <c r="A152" s="122" t="s">
        <v>147</v>
      </c>
      <c r="B152" s="123"/>
      <c r="C152" s="123"/>
      <c r="D152" s="124"/>
      <c r="E152" s="28"/>
      <c r="F152" s="29"/>
      <c r="G152" s="29"/>
      <c r="H152" s="29"/>
      <c r="I152" s="29"/>
      <c r="J152" s="29"/>
      <c r="K152" s="29"/>
      <c r="L152" s="29"/>
      <c r="M152" s="30"/>
    </row>
    <row r="153" spans="1:13" ht="60" x14ac:dyDescent="0.25">
      <c r="A153" s="76">
        <v>11</v>
      </c>
      <c r="B153" s="91" t="s">
        <v>122</v>
      </c>
      <c r="C153" s="39" t="s">
        <v>119</v>
      </c>
      <c r="D153" s="93" t="s">
        <v>29</v>
      </c>
      <c r="E153" s="85"/>
      <c r="F153" s="111">
        <v>1</v>
      </c>
      <c r="G153" s="78"/>
      <c r="H153" s="78"/>
      <c r="I153" s="78"/>
      <c r="J153" s="78"/>
      <c r="K153" s="78"/>
      <c r="L153" s="78"/>
      <c r="M153" s="78"/>
    </row>
    <row r="154" spans="1:13" ht="60" x14ac:dyDescent="0.25">
      <c r="A154" s="76"/>
      <c r="B154" s="91"/>
      <c r="C154" s="41" t="s">
        <v>169</v>
      </c>
      <c r="D154" s="94"/>
      <c r="E154" s="86"/>
      <c r="F154" s="112"/>
      <c r="G154" s="78"/>
      <c r="H154" s="78"/>
      <c r="I154" s="78"/>
      <c r="J154" s="78"/>
      <c r="K154" s="78"/>
      <c r="L154" s="78"/>
      <c r="M154" s="78"/>
    </row>
    <row r="155" spans="1:13" s="54" customFormat="1" x14ac:dyDescent="0.25">
      <c r="A155" s="52"/>
      <c r="B155" s="57"/>
      <c r="C155" s="58"/>
      <c r="D155" s="59"/>
      <c r="E155" s="52"/>
      <c r="F155" s="60"/>
      <c r="G155" s="52"/>
      <c r="H155" s="52"/>
      <c r="I155" s="52"/>
      <c r="J155" s="52"/>
      <c r="K155" s="52"/>
      <c r="L155" s="52"/>
      <c r="M155" s="52"/>
    </row>
    <row r="156" spans="1:13" s="4" customFormat="1" x14ac:dyDescent="0.25">
      <c r="A156" s="78"/>
      <c r="B156" s="77"/>
      <c r="C156" s="38" t="s">
        <v>12</v>
      </c>
      <c r="D156" s="78" t="s">
        <v>13</v>
      </c>
      <c r="E156" s="78">
        <v>7.24</v>
      </c>
      <c r="F156" s="79">
        <f>F153*E156</f>
        <v>7.24</v>
      </c>
      <c r="G156" s="78"/>
      <c r="H156" s="78"/>
      <c r="I156" s="90">
        <v>0</v>
      </c>
      <c r="J156" s="90">
        <f>F156*I156</f>
        <v>0</v>
      </c>
      <c r="K156" s="78"/>
      <c r="L156" s="78"/>
      <c r="M156" s="79">
        <f>H156+J156+L156</f>
        <v>0</v>
      </c>
    </row>
    <row r="157" spans="1:13" s="4" customFormat="1" x14ac:dyDescent="0.25">
      <c r="A157" s="78"/>
      <c r="B157" s="77"/>
      <c r="C157" s="6" t="s">
        <v>14</v>
      </c>
      <c r="D157" s="78"/>
      <c r="E157" s="78"/>
      <c r="F157" s="79"/>
      <c r="G157" s="78"/>
      <c r="H157" s="78"/>
      <c r="I157" s="90"/>
      <c r="J157" s="90"/>
      <c r="K157" s="78"/>
      <c r="L157" s="78"/>
      <c r="M157" s="78"/>
    </row>
    <row r="158" spans="1:13" x14ac:dyDescent="0.25">
      <c r="A158" s="85"/>
      <c r="B158" s="83"/>
      <c r="C158" s="38" t="s">
        <v>15</v>
      </c>
      <c r="D158" s="85"/>
      <c r="E158" s="85"/>
      <c r="F158" s="87"/>
      <c r="G158" s="85"/>
      <c r="H158" s="85"/>
      <c r="I158" s="85"/>
      <c r="J158" s="87"/>
      <c r="K158" s="85"/>
      <c r="L158" s="85"/>
      <c r="M158" s="87"/>
    </row>
    <row r="159" spans="1:13" s="4" customFormat="1" x14ac:dyDescent="0.25">
      <c r="A159" s="86"/>
      <c r="B159" s="84"/>
      <c r="C159" s="6" t="s">
        <v>16</v>
      </c>
      <c r="D159" s="86"/>
      <c r="E159" s="86"/>
      <c r="F159" s="88"/>
      <c r="G159" s="86"/>
      <c r="H159" s="86"/>
      <c r="I159" s="86"/>
      <c r="J159" s="88"/>
      <c r="K159" s="86"/>
      <c r="L159" s="86"/>
      <c r="M159" s="88"/>
    </row>
    <row r="160" spans="1:13" s="4" customFormat="1" x14ac:dyDescent="0.25">
      <c r="A160" s="78"/>
      <c r="B160" s="77" t="s">
        <v>124</v>
      </c>
      <c r="C160" s="5" t="s">
        <v>140</v>
      </c>
      <c r="D160" s="78" t="s">
        <v>29</v>
      </c>
      <c r="E160" s="92">
        <v>1</v>
      </c>
      <c r="F160" s="92">
        <f>F153*E160</f>
        <v>1</v>
      </c>
      <c r="G160" s="78">
        <v>0</v>
      </c>
      <c r="H160" s="79">
        <f>F160*G160</f>
        <v>0</v>
      </c>
      <c r="I160" s="78"/>
      <c r="J160" s="79"/>
      <c r="K160" s="78"/>
      <c r="L160" s="78"/>
      <c r="M160" s="79">
        <f>H160+J160+L160</f>
        <v>0</v>
      </c>
    </row>
    <row r="161" spans="1:13" s="4" customFormat="1" ht="30" x14ac:dyDescent="0.25">
      <c r="A161" s="78"/>
      <c r="B161" s="77"/>
      <c r="C161" s="6" t="s">
        <v>139</v>
      </c>
      <c r="D161" s="78"/>
      <c r="E161" s="92"/>
      <c r="F161" s="92"/>
      <c r="G161" s="78"/>
      <c r="H161" s="79"/>
      <c r="I161" s="78"/>
      <c r="J161" s="79"/>
      <c r="K161" s="78"/>
      <c r="L161" s="78"/>
      <c r="M161" s="78"/>
    </row>
    <row r="162" spans="1:13" s="4" customFormat="1" x14ac:dyDescent="0.25">
      <c r="A162" s="78"/>
      <c r="B162" s="77" t="s">
        <v>123</v>
      </c>
      <c r="C162" s="5" t="s">
        <v>121</v>
      </c>
      <c r="D162" s="78" t="s">
        <v>29</v>
      </c>
      <c r="E162" s="92">
        <v>2</v>
      </c>
      <c r="F162" s="92">
        <f>F153*E162</f>
        <v>2</v>
      </c>
      <c r="G162" s="78">
        <v>0</v>
      </c>
      <c r="H162" s="79">
        <f>F162*G162</f>
        <v>0</v>
      </c>
      <c r="I162" s="78"/>
      <c r="J162" s="79"/>
      <c r="K162" s="78"/>
      <c r="L162" s="78"/>
      <c r="M162" s="79">
        <f>H162+J162+L162</f>
        <v>0</v>
      </c>
    </row>
    <row r="163" spans="1:13" s="4" customFormat="1" x14ac:dyDescent="0.25">
      <c r="A163" s="78"/>
      <c r="B163" s="77"/>
      <c r="C163" s="6" t="s">
        <v>120</v>
      </c>
      <c r="D163" s="78"/>
      <c r="E163" s="92"/>
      <c r="F163" s="92"/>
      <c r="G163" s="78"/>
      <c r="H163" s="79"/>
      <c r="I163" s="78"/>
      <c r="J163" s="79"/>
      <c r="K163" s="78"/>
      <c r="L163" s="78"/>
      <c r="M163" s="78"/>
    </row>
    <row r="164" spans="1:13" s="4" customFormat="1" ht="30" x14ac:dyDescent="0.25">
      <c r="A164" s="78"/>
      <c r="B164" s="77" t="s">
        <v>117</v>
      </c>
      <c r="C164" s="5" t="s">
        <v>138</v>
      </c>
      <c r="D164" s="78" t="s">
        <v>29</v>
      </c>
      <c r="E164" s="92">
        <v>1</v>
      </c>
      <c r="F164" s="92">
        <f>F153*E164</f>
        <v>1</v>
      </c>
      <c r="G164" s="78">
        <v>0</v>
      </c>
      <c r="H164" s="79">
        <f>F164*G164</f>
        <v>0</v>
      </c>
      <c r="I164" s="78"/>
      <c r="J164" s="79"/>
      <c r="K164" s="78"/>
      <c r="L164" s="78"/>
      <c r="M164" s="79">
        <f>H164+J164+L164</f>
        <v>0</v>
      </c>
    </row>
    <row r="165" spans="1:13" s="4" customFormat="1" x14ac:dyDescent="0.25">
      <c r="A165" s="78"/>
      <c r="B165" s="77"/>
      <c r="C165" s="6" t="s">
        <v>137</v>
      </c>
      <c r="D165" s="78"/>
      <c r="E165" s="92"/>
      <c r="F165" s="92"/>
      <c r="G165" s="78"/>
      <c r="H165" s="79"/>
      <c r="I165" s="78"/>
      <c r="J165" s="79"/>
      <c r="K165" s="78"/>
      <c r="L165" s="78"/>
      <c r="M165" s="78"/>
    </row>
    <row r="166" spans="1:13" ht="19.899999999999999" customHeight="1" x14ac:dyDescent="0.25">
      <c r="A166" s="122" t="s">
        <v>148</v>
      </c>
      <c r="B166" s="123"/>
      <c r="C166" s="123"/>
      <c r="D166" s="124"/>
      <c r="E166" s="28"/>
      <c r="F166" s="29"/>
      <c r="G166" s="29"/>
      <c r="H166" s="29"/>
      <c r="I166" s="29"/>
      <c r="J166" s="29"/>
      <c r="K166" s="29"/>
      <c r="L166" s="29"/>
      <c r="M166" s="30"/>
    </row>
    <row r="167" spans="1:13" ht="30" x14ac:dyDescent="0.25">
      <c r="A167" s="76">
        <v>12</v>
      </c>
      <c r="B167" s="91" t="s">
        <v>125</v>
      </c>
      <c r="C167" s="39" t="s">
        <v>127</v>
      </c>
      <c r="D167" s="78" t="s">
        <v>109</v>
      </c>
      <c r="E167" s="78"/>
      <c r="F167" s="95">
        <f>F18</f>
        <v>9</v>
      </c>
      <c r="G167" s="78"/>
      <c r="H167" s="78"/>
      <c r="I167" s="78"/>
      <c r="J167" s="78"/>
      <c r="K167" s="78"/>
      <c r="L167" s="78"/>
      <c r="M167" s="78"/>
    </row>
    <row r="168" spans="1:13" ht="30" x14ac:dyDescent="0.25">
      <c r="A168" s="76"/>
      <c r="B168" s="91"/>
      <c r="C168" s="41" t="s">
        <v>126</v>
      </c>
      <c r="D168" s="78"/>
      <c r="E168" s="78"/>
      <c r="F168" s="96"/>
      <c r="G168" s="78"/>
      <c r="H168" s="78"/>
      <c r="I168" s="78"/>
      <c r="J168" s="78"/>
      <c r="K168" s="78"/>
      <c r="L168" s="78"/>
      <c r="M168" s="78"/>
    </row>
    <row r="169" spans="1:13" s="4" customFormat="1" x14ac:dyDescent="0.25">
      <c r="A169" s="78"/>
      <c r="B169" s="77"/>
      <c r="C169" s="38" t="s">
        <v>12</v>
      </c>
      <c r="D169" s="78" t="s">
        <v>13</v>
      </c>
      <c r="E169" s="78">
        <v>1.76</v>
      </c>
      <c r="F169" s="79">
        <f>F167*E169</f>
        <v>15.84</v>
      </c>
      <c r="G169" s="78"/>
      <c r="H169" s="78"/>
      <c r="I169" s="90">
        <v>0</v>
      </c>
      <c r="J169" s="90">
        <f>F169*I169</f>
        <v>0</v>
      </c>
      <c r="K169" s="78"/>
      <c r="L169" s="78"/>
      <c r="M169" s="79">
        <f>H169+J169+L169</f>
        <v>0</v>
      </c>
    </row>
    <row r="170" spans="1:13" s="4" customFormat="1" x14ac:dyDescent="0.25">
      <c r="A170" s="78"/>
      <c r="B170" s="77"/>
      <c r="C170" s="6" t="s">
        <v>14</v>
      </c>
      <c r="D170" s="78"/>
      <c r="E170" s="78"/>
      <c r="F170" s="79"/>
      <c r="G170" s="78"/>
      <c r="H170" s="78"/>
      <c r="I170" s="90"/>
      <c r="J170" s="90"/>
      <c r="K170" s="78"/>
      <c r="L170" s="78"/>
      <c r="M170" s="78"/>
    </row>
    <row r="171" spans="1:13" s="4" customFormat="1" x14ac:dyDescent="0.25">
      <c r="A171" s="78"/>
      <c r="B171" s="77" t="s">
        <v>165</v>
      </c>
      <c r="C171" s="5" t="s">
        <v>129</v>
      </c>
      <c r="D171" s="78" t="s">
        <v>26</v>
      </c>
      <c r="E171" s="78">
        <v>0.09</v>
      </c>
      <c r="F171" s="79">
        <f>F167*E171</f>
        <v>0.80999999999999994</v>
      </c>
      <c r="G171" s="78"/>
      <c r="H171" s="78"/>
      <c r="I171" s="78"/>
      <c r="J171" s="90"/>
      <c r="K171" s="78">
        <v>0</v>
      </c>
      <c r="L171" s="80">
        <f>F171*K171</f>
        <v>0</v>
      </c>
      <c r="M171" s="79">
        <f>H171+J171+L171</f>
        <v>0</v>
      </c>
    </row>
    <row r="172" spans="1:13" s="4" customFormat="1" ht="45" x14ac:dyDescent="0.25">
      <c r="A172" s="78"/>
      <c r="B172" s="77"/>
      <c r="C172" s="6" t="s">
        <v>128</v>
      </c>
      <c r="D172" s="78"/>
      <c r="E172" s="78"/>
      <c r="F172" s="79"/>
      <c r="G172" s="78"/>
      <c r="H172" s="78"/>
      <c r="I172" s="78"/>
      <c r="J172" s="90"/>
      <c r="K172" s="78"/>
      <c r="L172" s="80"/>
      <c r="M172" s="78"/>
    </row>
    <row r="173" spans="1:13" s="4" customFormat="1" x14ac:dyDescent="0.25">
      <c r="A173" s="78"/>
      <c r="B173" s="77" t="s">
        <v>166</v>
      </c>
      <c r="C173" s="5" t="s">
        <v>131</v>
      </c>
      <c r="D173" s="78" t="s">
        <v>26</v>
      </c>
      <c r="E173" s="78">
        <v>0.36</v>
      </c>
      <c r="F173" s="79">
        <f>F167*E173</f>
        <v>3.2399999999999998</v>
      </c>
      <c r="G173" s="78"/>
      <c r="H173" s="78"/>
      <c r="I173" s="78"/>
      <c r="J173" s="90"/>
      <c r="K173" s="78">
        <v>0</v>
      </c>
      <c r="L173" s="80">
        <f>F173*K173</f>
        <v>0</v>
      </c>
      <c r="M173" s="79">
        <f>H173+J173+L173</f>
        <v>0</v>
      </c>
    </row>
    <row r="174" spans="1:13" s="4" customFormat="1" ht="30" x14ac:dyDescent="0.25">
      <c r="A174" s="78"/>
      <c r="B174" s="77"/>
      <c r="C174" s="6" t="s">
        <v>130</v>
      </c>
      <c r="D174" s="78"/>
      <c r="E174" s="78"/>
      <c r="F174" s="79"/>
      <c r="G174" s="78"/>
      <c r="H174" s="78"/>
      <c r="I174" s="78"/>
      <c r="J174" s="90"/>
      <c r="K174" s="78"/>
      <c r="L174" s="80"/>
      <c r="M174" s="78"/>
    </row>
    <row r="175" spans="1:13" s="4" customFormat="1" ht="30" x14ac:dyDescent="0.25">
      <c r="A175" s="78"/>
      <c r="B175" s="77" t="s">
        <v>167</v>
      </c>
      <c r="C175" s="5" t="s">
        <v>133</v>
      </c>
      <c r="D175" s="78" t="s">
        <v>26</v>
      </c>
      <c r="E175" s="78">
        <v>0.25</v>
      </c>
      <c r="F175" s="79">
        <f>F167*E175</f>
        <v>2.25</v>
      </c>
      <c r="G175" s="78"/>
      <c r="H175" s="78"/>
      <c r="I175" s="78"/>
      <c r="J175" s="90"/>
      <c r="K175" s="78">
        <v>0</v>
      </c>
      <c r="L175" s="80">
        <f>F175*K175</f>
        <v>0</v>
      </c>
      <c r="M175" s="79">
        <f>H175+J175+L175</f>
        <v>0</v>
      </c>
    </row>
    <row r="176" spans="1:13" s="4" customFormat="1" ht="30" x14ac:dyDescent="0.25">
      <c r="A176" s="78"/>
      <c r="B176" s="77"/>
      <c r="C176" s="6" t="s">
        <v>132</v>
      </c>
      <c r="D176" s="78"/>
      <c r="E176" s="78"/>
      <c r="F176" s="79"/>
      <c r="G176" s="78"/>
      <c r="H176" s="78"/>
      <c r="I176" s="78"/>
      <c r="J176" s="90"/>
      <c r="K176" s="78"/>
      <c r="L176" s="80"/>
      <c r="M176" s="78"/>
    </row>
    <row r="177" spans="1:13" x14ac:dyDescent="0.25">
      <c r="A177" s="78"/>
      <c r="B177" s="77"/>
      <c r="C177" s="5" t="s">
        <v>22</v>
      </c>
      <c r="D177" s="78" t="s">
        <v>20</v>
      </c>
      <c r="E177" s="78">
        <v>0.16</v>
      </c>
      <c r="F177" s="79">
        <f>F167*E177</f>
        <v>1.44</v>
      </c>
      <c r="G177" s="78"/>
      <c r="H177" s="78"/>
      <c r="I177" s="78"/>
      <c r="J177" s="79"/>
      <c r="K177" s="78">
        <v>0</v>
      </c>
      <c r="L177" s="80">
        <f>F177*K177</f>
        <v>0</v>
      </c>
      <c r="M177" s="80">
        <f>H177+J177+L177</f>
        <v>0</v>
      </c>
    </row>
    <row r="178" spans="1:13" s="4" customFormat="1" x14ac:dyDescent="0.25">
      <c r="A178" s="78"/>
      <c r="B178" s="77"/>
      <c r="C178" s="6" t="s">
        <v>23</v>
      </c>
      <c r="D178" s="78"/>
      <c r="E178" s="78"/>
      <c r="F178" s="79"/>
      <c r="G178" s="78"/>
      <c r="H178" s="78"/>
      <c r="I178" s="78"/>
      <c r="J178" s="79"/>
      <c r="K178" s="78"/>
      <c r="L178" s="80"/>
      <c r="M178" s="80"/>
    </row>
    <row r="179" spans="1:13" x14ac:dyDescent="0.25">
      <c r="A179" s="85"/>
      <c r="B179" s="83"/>
      <c r="C179" s="38" t="s">
        <v>15</v>
      </c>
      <c r="D179" s="85"/>
      <c r="E179" s="85"/>
      <c r="F179" s="87"/>
      <c r="G179" s="85"/>
      <c r="H179" s="85"/>
      <c r="I179" s="85"/>
      <c r="J179" s="87"/>
      <c r="K179" s="85"/>
      <c r="L179" s="85"/>
      <c r="M179" s="87"/>
    </row>
    <row r="180" spans="1:13" s="4" customFormat="1" x14ac:dyDescent="0.25">
      <c r="A180" s="86"/>
      <c r="B180" s="84"/>
      <c r="C180" s="6" t="s">
        <v>16</v>
      </c>
      <c r="D180" s="86"/>
      <c r="E180" s="86"/>
      <c r="F180" s="88"/>
      <c r="G180" s="86"/>
      <c r="H180" s="86"/>
      <c r="I180" s="86"/>
      <c r="J180" s="88"/>
      <c r="K180" s="86"/>
      <c r="L180" s="86"/>
      <c r="M180" s="88"/>
    </row>
    <row r="181" spans="1:13" s="4" customFormat="1" ht="30" x14ac:dyDescent="0.25">
      <c r="A181" s="78"/>
      <c r="B181" s="109" t="s">
        <v>134</v>
      </c>
      <c r="C181" s="5" t="s">
        <v>172</v>
      </c>
      <c r="D181" s="78" t="s">
        <v>27</v>
      </c>
      <c r="E181" s="79">
        <v>2</v>
      </c>
      <c r="F181" s="79">
        <f>F167*E181</f>
        <v>18</v>
      </c>
      <c r="G181" s="78">
        <v>0</v>
      </c>
      <c r="H181" s="79">
        <f>F181*G181</f>
        <v>0</v>
      </c>
      <c r="I181" s="78"/>
      <c r="J181" s="79"/>
      <c r="K181" s="78"/>
      <c r="L181" s="78"/>
      <c r="M181" s="79">
        <f>H181+J181+L181</f>
        <v>0</v>
      </c>
    </row>
    <row r="182" spans="1:13" s="4" customFormat="1" ht="45" x14ac:dyDescent="0.25">
      <c r="A182" s="78"/>
      <c r="B182" s="109"/>
      <c r="C182" s="6" t="s">
        <v>173</v>
      </c>
      <c r="D182" s="78"/>
      <c r="E182" s="79"/>
      <c r="F182" s="79"/>
      <c r="G182" s="78"/>
      <c r="H182" s="79"/>
      <c r="I182" s="78"/>
      <c r="J182" s="79"/>
      <c r="K182" s="78"/>
      <c r="L182" s="78"/>
      <c r="M182" s="78"/>
    </row>
    <row r="183" spans="1:13" s="4" customFormat="1" ht="30" x14ac:dyDescent="0.25">
      <c r="A183" s="78"/>
      <c r="B183" s="77" t="s">
        <v>136</v>
      </c>
      <c r="C183" s="5" t="s">
        <v>135</v>
      </c>
      <c r="D183" s="78" t="s">
        <v>27</v>
      </c>
      <c r="E183" s="79">
        <v>1.5</v>
      </c>
      <c r="F183" s="79">
        <f>F167*E183</f>
        <v>13.5</v>
      </c>
      <c r="G183" s="78">
        <v>0</v>
      </c>
      <c r="H183" s="79">
        <f>F183*G183</f>
        <v>0</v>
      </c>
      <c r="I183" s="78"/>
      <c r="J183" s="79"/>
      <c r="K183" s="78"/>
      <c r="L183" s="78"/>
      <c r="M183" s="79">
        <f>H183+J183+L183</f>
        <v>0</v>
      </c>
    </row>
    <row r="184" spans="1:13" s="4" customFormat="1" ht="30" x14ac:dyDescent="0.25">
      <c r="A184" s="78"/>
      <c r="B184" s="77"/>
      <c r="C184" s="6" t="s">
        <v>141</v>
      </c>
      <c r="D184" s="78"/>
      <c r="E184" s="79"/>
      <c r="F184" s="79"/>
      <c r="G184" s="78"/>
      <c r="H184" s="79"/>
      <c r="I184" s="78"/>
      <c r="J184" s="79"/>
      <c r="K184" s="78"/>
      <c r="L184" s="78"/>
      <c r="M184" s="78"/>
    </row>
    <row r="185" spans="1:13" s="4" customFormat="1" x14ac:dyDescent="0.25">
      <c r="A185" s="78"/>
      <c r="B185" s="77" t="s">
        <v>99</v>
      </c>
      <c r="C185" s="5" t="s">
        <v>142</v>
      </c>
      <c r="D185" s="78" t="s">
        <v>55</v>
      </c>
      <c r="E185" s="79">
        <v>0.02</v>
      </c>
      <c r="F185" s="79">
        <f>F167*E185</f>
        <v>0.18</v>
      </c>
      <c r="G185" s="78">
        <v>0</v>
      </c>
      <c r="H185" s="79">
        <f>F185*G185</f>
        <v>0</v>
      </c>
      <c r="I185" s="78"/>
      <c r="J185" s="79"/>
      <c r="K185" s="78"/>
      <c r="L185" s="78"/>
      <c r="M185" s="79">
        <f>H185+J185+L185</f>
        <v>0</v>
      </c>
    </row>
    <row r="186" spans="1:13" s="4" customFormat="1" x14ac:dyDescent="0.25">
      <c r="A186" s="78"/>
      <c r="B186" s="77"/>
      <c r="C186" s="6" t="s">
        <v>143</v>
      </c>
      <c r="D186" s="78"/>
      <c r="E186" s="79"/>
      <c r="F186" s="79"/>
      <c r="G186" s="78"/>
      <c r="H186" s="79"/>
      <c r="I186" s="78"/>
      <c r="J186" s="79"/>
      <c r="K186" s="78"/>
      <c r="L186" s="78"/>
      <c r="M186" s="78"/>
    </row>
    <row r="187" spans="1:13" x14ac:dyDescent="0.25">
      <c r="A187" s="78"/>
      <c r="B187" s="77"/>
      <c r="C187" s="38" t="s">
        <v>19</v>
      </c>
      <c r="D187" s="78" t="s">
        <v>20</v>
      </c>
      <c r="E187" s="78">
        <v>0.04</v>
      </c>
      <c r="F187" s="79">
        <f>F167*E187</f>
        <v>0.36</v>
      </c>
      <c r="G187" s="78">
        <v>0</v>
      </c>
      <c r="H187" s="79">
        <f>F187*G187</f>
        <v>0</v>
      </c>
      <c r="I187" s="78"/>
      <c r="J187" s="79"/>
      <c r="K187" s="78"/>
      <c r="L187" s="78"/>
      <c r="M187" s="79">
        <f>H187+J187+L187</f>
        <v>0</v>
      </c>
    </row>
    <row r="188" spans="1:13" s="4" customFormat="1" x14ac:dyDescent="0.25">
      <c r="A188" s="78"/>
      <c r="B188" s="77"/>
      <c r="C188" s="6" t="s">
        <v>21</v>
      </c>
      <c r="D188" s="78"/>
      <c r="E188" s="78"/>
      <c r="F188" s="79"/>
      <c r="G188" s="78"/>
      <c r="H188" s="79"/>
      <c r="I188" s="78"/>
      <c r="J188" s="79"/>
      <c r="K188" s="78"/>
      <c r="L188" s="78"/>
      <c r="M188" s="78"/>
    </row>
    <row r="189" spans="1:13" ht="14.45" customHeight="1" x14ac:dyDescent="0.25">
      <c r="A189" s="81">
        <v>13</v>
      </c>
      <c r="B189" s="105" t="s">
        <v>57</v>
      </c>
      <c r="C189" s="39" t="s">
        <v>58</v>
      </c>
      <c r="D189" s="85" t="s">
        <v>60</v>
      </c>
      <c r="E189" s="85"/>
      <c r="F189" s="107">
        <f>F167*0.3</f>
        <v>2.6999999999999997</v>
      </c>
      <c r="G189" s="85"/>
      <c r="H189" s="85"/>
      <c r="I189" s="85"/>
      <c r="J189" s="85"/>
      <c r="K189" s="85"/>
      <c r="L189" s="85"/>
      <c r="M189" s="85"/>
    </row>
    <row r="190" spans="1:13" x14ac:dyDescent="0.25">
      <c r="A190" s="82"/>
      <c r="B190" s="106"/>
      <c r="C190" s="46" t="s">
        <v>59</v>
      </c>
      <c r="D190" s="86"/>
      <c r="E190" s="86"/>
      <c r="F190" s="108"/>
      <c r="G190" s="86"/>
      <c r="H190" s="86"/>
      <c r="I190" s="86"/>
      <c r="J190" s="86"/>
      <c r="K190" s="86"/>
      <c r="L190" s="86"/>
      <c r="M190" s="86"/>
    </row>
    <row r="191" spans="1:13" s="4" customFormat="1" x14ac:dyDescent="0.25">
      <c r="A191" s="85"/>
      <c r="B191" s="83"/>
      <c r="C191" s="38" t="s">
        <v>12</v>
      </c>
      <c r="D191" s="85" t="s">
        <v>13</v>
      </c>
      <c r="E191" s="85">
        <v>1.21</v>
      </c>
      <c r="F191" s="87">
        <f>F189*E191</f>
        <v>3.2669999999999995</v>
      </c>
      <c r="G191" s="85"/>
      <c r="H191" s="85"/>
      <c r="I191" s="103">
        <v>0</v>
      </c>
      <c r="J191" s="103">
        <f>F191*I191</f>
        <v>0</v>
      </c>
      <c r="K191" s="85"/>
      <c r="L191" s="85"/>
      <c r="M191" s="87">
        <f>H191+J191+L191</f>
        <v>0</v>
      </c>
    </row>
    <row r="192" spans="1:13" s="4" customFormat="1" x14ac:dyDescent="0.25">
      <c r="A192" s="86"/>
      <c r="B192" s="84"/>
      <c r="C192" s="6" t="s">
        <v>14</v>
      </c>
      <c r="D192" s="86"/>
      <c r="E192" s="86"/>
      <c r="F192" s="88"/>
      <c r="G192" s="86"/>
      <c r="H192" s="86"/>
      <c r="I192" s="104"/>
      <c r="J192" s="104"/>
      <c r="K192" s="86"/>
      <c r="L192" s="86"/>
      <c r="M192" s="88"/>
    </row>
    <row r="193" spans="1:15" ht="19.899999999999999" customHeight="1" x14ac:dyDescent="0.25">
      <c r="A193" s="64"/>
      <c r="B193" s="65"/>
      <c r="C193" s="66" t="s">
        <v>5</v>
      </c>
      <c r="D193" s="64"/>
      <c r="E193" s="64"/>
      <c r="F193" s="64"/>
      <c r="G193" s="64"/>
      <c r="H193" s="67">
        <f>SUM(H133:H192)</f>
        <v>0</v>
      </c>
      <c r="I193" s="64"/>
      <c r="J193" s="67">
        <f>SUM(J133:J192)</f>
        <v>0</v>
      </c>
      <c r="K193" s="64"/>
      <c r="L193" s="67">
        <f>SUM(L133:L192)</f>
        <v>0</v>
      </c>
      <c r="M193" s="67">
        <f>SUM(M133:M192)</f>
        <v>0</v>
      </c>
      <c r="O193" s="7"/>
    </row>
    <row r="194" spans="1:15" s="4" customFormat="1" ht="19.899999999999999" customHeight="1" x14ac:dyDescent="0.25">
      <c r="A194" s="64"/>
      <c r="B194" s="65"/>
      <c r="C194" s="73" t="s">
        <v>31</v>
      </c>
      <c r="D194" s="69" t="s">
        <v>180</v>
      </c>
      <c r="E194" s="64"/>
      <c r="F194" s="70"/>
      <c r="G194" s="64"/>
      <c r="H194" s="70"/>
      <c r="I194" s="64"/>
      <c r="J194" s="70"/>
      <c r="K194" s="64"/>
      <c r="L194" s="64"/>
      <c r="M194" s="70"/>
    </row>
    <row r="195" spans="1:15" ht="19.899999999999999" customHeight="1" x14ac:dyDescent="0.25">
      <c r="A195" s="64"/>
      <c r="B195" s="65"/>
      <c r="C195" s="66" t="s">
        <v>5</v>
      </c>
      <c r="D195" s="64"/>
      <c r="E195" s="64"/>
      <c r="F195" s="64"/>
      <c r="G195" s="64"/>
      <c r="H195" s="64"/>
      <c r="I195" s="64"/>
      <c r="J195" s="64"/>
      <c r="K195" s="64"/>
      <c r="L195" s="64"/>
      <c r="M195" s="67"/>
    </row>
    <row r="196" spans="1:15" ht="19.899999999999999" customHeight="1" x14ac:dyDescent="0.25">
      <c r="A196" s="64"/>
      <c r="B196" s="65"/>
      <c r="C196" s="68" t="s">
        <v>18</v>
      </c>
      <c r="D196" s="69" t="s">
        <v>180</v>
      </c>
      <c r="E196" s="64"/>
      <c r="F196" s="64"/>
      <c r="G196" s="64"/>
      <c r="H196" s="64"/>
      <c r="I196" s="64"/>
      <c r="J196" s="64"/>
      <c r="K196" s="64"/>
      <c r="L196" s="64"/>
      <c r="M196" s="70"/>
    </row>
    <row r="197" spans="1:15" ht="19.899999999999999" customHeight="1" x14ac:dyDescent="0.25">
      <c r="A197" s="64"/>
      <c r="B197" s="65"/>
      <c r="C197" s="71" t="s">
        <v>108</v>
      </c>
      <c r="D197" s="64"/>
      <c r="E197" s="64"/>
      <c r="F197" s="64"/>
      <c r="G197" s="64"/>
      <c r="H197" s="64"/>
      <c r="I197" s="64"/>
      <c r="J197" s="64"/>
      <c r="K197" s="64"/>
      <c r="L197" s="64"/>
      <c r="M197" s="72"/>
    </row>
    <row r="198" spans="1:15" ht="19.899999999999999" customHeight="1" x14ac:dyDescent="0.25">
      <c r="A198" s="64"/>
      <c r="B198" s="65"/>
      <c r="C198" s="71" t="s">
        <v>149</v>
      </c>
      <c r="D198" s="64"/>
      <c r="E198" s="64"/>
      <c r="F198" s="64"/>
      <c r="G198" s="64"/>
      <c r="H198" s="64"/>
      <c r="I198" s="64"/>
      <c r="J198" s="64"/>
      <c r="K198" s="64"/>
      <c r="L198" s="64"/>
      <c r="M198" s="72"/>
    </row>
    <row r="199" spans="1:15" ht="19.899999999999999" customHeight="1" x14ac:dyDescent="0.25">
      <c r="A199" s="64"/>
      <c r="B199" s="65"/>
      <c r="C199" s="68" t="s">
        <v>30</v>
      </c>
      <c r="D199" s="69" t="s">
        <v>180</v>
      </c>
      <c r="E199" s="64"/>
      <c r="F199" s="64"/>
      <c r="G199" s="64"/>
      <c r="H199" s="70">
        <f>H125+H193</f>
        <v>0</v>
      </c>
      <c r="I199" s="64"/>
      <c r="J199" s="64"/>
      <c r="K199" s="64"/>
      <c r="L199" s="64"/>
      <c r="M199" s="70"/>
    </row>
    <row r="200" spans="1:15" ht="19.899999999999999" customHeight="1" x14ac:dyDescent="0.25">
      <c r="A200" s="64"/>
      <c r="B200" s="65"/>
      <c r="C200" s="66" t="s">
        <v>5</v>
      </c>
      <c r="D200" s="64"/>
      <c r="E200" s="64"/>
      <c r="F200" s="64"/>
      <c r="G200" s="64"/>
      <c r="H200" s="64"/>
      <c r="I200" s="64"/>
      <c r="J200" s="64"/>
      <c r="K200" s="64"/>
      <c r="L200" s="64"/>
      <c r="M200" s="67"/>
    </row>
    <row r="201" spans="1:15" s="53" customFormat="1" ht="19.899999999999999" customHeight="1" x14ac:dyDescent="0.25">
      <c r="A201" s="64"/>
      <c r="B201" s="65"/>
      <c r="C201" s="68" t="s">
        <v>171</v>
      </c>
      <c r="D201" s="69">
        <v>0.18</v>
      </c>
      <c r="E201" s="64"/>
      <c r="F201" s="64"/>
      <c r="G201" s="64"/>
      <c r="H201" s="70"/>
      <c r="I201" s="64"/>
      <c r="J201" s="64"/>
      <c r="K201" s="64"/>
      <c r="L201" s="64"/>
      <c r="M201" s="70"/>
    </row>
    <row r="202" spans="1:15" s="53" customFormat="1" ht="19.899999999999999" customHeight="1" x14ac:dyDescent="0.25">
      <c r="A202" s="64"/>
      <c r="B202" s="65"/>
      <c r="C202" s="66" t="s">
        <v>5</v>
      </c>
      <c r="D202" s="64"/>
      <c r="E202" s="64"/>
      <c r="F202" s="64"/>
      <c r="G202" s="64"/>
      <c r="H202" s="64"/>
      <c r="I202" s="64"/>
      <c r="J202" s="64"/>
      <c r="K202" s="64"/>
      <c r="L202" s="64"/>
      <c r="M202" s="67"/>
    </row>
    <row r="203" spans="1:15" s="4" customFormat="1" ht="45" x14ac:dyDescent="0.25">
      <c r="A203" s="11"/>
      <c r="B203" s="16"/>
      <c r="C203" s="13" t="s">
        <v>32</v>
      </c>
      <c r="D203" s="11"/>
      <c r="E203" s="11"/>
      <c r="F203" s="12"/>
      <c r="G203" s="11"/>
      <c r="H203" s="12"/>
      <c r="I203" s="11"/>
      <c r="J203" s="12"/>
      <c r="K203" s="125" t="s">
        <v>168</v>
      </c>
      <c r="L203" s="127"/>
      <c r="M203" s="14">
        <v>400</v>
      </c>
    </row>
    <row r="204" spans="1:15" ht="19.899999999999999" customHeight="1" x14ac:dyDescent="0.25">
      <c r="A204" s="64"/>
      <c r="B204" s="65"/>
      <c r="C204" s="71" t="s">
        <v>5</v>
      </c>
      <c r="D204" s="64"/>
      <c r="E204" s="64"/>
      <c r="F204" s="64"/>
      <c r="G204" s="64"/>
      <c r="H204" s="64"/>
      <c r="I204" s="64"/>
      <c r="J204" s="64"/>
      <c r="K204" s="64"/>
      <c r="L204" s="64"/>
      <c r="M204" s="74"/>
    </row>
    <row r="205" spans="1:15" s="9" customFormat="1" x14ac:dyDescent="0.25">
      <c r="A205" s="8"/>
      <c r="B205" s="21"/>
    </row>
    <row r="206" spans="1:15" s="9" customFormat="1" ht="30" customHeight="1" x14ac:dyDescent="0.25">
      <c r="A206" s="8"/>
      <c r="B206" s="21"/>
      <c r="C206" s="75" t="s">
        <v>182</v>
      </c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5" s="9" customFormat="1" x14ac:dyDescent="0.25">
      <c r="A207" s="8"/>
      <c r="B207" s="21"/>
    </row>
    <row r="208" spans="1:15" s="9" customFormat="1" x14ac:dyDescent="0.25">
      <c r="A208" s="8"/>
      <c r="B208" s="21"/>
      <c r="I208" s="10"/>
    </row>
    <row r="209" spans="1:13" s="9" customFormat="1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</sheetData>
  <mergeCells count="1009">
    <mergeCell ref="K162:K163"/>
    <mergeCell ref="L162:L163"/>
    <mergeCell ref="M162:M163"/>
    <mergeCell ref="K203:L203"/>
    <mergeCell ref="A169:A170"/>
    <mergeCell ref="B169:B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A164:A165"/>
    <mergeCell ref="B164:B165"/>
    <mergeCell ref="D164:D165"/>
    <mergeCell ref="E164:E165"/>
    <mergeCell ref="F164:F165"/>
    <mergeCell ref="G164:G165"/>
    <mergeCell ref="H164:H165"/>
    <mergeCell ref="I164:I165"/>
    <mergeCell ref="J164:J165"/>
    <mergeCell ref="A171:A172"/>
    <mergeCell ref="B171:B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H167:H168"/>
    <mergeCell ref="I167:I168"/>
    <mergeCell ref="J167:J168"/>
    <mergeCell ref="K167:K168"/>
    <mergeCell ref="L167:L168"/>
    <mergeCell ref="M167:M168"/>
    <mergeCell ref="A160:A161"/>
    <mergeCell ref="B160:B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A162:A163"/>
    <mergeCell ref="B162:B163"/>
    <mergeCell ref="K164:K165"/>
    <mergeCell ref="L164:L165"/>
    <mergeCell ref="M164:M165"/>
    <mergeCell ref="A166:D166"/>
    <mergeCell ref="A167:A168"/>
    <mergeCell ref="B167:B168"/>
    <mergeCell ref="D167:D168"/>
    <mergeCell ref="E167:E168"/>
    <mergeCell ref="F167:F168"/>
    <mergeCell ref="G167:G168"/>
    <mergeCell ref="D162:D163"/>
    <mergeCell ref="E162:E163"/>
    <mergeCell ref="A156:A157"/>
    <mergeCell ref="B156:B157"/>
    <mergeCell ref="D156:D157"/>
    <mergeCell ref="E156:E157"/>
    <mergeCell ref="F156:F157"/>
    <mergeCell ref="G156:G157"/>
    <mergeCell ref="H156:H157"/>
    <mergeCell ref="I156:I157"/>
    <mergeCell ref="J156:J157"/>
    <mergeCell ref="F162:F163"/>
    <mergeCell ref="G162:G163"/>
    <mergeCell ref="H162:H163"/>
    <mergeCell ref="I162:I163"/>
    <mergeCell ref="J162:J163"/>
    <mergeCell ref="I133:I135"/>
    <mergeCell ref="J133:J135"/>
    <mergeCell ref="K133:K135"/>
    <mergeCell ref="L133:L135"/>
    <mergeCell ref="M133:M135"/>
    <mergeCell ref="A138:A139"/>
    <mergeCell ref="B138:B139"/>
    <mergeCell ref="D138:D139"/>
    <mergeCell ref="E138:E139"/>
    <mergeCell ref="K156:K157"/>
    <mergeCell ref="L156:L157"/>
    <mergeCell ref="M156:M157"/>
    <mergeCell ref="J148:J149"/>
    <mergeCell ref="K148:K149"/>
    <mergeCell ref="L148:L149"/>
    <mergeCell ref="M148:M149"/>
    <mergeCell ref="A158:A159"/>
    <mergeCell ref="B158:B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G148:G149"/>
    <mergeCell ref="H148:H149"/>
    <mergeCell ref="I148:I149"/>
    <mergeCell ref="H138:H139"/>
    <mergeCell ref="A123:A124"/>
    <mergeCell ref="B123:B124"/>
    <mergeCell ref="D123:D124"/>
    <mergeCell ref="E123:E124"/>
    <mergeCell ref="F123:F124"/>
    <mergeCell ref="G123:G124"/>
    <mergeCell ref="M123:M124"/>
    <mergeCell ref="A132:D132"/>
    <mergeCell ref="E132:M132"/>
    <mergeCell ref="H142:H143"/>
    <mergeCell ref="I142:I143"/>
    <mergeCell ref="J142:J143"/>
    <mergeCell ref="K142:K143"/>
    <mergeCell ref="M153:M154"/>
    <mergeCell ref="A148:A149"/>
    <mergeCell ref="B148:B149"/>
    <mergeCell ref="D148:D149"/>
    <mergeCell ref="E148:E149"/>
    <mergeCell ref="F148:F149"/>
    <mergeCell ref="A150:A151"/>
    <mergeCell ref="B150:B151"/>
    <mergeCell ref="A152:D152"/>
    <mergeCell ref="A153:A154"/>
    <mergeCell ref="B153:B154"/>
    <mergeCell ref="D153:D154"/>
    <mergeCell ref="A131:D131"/>
    <mergeCell ref="E131:M131"/>
    <mergeCell ref="A133:A135"/>
    <mergeCell ref="B133:B135"/>
    <mergeCell ref="E133:E135"/>
    <mergeCell ref="G133:G135"/>
    <mergeCell ref="H133:H135"/>
    <mergeCell ref="M117:M118"/>
    <mergeCell ref="A119:A120"/>
    <mergeCell ref="B119:B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A117:A118"/>
    <mergeCell ref="B117:B118"/>
    <mergeCell ref="D117:D118"/>
    <mergeCell ref="A121:A122"/>
    <mergeCell ref="B121:B122"/>
    <mergeCell ref="D121:D122"/>
    <mergeCell ref="E121:E122"/>
    <mergeCell ref="I121:I122"/>
    <mergeCell ref="J121:J122"/>
    <mergeCell ref="K121:K122"/>
    <mergeCell ref="L121:L122"/>
    <mergeCell ref="M121:M122"/>
    <mergeCell ref="L117:L118"/>
    <mergeCell ref="I44:I46"/>
    <mergeCell ref="J44:J46"/>
    <mergeCell ref="A44:A46"/>
    <mergeCell ref="E44:E46"/>
    <mergeCell ref="G44:G46"/>
    <mergeCell ref="H44:H46"/>
    <mergeCell ref="K70:K71"/>
    <mergeCell ref="L70:L71"/>
    <mergeCell ref="F49:F50"/>
    <mergeCell ref="G49:G50"/>
    <mergeCell ref="H49:H50"/>
    <mergeCell ref="I49:I50"/>
    <mergeCell ref="J49:J50"/>
    <mergeCell ref="K49:K50"/>
    <mergeCell ref="L49:L50"/>
    <mergeCell ref="M49:M50"/>
    <mergeCell ref="A47:A48"/>
    <mergeCell ref="B47:B48"/>
    <mergeCell ref="D47:D48"/>
    <mergeCell ref="E47:E48"/>
    <mergeCell ref="F47:F48"/>
    <mergeCell ref="G47:G48"/>
    <mergeCell ref="H47:H48"/>
    <mergeCell ref="I47:I48"/>
    <mergeCell ref="J47:J48"/>
    <mergeCell ref="A49:A50"/>
    <mergeCell ref="B49:B50"/>
    <mergeCell ref="D49:D50"/>
    <mergeCell ref="E49:E50"/>
    <mergeCell ref="K47:K48"/>
    <mergeCell ref="L47:L48"/>
    <mergeCell ref="M47:M48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A70:A71"/>
    <mergeCell ref="B70:B71"/>
    <mergeCell ref="D70:D71"/>
    <mergeCell ref="G70:G71"/>
    <mergeCell ref="H70:H71"/>
    <mergeCell ref="I70:I71"/>
    <mergeCell ref="J70:J71"/>
    <mergeCell ref="E70:E71"/>
    <mergeCell ref="F70:F71"/>
    <mergeCell ref="B12:B13"/>
    <mergeCell ref="D12:D13"/>
    <mergeCell ref="E12:E13"/>
    <mergeCell ref="F12:F13"/>
    <mergeCell ref="G12:G13"/>
    <mergeCell ref="H12:H13"/>
    <mergeCell ref="I12:I13"/>
    <mergeCell ref="A209:M209"/>
    <mergeCell ref="K44:K46"/>
    <mergeCell ref="L44:L46"/>
    <mergeCell ref="M44:M46"/>
    <mergeCell ref="F121:F122"/>
    <mergeCell ref="G121:G122"/>
    <mergeCell ref="H121:H122"/>
    <mergeCell ref="A1:M1"/>
    <mergeCell ref="G4:H4"/>
    <mergeCell ref="I4:J4"/>
    <mergeCell ref="K4:L4"/>
    <mergeCell ref="M4:M5"/>
    <mergeCell ref="A4:A5"/>
    <mergeCell ref="B4:B5"/>
    <mergeCell ref="C4:C5"/>
    <mergeCell ref="D4:D5"/>
    <mergeCell ref="E4:E5"/>
    <mergeCell ref="F4:F5"/>
    <mergeCell ref="A2:M2"/>
    <mergeCell ref="M14:M15"/>
    <mergeCell ref="B44:B46"/>
    <mergeCell ref="M70:M71"/>
    <mergeCell ref="A72:A73"/>
    <mergeCell ref="B72:B73"/>
    <mergeCell ref="D72:D73"/>
    <mergeCell ref="A14:A15"/>
    <mergeCell ref="B14:B15"/>
    <mergeCell ref="E14:E15"/>
    <mergeCell ref="G14:G15"/>
    <mergeCell ref="H14:H15"/>
    <mergeCell ref="I14:I15"/>
    <mergeCell ref="J14:J15"/>
    <mergeCell ref="K14:K15"/>
    <mergeCell ref="L14:L15"/>
    <mergeCell ref="D14:D15"/>
    <mergeCell ref="A16:A17"/>
    <mergeCell ref="B16:B17"/>
    <mergeCell ref="D16:D17"/>
    <mergeCell ref="E16:E17"/>
    <mergeCell ref="F16:F17"/>
    <mergeCell ref="G16:G17"/>
    <mergeCell ref="H16:H17"/>
    <mergeCell ref="I16:I17"/>
    <mergeCell ref="J16:J17"/>
    <mergeCell ref="F14:F15"/>
    <mergeCell ref="K53:K54"/>
    <mergeCell ref="L53:L54"/>
    <mergeCell ref="M53:M54"/>
    <mergeCell ref="A51:A52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A53:A54"/>
    <mergeCell ref="B53:B54"/>
    <mergeCell ref="D53:D54"/>
    <mergeCell ref="E53:E54"/>
    <mergeCell ref="F53:F54"/>
    <mergeCell ref="G53:G54"/>
    <mergeCell ref="H53:H54"/>
    <mergeCell ref="I53:I54"/>
    <mergeCell ref="J53:J54"/>
    <mergeCell ref="K68:K69"/>
    <mergeCell ref="L68:L69"/>
    <mergeCell ref="M68:M69"/>
    <mergeCell ref="A68:A69"/>
    <mergeCell ref="B68:B69"/>
    <mergeCell ref="E68:E69"/>
    <mergeCell ref="G68:G69"/>
    <mergeCell ref="H68:H69"/>
    <mergeCell ref="I68:I69"/>
    <mergeCell ref="J68:J69"/>
    <mergeCell ref="K55:K56"/>
    <mergeCell ref="L55:L56"/>
    <mergeCell ref="M55:M56"/>
    <mergeCell ref="A55:A56"/>
    <mergeCell ref="B55:B56"/>
    <mergeCell ref="D55:D56"/>
    <mergeCell ref="E55:E56"/>
    <mergeCell ref="F55:F56"/>
    <mergeCell ref="G55:G56"/>
    <mergeCell ref="H55:H56"/>
    <mergeCell ref="I55:I56"/>
    <mergeCell ref="J55:J56"/>
    <mergeCell ref="E61:E62"/>
    <mergeCell ref="F61:F62"/>
    <mergeCell ref="G61:G62"/>
    <mergeCell ref="H61:H62"/>
    <mergeCell ref="I61:I62"/>
    <mergeCell ref="J61:J62"/>
    <mergeCell ref="K57:K58"/>
    <mergeCell ref="L57:L58"/>
    <mergeCell ref="M57:M58"/>
    <mergeCell ref="A59:A60"/>
    <mergeCell ref="B59:B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57:D58"/>
    <mergeCell ref="F57:F58"/>
    <mergeCell ref="A57:A58"/>
    <mergeCell ref="B57:B58"/>
    <mergeCell ref="E57:E58"/>
    <mergeCell ref="G57:G58"/>
    <mergeCell ref="H57:H58"/>
    <mergeCell ref="I57:I58"/>
    <mergeCell ref="J57:J58"/>
    <mergeCell ref="M59:M60"/>
    <mergeCell ref="H63:H64"/>
    <mergeCell ref="I63:I64"/>
    <mergeCell ref="J63:J64"/>
    <mergeCell ref="D68:D69"/>
    <mergeCell ref="F68:F69"/>
    <mergeCell ref="K61:K62"/>
    <mergeCell ref="L61:L62"/>
    <mergeCell ref="M61:M62"/>
    <mergeCell ref="K63:K64"/>
    <mergeCell ref="L63:L64"/>
    <mergeCell ref="M63:M64"/>
    <mergeCell ref="A66:A67"/>
    <mergeCell ref="B66:B67"/>
    <mergeCell ref="F66:F67"/>
    <mergeCell ref="G66:G67"/>
    <mergeCell ref="H66:H67"/>
    <mergeCell ref="I66:I67"/>
    <mergeCell ref="J66:J67"/>
    <mergeCell ref="K66:K67"/>
    <mergeCell ref="L66:L67"/>
    <mergeCell ref="M66:M67"/>
    <mergeCell ref="D66:D67"/>
    <mergeCell ref="E66:E67"/>
    <mergeCell ref="A63:A64"/>
    <mergeCell ref="B63:B64"/>
    <mergeCell ref="D63:D64"/>
    <mergeCell ref="E63:E64"/>
    <mergeCell ref="F63:F64"/>
    <mergeCell ref="G63:G64"/>
    <mergeCell ref="A61:A62"/>
    <mergeCell ref="B61:B62"/>
    <mergeCell ref="D61:D62"/>
    <mergeCell ref="A109:A110"/>
    <mergeCell ref="B109:B110"/>
    <mergeCell ref="D109:D110"/>
    <mergeCell ref="E109:E110"/>
    <mergeCell ref="A102:A104"/>
    <mergeCell ref="B102:B104"/>
    <mergeCell ref="E102:E104"/>
    <mergeCell ref="G102:G104"/>
    <mergeCell ref="H102:H104"/>
    <mergeCell ref="I102:I104"/>
    <mergeCell ref="J102:J104"/>
    <mergeCell ref="K102:K104"/>
    <mergeCell ref="L102:L104"/>
    <mergeCell ref="M102:M104"/>
    <mergeCell ref="K105:K106"/>
    <mergeCell ref="L105:L106"/>
    <mergeCell ref="M105:M106"/>
    <mergeCell ref="A107:A108"/>
    <mergeCell ref="B107:B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A105:A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K111:K112"/>
    <mergeCell ref="L111:L112"/>
    <mergeCell ref="M111:M112"/>
    <mergeCell ref="A113:A114"/>
    <mergeCell ref="B113:B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J111:J112"/>
    <mergeCell ref="F109:F110"/>
    <mergeCell ref="G109:G110"/>
    <mergeCell ref="I138:I139"/>
    <mergeCell ref="J138:J139"/>
    <mergeCell ref="K138:K139"/>
    <mergeCell ref="L138:L139"/>
    <mergeCell ref="M138:M139"/>
    <mergeCell ref="K115:K116"/>
    <mergeCell ref="L115:L116"/>
    <mergeCell ref="M115:M116"/>
    <mergeCell ref="A115:A116"/>
    <mergeCell ref="B115:B116"/>
    <mergeCell ref="D115:D116"/>
    <mergeCell ref="E115:E116"/>
    <mergeCell ref="F115:F116"/>
    <mergeCell ref="G115:G116"/>
    <mergeCell ref="H115:H116"/>
    <mergeCell ref="I115:I116"/>
    <mergeCell ref="J115:J116"/>
    <mergeCell ref="L119:L120"/>
    <mergeCell ref="M119:M120"/>
    <mergeCell ref="H123:H124"/>
    <mergeCell ref="I123:I124"/>
    <mergeCell ref="J123:J124"/>
    <mergeCell ref="K123:K124"/>
    <mergeCell ref="L123:L124"/>
    <mergeCell ref="E117:E118"/>
    <mergeCell ref="F117:F118"/>
    <mergeCell ref="G117:G118"/>
    <mergeCell ref="H117:H118"/>
    <mergeCell ref="I117:I118"/>
    <mergeCell ref="J117:J118"/>
    <mergeCell ref="K117:K118"/>
    <mergeCell ref="H109:H110"/>
    <mergeCell ref="I109:I110"/>
    <mergeCell ref="J109:J110"/>
    <mergeCell ref="K109:K110"/>
    <mergeCell ref="L109:L110"/>
    <mergeCell ref="M109:M110"/>
    <mergeCell ref="A140:A141"/>
    <mergeCell ref="B140:B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A136:A137"/>
    <mergeCell ref="B136:B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F138:F139"/>
    <mergeCell ref="G138:G139"/>
    <mergeCell ref="L142:L143"/>
    <mergeCell ref="M142:M143"/>
    <mergeCell ref="A144:A145"/>
    <mergeCell ref="B144:B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A146:A147"/>
    <mergeCell ref="B146:B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A142:A143"/>
    <mergeCell ref="B142:B143"/>
    <mergeCell ref="D142:D143"/>
    <mergeCell ref="E142:E143"/>
    <mergeCell ref="F142:F143"/>
    <mergeCell ref="G142:G143"/>
    <mergeCell ref="L171:L172"/>
    <mergeCell ref="M171:M172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A173:A174"/>
    <mergeCell ref="B173:B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L150:L151"/>
    <mergeCell ref="M150:M151"/>
    <mergeCell ref="A175:A176"/>
    <mergeCell ref="B175:B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A177:A178"/>
    <mergeCell ref="B177:B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A179:A180"/>
    <mergeCell ref="B179:B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A181:A182"/>
    <mergeCell ref="B181:B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H189:H190"/>
    <mergeCell ref="I189:I190"/>
    <mergeCell ref="J189:J190"/>
    <mergeCell ref="K189:K190"/>
    <mergeCell ref="L189:L190"/>
    <mergeCell ref="M189:M190"/>
    <mergeCell ref="A183:A184"/>
    <mergeCell ref="B183:B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A185:A186"/>
    <mergeCell ref="B185:B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A7:D7"/>
    <mergeCell ref="E7:M7"/>
    <mergeCell ref="A191:A192"/>
    <mergeCell ref="B191:B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A187:A188"/>
    <mergeCell ref="B187:B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A189:A190"/>
    <mergeCell ref="B189:B190"/>
    <mergeCell ref="D189:D190"/>
    <mergeCell ref="E189:E190"/>
    <mergeCell ref="F189:F190"/>
    <mergeCell ref="G189:G190"/>
    <mergeCell ref="A8:A9"/>
    <mergeCell ref="B8:B9"/>
    <mergeCell ref="E8:E9"/>
    <mergeCell ref="G8:G9"/>
    <mergeCell ref="H8:H9"/>
    <mergeCell ref="I8:I9"/>
    <mergeCell ref="J8:J9"/>
    <mergeCell ref="K8:K9"/>
    <mergeCell ref="L8:L9"/>
    <mergeCell ref="M8:M9"/>
    <mergeCell ref="A10:A11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J12:J13"/>
    <mergeCell ref="K12:K13"/>
    <mergeCell ref="L12:L13"/>
    <mergeCell ref="M12:M13"/>
    <mergeCell ref="D8:D9"/>
    <mergeCell ref="F8:F9"/>
    <mergeCell ref="A18:A20"/>
    <mergeCell ref="B18:B20"/>
    <mergeCell ref="E18:E20"/>
    <mergeCell ref="G18:G20"/>
    <mergeCell ref="H18:H20"/>
    <mergeCell ref="I18:I20"/>
    <mergeCell ref="J18:J20"/>
    <mergeCell ref="K18:K20"/>
    <mergeCell ref="L18:L20"/>
    <mergeCell ref="M18:M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12:A13"/>
    <mergeCell ref="K16:K17"/>
    <mergeCell ref="L16:L17"/>
    <mergeCell ref="M16:M17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J32:J33"/>
    <mergeCell ref="K32:K33"/>
    <mergeCell ref="L32:L33"/>
    <mergeCell ref="M32:M33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A34:A35"/>
    <mergeCell ref="B34:B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A30:A31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A32:A33"/>
    <mergeCell ref="B32:B33"/>
    <mergeCell ref="D32:D33"/>
    <mergeCell ref="E32:E33"/>
    <mergeCell ref="F32:F33"/>
    <mergeCell ref="G32:G33"/>
    <mergeCell ref="H32:H33"/>
    <mergeCell ref="I32:I33"/>
    <mergeCell ref="L40:L41"/>
    <mergeCell ref="M40:M41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K40:K41"/>
    <mergeCell ref="A75:A77"/>
    <mergeCell ref="B75:B77"/>
    <mergeCell ref="E75:E77"/>
    <mergeCell ref="G75:G77"/>
    <mergeCell ref="H75:H77"/>
    <mergeCell ref="I75:I77"/>
    <mergeCell ref="J75:J77"/>
    <mergeCell ref="K75:K77"/>
    <mergeCell ref="L75:L77"/>
    <mergeCell ref="M75:M77"/>
    <mergeCell ref="A78:A79"/>
    <mergeCell ref="B78:B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A80:A81"/>
    <mergeCell ref="B80:B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A82:A83"/>
    <mergeCell ref="B82:B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A84:A85"/>
    <mergeCell ref="B84:B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A86:A87"/>
    <mergeCell ref="B86:B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A88:A89"/>
    <mergeCell ref="B88:B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A90:A91"/>
    <mergeCell ref="B90:B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I98:I99"/>
    <mergeCell ref="J98:J99"/>
    <mergeCell ref="K98:K99"/>
    <mergeCell ref="L98:L99"/>
    <mergeCell ref="M98:M99"/>
    <mergeCell ref="A92:A93"/>
    <mergeCell ref="B92:B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A94:A95"/>
    <mergeCell ref="B94:B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C206:M206"/>
    <mergeCell ref="A100:A101"/>
    <mergeCell ref="B100:B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A96:A97"/>
    <mergeCell ref="B96:B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A98:A99"/>
    <mergeCell ref="B98:B99"/>
    <mergeCell ref="D98:D99"/>
    <mergeCell ref="E98:E99"/>
    <mergeCell ref="F98:F99"/>
    <mergeCell ref="G98:G99"/>
    <mergeCell ref="H98:H99"/>
  </mergeCells>
  <pageMargins left="0.43307086614173229" right="0.23622047244094491" top="0.35433070866141736" bottom="0.35433070866141736" header="0.31496062992125984" footer="0.31496062992125984"/>
  <pageSetup paperSize="9" scale="90" orientation="landscape" verticalDpi="0" r:id="rId1"/>
  <ignoredErrors>
    <ignoredError sqref="B53 B113 B181 B183 B185 B30 B32 B36 B38 B40 B86 B88:B9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2019-10-07T08:24:58Z</dcterms:modified>
</cp:coreProperties>
</file>