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3"/>
  <workbookPr/>
  <mc:AlternateContent xmlns:mc="http://schemas.openxmlformats.org/markup-compatibility/2006">
    <mc:Choice Requires="x15">
      <x15ac:absPath xmlns:x15ac="http://schemas.microsoft.com/office/spreadsheetml/2010/11/ac" url="C:\Users\dmesxishvili\Desktop\რუმსი\"/>
    </mc:Choice>
  </mc:AlternateContent>
  <xr:revisionPtr revIDLastSave="0" documentId="8_{05A3CBF8-18B8-4A03-B3F4-9E3856DFDC4E}" xr6:coauthVersionLast="36" xr6:coauthVersionMax="36" xr10:uidLastSave="{00000000-0000-0000-0000-000000000000}"/>
  <bookViews>
    <workbookView xWindow="0" yWindow="0" windowWidth="28800" windowHeight="12225" xr2:uid="{00000000-000D-0000-FFFF-FFFF00000000}"/>
  </bookViews>
  <sheets>
    <sheet name="წყალტუბოს პროფი" sheetId="9" r:id="rId1"/>
  </sheets>
  <definedNames>
    <definedName name="_xlnm._FilterDatabase" localSheetId="0" hidden="1">'წყალტუბოს პროფი'!$A$5:$E$82</definedName>
    <definedName name="_xlnm.Print_Area" localSheetId="0">'წყალტუბოს პროფი'!$A$1:$E$83</definedName>
    <definedName name="_xlnm.Print_Titles" localSheetId="0">'წყალტუბოს პროფი'!$5:$5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3" i="9" l="1"/>
  <c r="E19" i="9" l="1"/>
  <c r="E51" i="9"/>
  <c r="E32" i="9"/>
  <c r="E72" i="9" l="1"/>
  <c r="D31" i="9" l="1"/>
  <c r="E74" i="9" l="1"/>
  <c r="E75" i="9" l="1"/>
  <c r="E76" i="9" l="1"/>
  <c r="E77" i="9" s="1"/>
  <c r="E78" i="9" s="1"/>
  <c r="E79" i="9" l="1"/>
  <c r="E80" i="9" s="1"/>
  <c r="E81" i="9" l="1"/>
  <c r="E82" i="9" s="1"/>
</calcChain>
</file>

<file path=xl/sharedStrings.xml><?xml version="1.0" encoding="utf-8"?>
<sst xmlns="http://schemas.openxmlformats.org/spreadsheetml/2006/main" count="141" uniqueCount="90">
  <si>
    <t>დასახელება</t>
  </si>
  <si>
    <t>№</t>
  </si>
  <si>
    <t>gანზომილება</t>
  </si>
  <si>
    <t>raodenoba</t>
  </si>
  <si>
    <t xml:space="preserve">სისტემა </t>
  </si>
  <si>
    <t xml:space="preserve">წყალ-კანალიზაცია (შიდა ) </t>
  </si>
  <si>
    <t>გაუთვალისწინებელი ხარჯები</t>
  </si>
  <si>
    <t>ჯამი</t>
  </si>
  <si>
    <t>დღგ</t>
  </si>
  <si>
    <t>სულ</t>
  </si>
  <si>
    <t>მიწის სამუშაოები</t>
  </si>
  <si>
    <t>danaxarjebi droebiT Senoba _ nagebobebze (samSeneblo da samontaJo samuSaoebidan)</t>
  </si>
  <si>
    <t>ვერტიკალური დაგეგმარება</t>
  </si>
  <si>
    <t>ტერიტორიის კეთილმოწყობა</t>
  </si>
  <si>
    <t>შიდა ელექტრო ქსელის მოწყობა</t>
  </si>
  <si>
    <t>გარე ელექტრო ქსელის მოწყობა</t>
  </si>
  <si>
    <t>გარე განათების მოწყობა</t>
  </si>
  <si>
    <t>სუსტი დენები (კომპიუტერული, სატელეფონო, სატელევიზიო, ვიდეომეთვალყურეობის ქსელები, სახანძრო და დაცვითი  სიგნალიზაცია)</t>
  </si>
  <si>
    <t xml:space="preserve">გარე წყალ-კანალიზაცია, სანიაღვრე, დრენაჟი </t>
  </si>
  <si>
    <t>ვერტიკალური გეგმარება</t>
  </si>
  <si>
    <t>ტექნოლოგიური ნაწილი</t>
  </si>
  <si>
    <t>გათბობა-ვენტილაცია-კონდიცირება (შიდა და გარე ქსელები)</t>
  </si>
  <si>
    <t>წყ. კანალიზაცია (შიდა და გარე ქსელები)</t>
  </si>
  <si>
    <t>ელექტრობა-სუსტი დენები (შიდა და გარე ქსელები)</t>
  </si>
  <si>
    <t xml:space="preserve">პროექტის ექსპერტიზა  (საქართველოს მთავრობის
დადგენილება №41
2016 წლის 28 იანვარი ქ. თბილისი ) შესაბამისად </t>
  </si>
  <si>
    <t>ლიფტების მოწყობა</t>
  </si>
  <si>
    <t>საკლასო ოთახებში და კორიდორებში ბუნებრივი ლინოლიუმის იატაკების მოწყობა</t>
  </si>
  <si>
    <t>ჯამ</t>
  </si>
  <si>
    <t>მ2</t>
  </si>
  <si>
    <t>ფასადის ვიტრაჟული პანელები</t>
  </si>
  <si>
    <t>ფანჯრები იზოალუმინი გაღება-გადმოკიდებით , მინაპაკეტი. (წრთობის გარეშე) ესკიზის მიხედვით. 
კარი და  ვიტრაჟიები იზოალუმინი მინაპაკეტი (შიდა მინა  ნაწრთობი ) 
პროფილის  კედლის  სისქე  არანაკლები 1.8 მმ, ჩარჩოს სიმაღლე ნაპირიდან შტაპიკის ძირამდე არანაკლებ 40 მმ, პროფილის სიგანე არანაკლებ 64 მმ, მთავარი შესასვლელის ვიტრაჟის ვერტიკალურ დგარებად გამოყრნრბული უნდა იქნეს "თოლია" ტიხარი,  კარის პროფილის სიმაღლე არანაკლებ 90 მმ.  (ფერი და პროფილი შეთანხმდეს დამკვეთთან)</t>
  </si>
  <si>
    <t>შიდა კარებების მოწყობა ( პოლიურეთანის ორკომპონენტიანი გრუნტით შეღებილი "მდფ"-ის  კარის მოწყობა (მოწყობილობით, ჩარჩოს გათვალისწინებით)  (იხ.დანართი.კარის
სპეციფიკაცია)</t>
  </si>
  <si>
    <t xml:space="preserve">ფასადის მოწყობა ბეტონის ბლოკით </t>
  </si>
  <si>
    <t xml:space="preserve">ტიხრების მოწყობა (ორმაგი ნესტგამძლე  თაბაშირ/მუყაოს საკედლე ფილებით, (კომპლექტი) იზოლაციით,  (ფოლგიანი ქვაბამბის ფილა სისქით არანაკლებ 75მმ )  </t>
  </si>
  <si>
    <t>შეფითხვნა-ღებვა (ინტერიერი წყალემულსიური  (მაღალი ხარისხის ნესტგამძლე, ეკოლოგიურად სუფთა საღებავით)  ფერი და ხარისხი შეთანხმდეს არქიტექტორთან)</t>
  </si>
  <si>
    <t>კერამიკული ფილა (სანკვანძები (მაღალი ხარისხის, ხელოვნური გრანიტის ფილა, ფერი ღია ნაცრისფერი ან ბეჟი , ერთგვაროვანი, შეთანხმდეს არქიტექტორთან) (იხ. დანართი).</t>
  </si>
  <si>
    <t>შეკიდული ჭერების მოწყობა სასწავლო სივრცეში (მინერალ-ბოჭკოვანი აკუსტიკური ფილა
კიდის პროფილი - Tegular
 ფილის ზომა - 600x600x14მმ
 ხანძარმედეგობის კლასი - EEA - Euroclass A2-s1,d0
 ხმის შთანთქმის კოეფიციენტი, αw, NRC – 0.55
 ხმის შთანთქმის კოეფიციენტი, NRC – 0.50
 ხმის შთანთქმის ევროპული კლასი - D
 ხმის იზოლაცია, Dncw (dB) – 32
 სინათლის რეფლექცია - 84%
 ნესტგამძლეობა - 95%
 ემისიის კლასი VOC – A
 ფორმალდეჰიდის ამისია - E1
რეციკლირებული შემადგენლობა - 47%
 წმენდის საშუალება - ნესტიანი ღრუბლით ან/და მშრალი წმენდა)</t>
  </si>
  <si>
    <t>გარე ბაქანი და გარე და შიდა კიბე (ბაზალტი, სისქე 50მმ)</t>
  </si>
  <si>
    <t>გრძ/მ</t>
  </si>
  <si>
    <t>მოაჯირი (უჟანგავი ლითონი)</t>
  </si>
  <si>
    <t>ტიხარი სან-კვანძებში (ფერადი HPL მასალით 12 მმ (fundermax ან ანალოგი)  (ფერი შეთანხმდეს არქიტექტორთან) . (საკეტები, პეტლები, სამაგრები, ფეხები, საკიდები )... პანელის სისქე 12 მმ. (იხილეთ დანართი.  სა. კვანძის ტიხრები)</t>
  </si>
  <si>
    <t xml:space="preserve">უნიტაზი </t>
  </si>
  <si>
    <t>ცალი</t>
  </si>
  <si>
    <t>სარკე ხელსაბანთან</t>
  </si>
  <si>
    <t>საპნის დისპენსერი</t>
  </si>
  <si>
    <t>ხელსახოცების დისპენსერი</t>
  </si>
  <si>
    <t>უნიტაზის ჯაგრისი</t>
  </si>
  <si>
    <t xml:space="preserve">ტუალეტის ქაღალდის დისპენსერი </t>
  </si>
  <si>
    <t>უნიტაზი ინკლუზივის (კომპლექტი)</t>
  </si>
  <si>
    <t>ხელსაბანი 23 სან.კვანძის;   1 სამედიცინო (შემრევით)</t>
  </si>
  <si>
    <t>ხელსაბანი ინკლუზივის (შემრევით)</t>
  </si>
  <si>
    <t>სახურავის შუბლები და შიდა სივრცის მოპირკეთება;  ტერასის  შიდა მოპირკეთება, (მაღალი ხაროსხის გამომშრალი დამუშავებული,ლამინირებული  ხე ტენიანობის კოეფიციენტი 10% ±1.5%
სილიკონის ბაზაზე დამზადებულ ორკომპონენტიანი ლაქით დაფარული  მდგრადი ნესტისა და მზის მიმართ.) 3სმ სისქის პანელები</t>
  </si>
  <si>
    <t>ხელოვნურსაფარიანი ღია სპორტული მოედანი (კონსტრუქციული გადაწყვეტით და შემოღობვით. ბალახის საფარის სპეციფიკაცია იხ. დანართში)</t>
  </si>
  <si>
    <t>სახანძრო (დაშხეფების სისტემა)</t>
  </si>
  <si>
    <t>არქიტეტურული ნაწილი</t>
  </si>
  <si>
    <t>სპორტული დარბაზის იატაკი (ვინილი)</t>
  </si>
  <si>
    <t>გათბობა-ვენტილაცია (თბოქსელის და საქვაბის გათვალისწინებით)</t>
  </si>
  <si>
    <t>კედლის მოწყობა (ბლოკი)</t>
  </si>
  <si>
    <t>კარკასის შევსება</t>
  </si>
  <si>
    <t>ჭერის მოწყობა სპორტდარბაზში (თანამედროვე მასალებით შექმნილი კვანძებისა და დეტალების მიხედვით )</t>
  </si>
  <si>
    <t>სახურავის მოწყობა (ბრტყელი გადახურვა, თანამედროვე მასალებით შექმნილი კვანძებისა და დეტალების მიხედვით )</t>
  </si>
  <si>
    <t>ტერიტორიის კეთილმოწყობა (გამწვანება, გზები და ბილიკები, გარე განათება შემოღობვა)</t>
  </si>
  <si>
    <t>ჭერის მოწყობა დანარჩენ სივრცეში(კიბი სუჯრედი) (თაბაშირმუყაო ნესტგამძლე იზოლაციით შეფითხვნა-შეღებვით))</t>
  </si>
  <si>
    <t xml:space="preserve">ბეტონის კედელი </t>
  </si>
  <si>
    <t>Rirebuleba</t>
  </si>
  <si>
    <t>გარე მოპირკეთება (ფიბროცემენტი, კომპოზიტური პანელი, ცეტრისი მაღალი ხარისხის) წყალგამძლე,  ყინვაგამძლე, ცეცხლგამძლე საფასადე ფილები. არანაკლებ 18 მმ სისქის. 
თავისი მსუბუქი კონსტრუქციული კარგასით, თავისი დათბუნებით და შემავსებელი ფენებით)</t>
  </si>
  <si>
    <t>ფასადზე მაღალი ხარისხის პოლიკარბონატის მოწყობა</t>
  </si>
  <si>
    <t>კონსტრუქციული ნაწილი ( ფართი აღებულია საპროექტო შენობის გარე გაბარიტული ზომებით, სართულების მიხედვით. შესაბამისად მოხდეს ბეტონისა და არმატურის დათვლა.) (საძირკველები, სვეტები, რიგელები,გადახურვები, კიბე, სახურავი)</t>
  </si>
  <si>
    <t>ხელოვნური გრანიტის იატაკი  (მაღალი ხარისხის, ხელოვნური გრანიტის ფილა, ცვეთამედეგი, მოცურების საწინააღმდეგო ზედაპირით, მაღალი სიმტკიცის, ფერი ღია ნაცრისფერი ან ბეჟი , ერთგვაროვანი, შეთანხმდეს არქიტექტორთან) იხ. სპეციფიკაცია</t>
  </si>
  <si>
    <t xml:space="preserve">profesiuli saswavleblis mSeneblobis saorientacio xarjTaRricxva 
</t>
  </si>
  <si>
    <t>taqsacia da dendrologia</t>
  </si>
  <si>
    <t>სახaნძრო უსაფრთხოება</t>
  </si>
  <si>
    <t>danaxarjebi zamTris pirobebSi muSaobisas  (samSeneblo da samontaJo samuSaoebidan)</t>
  </si>
  <si>
    <t>m2</t>
  </si>
  <si>
    <t>jami 1</t>
  </si>
  <si>
    <t>ჯამი 1+2+3</t>
  </si>
  <si>
    <t>ჯამი I+II</t>
  </si>
  <si>
    <t>ჯამი II.</t>
  </si>
  <si>
    <t>შენიშვნა: შენობის პროექტირების ღირებულება დამატებითი ღირებულების გადასახადის გარეშე (დ.ღ.გ.) არ უნდა აღემატებოდეს სამშენებლო სამუშაოების (გაუთვალისწინებელი ხარჯების რეზერვის და დღგ-ს გარეშე) ღირებულების 2.07 %-ს.
პრეტენდენტის ხელმოწერა__________________</t>
  </si>
  <si>
    <t>კონსტრუქციული ნაწილი (ექსპერტიზის ჩათვლით)</t>
  </si>
  <si>
    <t>xarjTaRricxva (ექსპერტიზის ჩათვლით)</t>
  </si>
  <si>
    <t>Tavi I. proeqtireba (muSa naxazebi) da eqspertiza</t>
  </si>
  <si>
    <t>samSeneblo samuSaoebi</t>
  </si>
  <si>
    <t>თავი 3. მოსაპირკეთებელი სამუშაოები</t>
  </si>
  <si>
    <t xml:space="preserve"> Tavi 4. sainJinro komunikaciebi</t>
  </si>
  <si>
    <t>jami 3</t>
  </si>
  <si>
    <t>jami 2</t>
  </si>
  <si>
    <t>Tavi 2. mzidi konstruqciebi</t>
  </si>
  <si>
    <t>ჯამი 4</t>
  </si>
  <si>
    <t>ჯამი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</si>
</sst>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р_._-;\-* #,##0.00_р_._-;_-* &quot;-&quot;??_р_._-;_-@_-"/>
    <numFmt numFmtId="165" formatCode="0.0%"/>
  </numFmts>
  <fonts count="13" x14ac:knownFonts="1">
    <font>
      <sz val="11"/>
      <color theme="1"/>
      <name val="Calibri"/>
      <family val="2"/>
      <scheme val="minor"/>
    </font>
    <font>
      <sz val="11"/>
      <color theme="1"/>
      <name val="Calibri"/>
      <family val="2"/>
      <charset val="1"/>
      <scheme val="minor"/>
    </font>
    <font>
      <b/>
      <sz val="13"/>
      <name val="AcadNusx"/>
    </font>
    <font>
      <b/>
      <sz val="13"/>
      <name val="Arial"/>
      <family val="2"/>
    </font>
    <font>
      <b/>
      <sz val="11"/>
      <name val="AcadNusx"/>
    </font>
    <font>
      <sz val="11"/>
      <name val="AcadNusx"/>
    </font>
    <font>
      <sz val="10"/>
      <name val="Arial Cyr"/>
      <charset val="204"/>
    </font>
    <font>
      <sz val="11"/>
      <color theme="1"/>
      <name val="Arial"/>
      <family val="2"/>
    </font>
    <font>
      <sz val="11"/>
      <name val="Arial"/>
      <family val="2"/>
    </font>
    <font>
      <sz val="11"/>
      <name val="Times New Roman"/>
      <family val="1"/>
      <charset val="1"/>
    </font>
    <font>
      <sz val="11"/>
      <color theme="1"/>
      <name val="Calibri"/>
      <family val="2"/>
      <charset val="1"/>
    </font>
    <font>
      <sz val="11"/>
      <name val="Calibri"/>
      <family val="2"/>
      <charset val="1"/>
      <scheme val="minor"/>
    </font>
    <font>
      <sz val="11"/>
      <color theme="1"/>
      <name val="AcadNusx"/>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FFFF00"/>
        <bgColor indexed="64"/>
      </patternFill>
    </fill>
    <fill>
      <patternFill patternType="solid">
        <fgColor rgb="FFFF0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s>
  <cellStyleXfs count="2">
    <xf numFmtId="0" fontId="0" fillId="0" borderId="0"/>
    <xf numFmtId="164" fontId="6" fillId="0" borderId="0" applyFont="0" applyFill="0" applyBorder="0" applyAlignment="0" applyProtection="0"/>
  </cellStyleXfs>
  <cellXfs count="84">
    <xf numFmtId="0" fontId="0" fillId="0" borderId="0" xfId="0"/>
    <xf numFmtId="0" fontId="0" fillId="0" borderId="0" xfId="0" applyFill="1"/>
    <xf numFmtId="0" fontId="0" fillId="0" borderId="0" xfId="0" applyFill="1" applyAlignment="1">
      <alignment horizontal="center" wrapText="1"/>
    </xf>
    <xf numFmtId="0" fontId="0" fillId="0" borderId="0" xfId="0" applyFill="1" applyAlignment="1">
      <alignment horizontal="center"/>
    </xf>
    <xf numFmtId="0" fontId="0" fillId="0" borderId="0" xfId="0" applyFill="1" applyAlignment="1">
      <alignment vertical="center" wrapText="1"/>
    </xf>
    <xf numFmtId="0" fontId="0" fillId="0" borderId="0" xfId="0" applyFill="1" applyBorder="1" applyAlignment="1">
      <alignment vertical="center"/>
    </xf>
    <xf numFmtId="0" fontId="0" fillId="0" borderId="0" xfId="0" applyFill="1" applyBorder="1" applyAlignment="1">
      <alignment horizontal="left" vertical="center"/>
    </xf>
    <xf numFmtId="0" fontId="0" fillId="0" borderId="0" xfId="0" applyFill="1" applyBorder="1"/>
    <xf numFmtId="0" fontId="4" fillId="2" borderId="0" xfId="0" applyFont="1" applyFill="1"/>
    <xf numFmtId="0" fontId="5" fillId="2" borderId="0" xfId="0" applyFont="1" applyFill="1"/>
    <xf numFmtId="0" fontId="4" fillId="2" borderId="0" xfId="0" applyFont="1" applyFill="1" applyAlignment="1">
      <alignment horizontal="center"/>
    </xf>
    <xf numFmtId="4" fontId="0" fillId="0" borderId="0" xfId="0" applyNumberFormat="1" applyFill="1" applyAlignment="1">
      <alignment horizontal="center"/>
    </xf>
    <xf numFmtId="0" fontId="0" fillId="0" borderId="0" xfId="0" applyFill="1" applyAlignment="1">
      <alignment horizontal="center" vertical="center"/>
    </xf>
    <xf numFmtId="2" fontId="7" fillId="0" borderId="1" xfId="0" applyNumberFormat="1" applyFont="1" applyFill="1" applyBorder="1" applyAlignment="1">
      <alignment horizontal="center" vertical="center" wrapText="1"/>
    </xf>
    <xf numFmtId="2" fontId="8" fillId="2" borderId="1" xfId="0" applyNumberFormat="1" applyFont="1" applyFill="1" applyBorder="1" applyAlignment="1">
      <alignment horizontal="center" vertical="center"/>
    </xf>
    <xf numFmtId="2" fontId="7" fillId="3" borderId="1" xfId="0"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xf>
    <xf numFmtId="2" fontId="8" fillId="0" borderId="1" xfId="0" applyNumberFormat="1" applyFont="1" applyFill="1" applyBorder="1" applyAlignment="1">
      <alignment horizontal="center" vertical="center"/>
    </xf>
    <xf numFmtId="2" fontId="7" fillId="4" borderId="1" xfId="0" applyNumberFormat="1" applyFont="1" applyFill="1" applyBorder="1" applyAlignment="1">
      <alignment horizontal="center" vertical="center"/>
    </xf>
    <xf numFmtId="2" fontId="7" fillId="5" borderId="1" xfId="0" applyNumberFormat="1" applyFont="1" applyFill="1" applyBorder="1" applyAlignment="1">
      <alignment horizontal="center" vertical="center"/>
    </xf>
    <xf numFmtId="10" fontId="7" fillId="0" borderId="1" xfId="0" applyNumberFormat="1" applyFont="1" applyFill="1" applyBorder="1" applyAlignment="1">
      <alignment horizontal="center" vertical="center"/>
    </xf>
    <xf numFmtId="0" fontId="5" fillId="0" borderId="1" xfId="0" applyFont="1" applyFill="1" applyBorder="1" applyAlignment="1">
      <alignment horizontal="left" vertical="top" wrapText="1"/>
    </xf>
    <xf numFmtId="0" fontId="5" fillId="2" borderId="3" xfId="0" applyFont="1" applyFill="1" applyBorder="1" applyAlignment="1">
      <alignment horizontal="center"/>
    </xf>
    <xf numFmtId="0" fontId="5" fillId="2" borderId="5" xfId="0" applyFont="1" applyFill="1" applyBorder="1" applyAlignment="1">
      <alignment horizontal="center"/>
    </xf>
    <xf numFmtId="0" fontId="5" fillId="2" borderId="2" xfId="0" applyFont="1" applyFill="1" applyBorder="1" applyAlignment="1">
      <alignment horizontal="center"/>
    </xf>
    <xf numFmtId="0" fontId="1" fillId="0" borderId="1" xfId="0" applyFont="1" applyFill="1" applyBorder="1" applyAlignment="1">
      <alignment horizontal="center" vertical="center"/>
    </xf>
    <xf numFmtId="0" fontId="5" fillId="2" borderId="1" xfId="0" applyFont="1" applyFill="1" applyBorder="1" applyAlignment="1">
      <alignment horizontal="center"/>
    </xf>
    <xf numFmtId="0" fontId="5" fillId="0" borderId="1" xfId="0" applyFont="1" applyFill="1" applyBorder="1" applyAlignment="1">
      <alignment horizontal="center" vertical="top" wrapText="1"/>
    </xf>
    <xf numFmtId="0" fontId="9" fillId="0" borderId="1" xfId="0" quotePrefix="1" applyNumberFormat="1" applyFont="1" applyFill="1" applyBorder="1" applyAlignment="1">
      <alignment horizontal="center" vertical="center" wrapText="1"/>
    </xf>
    <xf numFmtId="0" fontId="1" fillId="0" borderId="1" xfId="0" applyFont="1" applyFill="1" applyBorder="1" applyAlignment="1">
      <alignment vertical="top" wrapText="1"/>
    </xf>
    <xf numFmtId="0" fontId="5" fillId="4" borderId="1" xfId="0" applyFont="1" applyFill="1" applyBorder="1" applyAlignment="1">
      <alignment vertical="top" wrapText="1"/>
    </xf>
    <xf numFmtId="0" fontId="1" fillId="4"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9" fillId="0" borderId="4" xfId="0" quotePrefix="1" applyNumberFormat="1" applyFont="1" applyFill="1" applyBorder="1" applyAlignment="1">
      <alignment horizontal="center" vertical="center" wrapText="1"/>
    </xf>
    <xf numFmtId="0" fontId="5" fillId="3" borderId="1" xfId="0" applyFont="1" applyFill="1" applyBorder="1" applyAlignment="1">
      <alignment vertical="top" wrapText="1"/>
    </xf>
    <xf numFmtId="0" fontId="5" fillId="3" borderId="4" xfId="0" applyFont="1" applyFill="1" applyBorder="1" applyAlignment="1">
      <alignment horizontal="center" vertical="center" wrapText="1"/>
    </xf>
    <xf numFmtId="0" fontId="11" fillId="0" borderId="1" xfId="0" applyFont="1" applyFill="1" applyBorder="1" applyAlignment="1">
      <alignment horizontal="center" vertical="top" wrapText="1"/>
    </xf>
    <xf numFmtId="0" fontId="1" fillId="0" borderId="1" xfId="0" applyFont="1" applyFill="1" applyBorder="1" applyAlignment="1">
      <alignment horizontal="center" vertical="top"/>
    </xf>
    <xf numFmtId="0" fontId="1" fillId="0" borderId="1" xfId="0" applyFont="1" applyFill="1" applyBorder="1" applyAlignment="1">
      <alignment horizontal="left" vertical="top" wrapText="1"/>
    </xf>
    <xf numFmtId="0" fontId="1"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5" fillId="5" borderId="1" xfId="0" applyFont="1" applyFill="1" applyBorder="1" applyAlignment="1">
      <alignment vertical="top" wrapText="1"/>
    </xf>
    <xf numFmtId="0" fontId="1" fillId="5" borderId="1" xfId="0" applyFont="1" applyFill="1" applyBorder="1" applyAlignment="1">
      <alignment horizontal="center" vertical="center" wrapText="1"/>
    </xf>
    <xf numFmtId="165" fontId="5" fillId="0" borderId="1" xfId="0" applyNumberFormat="1" applyFont="1" applyFill="1" applyBorder="1" applyAlignment="1">
      <alignment horizontal="center" vertical="top" wrapText="1"/>
    </xf>
    <xf numFmtId="0" fontId="1" fillId="0" borderId="4" xfId="0" applyFont="1" applyFill="1" applyBorder="1" applyAlignment="1">
      <alignment horizontal="center" wrapText="1"/>
    </xf>
    <xf numFmtId="165" fontId="5" fillId="0" borderId="4" xfId="0" applyNumberFormat="1" applyFont="1" applyFill="1" applyBorder="1" applyAlignment="1">
      <alignment horizontal="center" vertical="top" wrapText="1"/>
    </xf>
    <xf numFmtId="0" fontId="5" fillId="2" borderId="4" xfId="0" applyFont="1" applyFill="1" applyBorder="1" applyAlignment="1">
      <alignment horizontal="center" vertical="center" wrapText="1"/>
    </xf>
    <xf numFmtId="0" fontId="1" fillId="0" borderId="1" xfId="0" applyFont="1" applyFill="1" applyBorder="1" applyAlignment="1">
      <alignment horizontal="center" wrapText="1"/>
    </xf>
    <xf numFmtId="4" fontId="7" fillId="5" borderId="1" xfId="0" applyNumberFormat="1" applyFont="1" applyFill="1" applyBorder="1" applyAlignment="1">
      <alignment horizontal="center" vertical="center"/>
    </xf>
    <xf numFmtId="4" fontId="3" fillId="2" borderId="0" xfId="0" applyNumberFormat="1" applyFont="1" applyFill="1" applyAlignment="1">
      <alignment vertical="center"/>
    </xf>
    <xf numFmtId="4" fontId="8" fillId="2" borderId="1" xfId="0" applyNumberFormat="1" applyFont="1" applyFill="1" applyBorder="1" applyAlignment="1">
      <alignment horizontal="center" vertical="center"/>
    </xf>
    <xf numFmtId="4" fontId="7" fillId="4" borderId="1" xfId="0" applyNumberFormat="1" applyFont="1" applyFill="1" applyBorder="1" applyAlignment="1">
      <alignment horizontal="center" vertical="center"/>
    </xf>
    <xf numFmtId="4" fontId="7" fillId="3"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xf>
    <xf numFmtId="1" fontId="7" fillId="0" borderId="1" xfId="0" applyNumberFormat="1" applyFont="1" applyFill="1" applyBorder="1" applyAlignment="1">
      <alignment horizontal="center" vertical="center" wrapText="1"/>
    </xf>
    <xf numFmtId="0" fontId="5" fillId="6" borderId="1" xfId="0" applyFont="1" applyFill="1" applyBorder="1" applyAlignment="1">
      <alignment horizontal="left" vertical="top" wrapText="1"/>
    </xf>
    <xf numFmtId="165" fontId="5" fillId="6" borderId="4" xfId="0" applyNumberFormat="1" applyFont="1" applyFill="1" applyBorder="1" applyAlignment="1">
      <alignment horizontal="center" vertical="top" wrapText="1"/>
    </xf>
    <xf numFmtId="10" fontId="7" fillId="6" borderId="1" xfId="0" applyNumberFormat="1" applyFont="1" applyFill="1" applyBorder="1" applyAlignment="1">
      <alignment horizontal="center" vertical="center"/>
    </xf>
    <xf numFmtId="4" fontId="7" fillId="6" borderId="1" xfId="0" applyNumberFormat="1" applyFont="1" applyFill="1" applyBorder="1" applyAlignment="1">
      <alignment horizontal="center" vertical="center"/>
    </xf>
    <xf numFmtId="4" fontId="7" fillId="7" borderId="1" xfId="0" applyNumberFormat="1" applyFont="1" applyFill="1" applyBorder="1" applyAlignment="1">
      <alignment horizontal="center" vertical="center"/>
    </xf>
    <xf numFmtId="0" fontId="5" fillId="7" borderId="1" xfId="0" applyFont="1" applyFill="1" applyBorder="1" applyAlignment="1">
      <alignment vertical="top" wrapText="1"/>
    </xf>
    <xf numFmtId="2" fontId="7" fillId="2" borderId="1" xfId="0" applyNumberFormat="1" applyFont="1" applyFill="1" applyBorder="1" applyAlignment="1">
      <alignment horizontal="center" vertical="center" wrapText="1"/>
    </xf>
    <xf numFmtId="0" fontId="1" fillId="7" borderId="1" xfId="0" applyFont="1" applyFill="1" applyBorder="1" applyAlignment="1">
      <alignment horizontal="center" vertical="center" wrapText="1"/>
    </xf>
    <xf numFmtId="2" fontId="7" fillId="7"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top"/>
    </xf>
    <xf numFmtId="1" fontId="12" fillId="0" borderId="1" xfId="0" applyNumberFormat="1" applyFont="1" applyFill="1" applyBorder="1" applyAlignment="1">
      <alignment horizontal="center" vertical="center" wrapText="1"/>
    </xf>
    <xf numFmtId="0" fontId="5" fillId="0" borderId="1" xfId="0" quotePrefix="1" applyNumberFormat="1" applyFont="1" applyFill="1" applyBorder="1" applyAlignment="1">
      <alignment horizontal="center" vertical="center" wrapText="1"/>
    </xf>
    <xf numFmtId="0" fontId="1" fillId="2" borderId="1" xfId="0" applyFont="1" applyFill="1" applyBorder="1" applyAlignment="1">
      <alignment horizontal="left" vertical="center" wrapText="1"/>
    </xf>
    <xf numFmtId="0" fontId="5" fillId="2" borderId="1" xfId="0" applyFont="1" applyFill="1" applyBorder="1" applyAlignment="1">
      <alignment horizontal="left" vertical="top" wrapText="1"/>
    </xf>
    <xf numFmtId="4" fontId="5" fillId="2" borderId="3" xfId="0" applyNumberFormat="1" applyFont="1" applyFill="1" applyBorder="1" applyAlignment="1">
      <alignment horizontal="center" vertical="center"/>
    </xf>
    <xf numFmtId="4" fontId="5" fillId="2" borderId="5" xfId="0" applyNumberFormat="1" applyFont="1" applyFill="1" applyBorder="1" applyAlignment="1">
      <alignment horizontal="center" vertical="center"/>
    </xf>
    <xf numFmtId="4" fontId="5" fillId="2" borderId="2" xfId="0" applyNumberFormat="1" applyFont="1" applyFill="1" applyBorder="1" applyAlignment="1">
      <alignment horizontal="center" vertical="center"/>
    </xf>
    <xf numFmtId="0" fontId="0" fillId="0" borderId="7" xfId="0" applyFill="1" applyBorder="1" applyAlignment="1">
      <alignment horizontal="left" vertical="center" wrapText="1"/>
    </xf>
    <xf numFmtId="0" fontId="2" fillId="2" borderId="6" xfId="0" applyFont="1" applyFill="1" applyBorder="1" applyAlignment="1">
      <alignment horizontal="center" vertical="center" wrapText="1"/>
    </xf>
    <xf numFmtId="0" fontId="5" fillId="2" borderId="3" xfId="0" applyFont="1" applyFill="1" applyBorder="1" applyAlignment="1">
      <alignment horizontal="center" vertical="center"/>
    </xf>
    <xf numFmtId="0" fontId="1" fillId="0" borderId="5" xfId="0" applyFont="1" applyBorder="1" applyAlignment="1">
      <alignment horizontal="center" vertical="center"/>
    </xf>
    <xf numFmtId="0" fontId="1" fillId="0" borderId="2" xfId="0" applyFont="1" applyBorder="1" applyAlignment="1">
      <alignment horizontal="center" vertical="center"/>
    </xf>
    <xf numFmtId="0" fontId="5" fillId="2" borderId="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cellXfs>
  <cellStyles count="2">
    <cellStyle name="Normal" xfId="0" builtinId="0"/>
    <cellStyle name="Финансовый 2" xfId="1" xr:uid="{00000000-0005-0000-0000-000001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FA692-39DE-4AC3-8DCE-D4E62EEE16F3}">
  <dimension ref="A1:E83"/>
  <sheetViews>
    <sheetView tabSelected="1" view="pageBreakPreview" topLeftCell="A47" zoomScaleNormal="100" zoomScaleSheetLayoutView="100" workbookViewId="0">
      <selection activeCell="H76" sqref="H76"/>
    </sheetView>
  </sheetViews>
  <sheetFormatPr defaultColWidth="9.140625" defaultRowHeight="15" x14ac:dyDescent="0.25"/>
  <cols>
    <col min="1" max="1" width="7.5703125" style="3" customWidth="1"/>
    <col min="2" max="2" width="100.42578125" style="4" customWidth="1"/>
    <col min="3" max="3" width="9.42578125" style="2" customWidth="1"/>
    <col min="4" max="4" width="21.28515625" style="12" customWidth="1"/>
    <col min="5" max="5" width="16.28515625" style="11" customWidth="1"/>
    <col min="6" max="16384" width="9.140625" style="1"/>
  </cols>
  <sheetData>
    <row r="1" spans="1:5" s="8" customFormat="1" ht="18.75" x14ac:dyDescent="0.3">
      <c r="A1" s="75" t="s">
        <v>69</v>
      </c>
      <c r="B1" s="75"/>
      <c r="C1" s="75"/>
      <c r="D1" s="75"/>
      <c r="E1" s="51"/>
    </row>
    <row r="2" spans="1:5" s="9" customFormat="1" ht="15.75" x14ac:dyDescent="0.3">
      <c r="A2" s="76" t="s">
        <v>1</v>
      </c>
      <c r="B2" s="22"/>
      <c r="C2" s="79" t="s">
        <v>2</v>
      </c>
      <c r="D2" s="79" t="s">
        <v>3</v>
      </c>
      <c r="E2" s="71" t="s">
        <v>64</v>
      </c>
    </row>
    <row r="3" spans="1:5" s="9" customFormat="1" ht="15.75" x14ac:dyDescent="0.3">
      <c r="A3" s="77"/>
      <c r="B3" s="23" t="s">
        <v>0</v>
      </c>
      <c r="C3" s="80"/>
      <c r="D3" s="82"/>
      <c r="E3" s="72"/>
    </row>
    <row r="4" spans="1:5" s="9" customFormat="1" ht="16.5" customHeight="1" x14ac:dyDescent="0.3">
      <c r="A4" s="78"/>
      <c r="B4" s="24"/>
      <c r="C4" s="81"/>
      <c r="D4" s="83"/>
      <c r="E4" s="73"/>
    </row>
    <row r="5" spans="1:5" s="10" customFormat="1" ht="15.75" x14ac:dyDescent="0.3">
      <c r="A5" s="56">
        <v>1</v>
      </c>
      <c r="B5" s="56">
        <v>2</v>
      </c>
      <c r="C5" s="56">
        <v>3</v>
      </c>
      <c r="D5" s="56">
        <v>4</v>
      </c>
      <c r="E5" s="56">
        <v>6</v>
      </c>
    </row>
    <row r="6" spans="1:5" s="10" customFormat="1" ht="15.75" x14ac:dyDescent="0.3">
      <c r="A6" s="56"/>
      <c r="B6" s="67" t="s">
        <v>81</v>
      </c>
      <c r="C6" s="56"/>
      <c r="D6" s="56"/>
      <c r="E6" s="56"/>
    </row>
    <row r="7" spans="1:5" s="10" customFormat="1" ht="15.75" x14ac:dyDescent="0.3">
      <c r="A7" s="25">
        <v>1</v>
      </c>
      <c r="B7" s="21" t="s">
        <v>54</v>
      </c>
      <c r="C7" s="28" t="s">
        <v>28</v>
      </c>
      <c r="D7" s="13">
        <v>4060.8</v>
      </c>
      <c r="E7" s="52"/>
    </row>
    <row r="8" spans="1:5" s="10" customFormat="1" ht="15.75" x14ac:dyDescent="0.3">
      <c r="A8" s="25">
        <v>2</v>
      </c>
      <c r="B8" s="21" t="s">
        <v>79</v>
      </c>
      <c r="C8" s="28" t="s">
        <v>28</v>
      </c>
      <c r="D8" s="13">
        <v>4060.8</v>
      </c>
      <c r="E8" s="52"/>
    </row>
    <row r="9" spans="1:5" s="10" customFormat="1" ht="15.75" x14ac:dyDescent="0.3">
      <c r="A9" s="25">
        <v>3</v>
      </c>
      <c r="B9" s="21" t="s">
        <v>13</v>
      </c>
      <c r="C9" s="28" t="s">
        <v>28</v>
      </c>
      <c r="D9" s="13">
        <v>2168</v>
      </c>
      <c r="E9" s="52"/>
    </row>
    <row r="10" spans="1:5" s="10" customFormat="1" ht="15.75" x14ac:dyDescent="0.3">
      <c r="A10" s="25">
        <v>4</v>
      </c>
      <c r="B10" s="21" t="s">
        <v>19</v>
      </c>
      <c r="C10" s="28" t="s">
        <v>28</v>
      </c>
      <c r="D10" s="13">
        <v>6228.8</v>
      </c>
      <c r="E10" s="52"/>
    </row>
    <row r="11" spans="1:5" s="10" customFormat="1" ht="15.75" x14ac:dyDescent="0.3">
      <c r="A11" s="25">
        <v>5</v>
      </c>
      <c r="B11" s="21" t="s">
        <v>70</v>
      </c>
      <c r="C11" s="28" t="s">
        <v>28</v>
      </c>
      <c r="D11" s="13">
        <v>2168</v>
      </c>
      <c r="E11" s="52"/>
    </row>
    <row r="12" spans="1:5" s="10" customFormat="1" ht="15.75" x14ac:dyDescent="0.3">
      <c r="A12" s="25">
        <v>6</v>
      </c>
      <c r="B12" s="21" t="s">
        <v>20</v>
      </c>
      <c r="C12" s="28" t="s">
        <v>28</v>
      </c>
      <c r="D12" s="13">
        <v>3467.5</v>
      </c>
      <c r="E12" s="52"/>
    </row>
    <row r="13" spans="1:5" s="10" customFormat="1" ht="15.75" x14ac:dyDescent="0.3">
      <c r="A13" s="25">
        <v>7</v>
      </c>
      <c r="B13" s="21" t="s">
        <v>21</v>
      </c>
      <c r="C13" s="28" t="s">
        <v>28</v>
      </c>
      <c r="D13" s="13">
        <v>3467.5</v>
      </c>
      <c r="E13" s="52"/>
    </row>
    <row r="14" spans="1:5" s="10" customFormat="1" ht="15.75" x14ac:dyDescent="0.3">
      <c r="A14" s="25">
        <v>8</v>
      </c>
      <c r="B14" s="21" t="s">
        <v>22</v>
      </c>
      <c r="C14" s="28" t="s">
        <v>28</v>
      </c>
      <c r="D14" s="13">
        <v>3467.5</v>
      </c>
      <c r="E14" s="52"/>
    </row>
    <row r="15" spans="1:5" s="10" customFormat="1" ht="15.75" x14ac:dyDescent="0.3">
      <c r="A15" s="25">
        <v>9</v>
      </c>
      <c r="B15" s="21" t="s">
        <v>23</v>
      </c>
      <c r="C15" s="28" t="s">
        <v>28</v>
      </c>
      <c r="D15" s="13">
        <v>3467.5</v>
      </c>
      <c r="E15" s="52"/>
    </row>
    <row r="16" spans="1:5" s="10" customFormat="1" ht="15.75" x14ac:dyDescent="0.3">
      <c r="A16" s="25">
        <v>10</v>
      </c>
      <c r="B16" s="21" t="s">
        <v>71</v>
      </c>
      <c r="C16" s="28" t="s">
        <v>28</v>
      </c>
      <c r="D16" s="13">
        <v>3467.5</v>
      </c>
      <c r="E16" s="52"/>
    </row>
    <row r="17" spans="1:5" s="10" customFormat="1" ht="15.75" x14ac:dyDescent="0.3">
      <c r="A17" s="25">
        <v>11</v>
      </c>
      <c r="B17" s="70" t="s">
        <v>80</v>
      </c>
      <c r="C17" s="68" t="s">
        <v>73</v>
      </c>
      <c r="D17" s="13">
        <v>4060.8</v>
      </c>
      <c r="E17" s="52"/>
    </row>
    <row r="18" spans="1:5" s="10" customFormat="1" ht="45" x14ac:dyDescent="0.3">
      <c r="A18" s="25">
        <v>12</v>
      </c>
      <c r="B18" s="29" t="s">
        <v>24</v>
      </c>
      <c r="C18" s="28" t="s">
        <v>28</v>
      </c>
      <c r="D18" s="13">
        <v>4060.8</v>
      </c>
      <c r="E18" s="52"/>
    </row>
    <row r="19" spans="1:5" s="10" customFormat="1" ht="15.75" x14ac:dyDescent="0.3">
      <c r="A19" s="25"/>
      <c r="B19" s="30" t="s">
        <v>74</v>
      </c>
      <c r="C19" s="31"/>
      <c r="D19" s="18"/>
      <c r="E19" s="53">
        <f>SUM(E7:E18)</f>
        <v>0</v>
      </c>
    </row>
    <row r="20" spans="1:5" s="10" customFormat="1" ht="15.75" x14ac:dyDescent="0.3">
      <c r="A20" s="25"/>
      <c r="B20" s="27" t="s">
        <v>82</v>
      </c>
      <c r="C20" s="26"/>
      <c r="D20" s="14"/>
      <c r="E20" s="52"/>
    </row>
    <row r="21" spans="1:5" s="10" customFormat="1" ht="15.75" x14ac:dyDescent="0.3">
      <c r="A21" s="25"/>
      <c r="B21" s="27" t="s">
        <v>87</v>
      </c>
      <c r="C21" s="26"/>
      <c r="D21" s="14"/>
      <c r="E21" s="52"/>
    </row>
    <row r="22" spans="1:5" s="5" customFormat="1" x14ac:dyDescent="0.25">
      <c r="A22" s="32">
        <v>1</v>
      </c>
      <c r="B22" s="33" t="s">
        <v>10</v>
      </c>
      <c r="C22" s="28" t="s">
        <v>27</v>
      </c>
      <c r="D22" s="14">
        <v>1</v>
      </c>
      <c r="E22" s="52"/>
    </row>
    <row r="23" spans="1:5" s="5" customFormat="1" ht="45" x14ac:dyDescent="0.25">
      <c r="A23" s="32">
        <v>2</v>
      </c>
      <c r="B23" s="33" t="s">
        <v>67</v>
      </c>
      <c r="C23" s="28" t="s">
        <v>28</v>
      </c>
      <c r="D23" s="13">
        <v>4060.8</v>
      </c>
      <c r="E23" s="52"/>
    </row>
    <row r="24" spans="1:5" s="5" customFormat="1" x14ac:dyDescent="0.25">
      <c r="A24" s="32">
        <v>3</v>
      </c>
      <c r="B24" s="33" t="s">
        <v>58</v>
      </c>
      <c r="C24" s="34"/>
      <c r="D24" s="13"/>
      <c r="E24" s="52"/>
    </row>
    <row r="25" spans="1:5" s="5" customFormat="1" x14ac:dyDescent="0.25">
      <c r="A25" s="32">
        <v>4</v>
      </c>
      <c r="B25" s="33" t="s">
        <v>63</v>
      </c>
      <c r="C25" s="34" t="s">
        <v>28</v>
      </c>
      <c r="D25" s="63">
        <v>1328</v>
      </c>
      <c r="E25" s="52"/>
    </row>
    <row r="26" spans="1:5" s="5" customFormat="1" x14ac:dyDescent="0.25">
      <c r="A26" s="32">
        <v>5</v>
      </c>
      <c r="B26" s="33" t="s">
        <v>32</v>
      </c>
      <c r="C26" s="34" t="s">
        <v>28</v>
      </c>
      <c r="D26" s="63">
        <v>1250</v>
      </c>
      <c r="E26" s="52"/>
    </row>
    <row r="27" spans="1:5" s="6" customFormat="1" ht="30" x14ac:dyDescent="0.25">
      <c r="A27" s="25">
        <v>6</v>
      </c>
      <c r="B27" s="33" t="s">
        <v>60</v>
      </c>
      <c r="C27" s="28" t="s">
        <v>28</v>
      </c>
      <c r="D27" s="17">
        <v>1989</v>
      </c>
      <c r="E27" s="52"/>
    </row>
    <row r="28" spans="1:5" s="6" customFormat="1" x14ac:dyDescent="0.25">
      <c r="A28" s="38">
        <v>7</v>
      </c>
      <c r="B28" s="33" t="s">
        <v>57</v>
      </c>
      <c r="C28" s="28" t="s">
        <v>28</v>
      </c>
      <c r="D28" s="14">
        <v>223</v>
      </c>
      <c r="E28" s="52"/>
    </row>
    <row r="29" spans="1:5" s="6" customFormat="1" ht="30" x14ac:dyDescent="0.25">
      <c r="A29" s="38">
        <v>8</v>
      </c>
      <c r="B29" s="33" t="s">
        <v>33</v>
      </c>
      <c r="C29" s="28" t="s">
        <v>28</v>
      </c>
      <c r="D29" s="17">
        <v>1880</v>
      </c>
      <c r="E29" s="52"/>
    </row>
    <row r="30" spans="1:5" s="6" customFormat="1" x14ac:dyDescent="0.25">
      <c r="A30" s="38">
        <v>9</v>
      </c>
      <c r="B30" s="33" t="s">
        <v>25</v>
      </c>
      <c r="C30" s="28" t="s">
        <v>27</v>
      </c>
      <c r="D30" s="14">
        <v>2</v>
      </c>
      <c r="E30" s="52"/>
    </row>
    <row r="31" spans="1:5" s="6" customFormat="1" ht="30" x14ac:dyDescent="0.25">
      <c r="A31" s="38">
        <v>10</v>
      </c>
      <c r="B31" s="69" t="s">
        <v>52</v>
      </c>
      <c r="C31" s="41" t="s">
        <v>28</v>
      </c>
      <c r="D31" s="13">
        <f>20*33</f>
        <v>660</v>
      </c>
      <c r="E31" s="52"/>
    </row>
    <row r="32" spans="1:5" s="6" customFormat="1" ht="15.75" x14ac:dyDescent="0.25">
      <c r="A32" s="25"/>
      <c r="B32" s="35" t="s">
        <v>86</v>
      </c>
      <c r="C32" s="36"/>
      <c r="D32" s="15"/>
      <c r="E32" s="54">
        <f>SUM(E22:E31)</f>
        <v>0</v>
      </c>
    </row>
    <row r="33" spans="1:5" s="6" customFormat="1" x14ac:dyDescent="0.25">
      <c r="A33" s="25"/>
      <c r="B33" s="40" t="s">
        <v>83</v>
      </c>
      <c r="C33" s="37"/>
      <c r="D33" s="16"/>
      <c r="E33" s="55"/>
    </row>
    <row r="34" spans="1:5" s="6" customFormat="1" x14ac:dyDescent="0.25">
      <c r="A34" s="25">
        <v>1</v>
      </c>
      <c r="B34" s="33" t="s">
        <v>29</v>
      </c>
      <c r="C34" s="28" t="s">
        <v>28</v>
      </c>
      <c r="D34" s="17">
        <v>128</v>
      </c>
      <c r="E34" s="52"/>
    </row>
    <row r="35" spans="1:5" s="6" customFormat="1" ht="127.5" customHeight="1" x14ac:dyDescent="0.25">
      <c r="A35" s="38">
        <v>2</v>
      </c>
      <c r="B35" s="33" t="s">
        <v>30</v>
      </c>
      <c r="C35" s="28" t="s">
        <v>28</v>
      </c>
      <c r="D35" s="17">
        <v>428</v>
      </c>
      <c r="E35" s="52"/>
    </row>
    <row r="36" spans="1:5" s="6" customFormat="1" ht="45" x14ac:dyDescent="0.25">
      <c r="A36" s="25">
        <v>3</v>
      </c>
      <c r="B36" s="33" t="s">
        <v>65</v>
      </c>
      <c r="C36" s="28" t="s">
        <v>28</v>
      </c>
      <c r="D36" s="17">
        <v>1423</v>
      </c>
      <c r="E36" s="52"/>
    </row>
    <row r="37" spans="1:5" s="6" customFormat="1" x14ac:dyDescent="0.25">
      <c r="A37" s="25">
        <v>4</v>
      </c>
      <c r="B37" s="33" t="s">
        <v>66</v>
      </c>
      <c r="C37" s="28" t="s">
        <v>28</v>
      </c>
      <c r="D37" s="17">
        <v>192</v>
      </c>
      <c r="E37" s="52"/>
    </row>
    <row r="38" spans="1:5" s="6" customFormat="1" x14ac:dyDescent="0.25">
      <c r="A38" s="38">
        <v>5</v>
      </c>
      <c r="B38" s="33" t="s">
        <v>39</v>
      </c>
      <c r="C38" s="28" t="s">
        <v>38</v>
      </c>
      <c r="D38" s="17">
        <v>352.1</v>
      </c>
      <c r="E38" s="52"/>
    </row>
    <row r="39" spans="1:5" s="6" customFormat="1" ht="45" x14ac:dyDescent="0.25">
      <c r="A39" s="38">
        <v>6</v>
      </c>
      <c r="B39" s="33" t="s">
        <v>31</v>
      </c>
      <c r="C39" s="28" t="s">
        <v>28</v>
      </c>
      <c r="D39" s="17">
        <v>156</v>
      </c>
      <c r="E39" s="52"/>
    </row>
    <row r="40" spans="1:5" s="6" customFormat="1" ht="30" x14ac:dyDescent="0.25">
      <c r="A40" s="38">
        <v>7</v>
      </c>
      <c r="B40" s="33" t="s">
        <v>34</v>
      </c>
      <c r="C40" s="28" t="s">
        <v>28</v>
      </c>
      <c r="D40" s="17">
        <v>7266</v>
      </c>
      <c r="E40" s="52"/>
    </row>
    <row r="41" spans="1:5" s="6" customFormat="1" x14ac:dyDescent="0.25">
      <c r="A41" s="38">
        <v>8</v>
      </c>
      <c r="B41" s="33" t="s">
        <v>26</v>
      </c>
      <c r="C41" s="28" t="s">
        <v>28</v>
      </c>
      <c r="D41" s="17">
        <v>3131.8</v>
      </c>
      <c r="E41" s="52"/>
    </row>
    <row r="42" spans="1:5" s="6" customFormat="1" ht="30" x14ac:dyDescent="0.25">
      <c r="A42" s="38">
        <v>9</v>
      </c>
      <c r="B42" s="39" t="s">
        <v>35</v>
      </c>
      <c r="C42" s="28" t="s">
        <v>28</v>
      </c>
      <c r="D42" s="17">
        <v>165</v>
      </c>
      <c r="E42" s="52"/>
    </row>
    <row r="43" spans="1:5" s="6" customFormat="1" ht="45" x14ac:dyDescent="0.25">
      <c r="A43" s="38">
        <v>10</v>
      </c>
      <c r="B43" s="39" t="s">
        <v>68</v>
      </c>
      <c r="C43" s="28" t="s">
        <v>28</v>
      </c>
      <c r="D43" s="17">
        <v>80</v>
      </c>
      <c r="E43" s="52"/>
    </row>
    <row r="44" spans="1:5" s="6" customFormat="1" x14ac:dyDescent="0.25">
      <c r="A44" s="66">
        <v>11</v>
      </c>
      <c r="B44" s="39" t="s">
        <v>55</v>
      </c>
      <c r="C44" s="28" t="s">
        <v>28</v>
      </c>
      <c r="D44" s="17">
        <v>182.6</v>
      </c>
      <c r="E44" s="52"/>
    </row>
    <row r="45" spans="1:5" s="6" customFormat="1" ht="45" x14ac:dyDescent="0.25">
      <c r="A45" s="66">
        <v>12</v>
      </c>
      <c r="B45" s="39" t="s">
        <v>40</v>
      </c>
      <c r="C45" s="28" t="s">
        <v>28</v>
      </c>
      <c r="D45" s="17">
        <v>84</v>
      </c>
      <c r="E45" s="52"/>
    </row>
    <row r="46" spans="1:5" s="6" customFormat="1" ht="210" x14ac:dyDescent="0.25">
      <c r="A46" s="38">
        <v>13</v>
      </c>
      <c r="B46" s="39" t="s">
        <v>36</v>
      </c>
      <c r="C46" s="28" t="s">
        <v>28</v>
      </c>
      <c r="D46" s="17">
        <v>3131.8</v>
      </c>
      <c r="E46" s="52"/>
    </row>
    <row r="47" spans="1:5" s="6" customFormat="1" ht="30" x14ac:dyDescent="0.25">
      <c r="A47" s="38">
        <v>14</v>
      </c>
      <c r="B47" s="39" t="s">
        <v>59</v>
      </c>
      <c r="C47" s="68" t="s">
        <v>73</v>
      </c>
      <c r="D47" s="17">
        <v>182.6</v>
      </c>
      <c r="E47" s="52"/>
    </row>
    <row r="48" spans="1:5" s="6" customFormat="1" ht="30" x14ac:dyDescent="0.25">
      <c r="A48" s="38">
        <v>15</v>
      </c>
      <c r="B48" s="39" t="s">
        <v>62</v>
      </c>
      <c r="C48" s="28" t="s">
        <v>28</v>
      </c>
      <c r="D48" s="16">
        <v>136.9</v>
      </c>
      <c r="E48" s="52"/>
    </row>
    <row r="49" spans="1:5" s="6" customFormat="1" ht="60" x14ac:dyDescent="0.25">
      <c r="A49" s="38">
        <v>16</v>
      </c>
      <c r="B49" s="39" t="s">
        <v>51</v>
      </c>
      <c r="C49" s="28" t="s">
        <v>28</v>
      </c>
      <c r="D49" s="17">
        <v>264</v>
      </c>
      <c r="E49" s="52"/>
    </row>
    <row r="50" spans="1:5" s="6" customFormat="1" x14ac:dyDescent="0.25">
      <c r="A50" s="38">
        <v>17</v>
      </c>
      <c r="B50" s="69" t="s">
        <v>37</v>
      </c>
      <c r="C50" s="28" t="s">
        <v>28</v>
      </c>
      <c r="D50" s="17">
        <v>188.12</v>
      </c>
      <c r="E50" s="52"/>
    </row>
    <row r="51" spans="1:5" s="6" customFormat="1" ht="15.75" x14ac:dyDescent="0.25">
      <c r="A51" s="25"/>
      <c r="B51" s="35" t="s">
        <v>85</v>
      </c>
      <c r="C51" s="36"/>
      <c r="D51" s="15"/>
      <c r="E51" s="54">
        <f>SUM(E34:E50)</f>
        <v>0</v>
      </c>
    </row>
    <row r="52" spans="1:5" s="10" customFormat="1" ht="15.75" x14ac:dyDescent="0.3">
      <c r="A52" s="25"/>
      <c r="B52" s="27" t="s">
        <v>84</v>
      </c>
      <c r="C52" s="26"/>
      <c r="D52" s="14"/>
      <c r="E52" s="52"/>
    </row>
    <row r="53" spans="1:5" s="7" customFormat="1" x14ac:dyDescent="0.25">
      <c r="A53" s="25">
        <v>1</v>
      </c>
      <c r="B53" s="42" t="s">
        <v>5</v>
      </c>
      <c r="C53" s="40" t="s">
        <v>28</v>
      </c>
      <c r="D53" s="13">
        <v>3467.5</v>
      </c>
      <c r="E53" s="52"/>
    </row>
    <row r="54" spans="1:5" s="7" customFormat="1" x14ac:dyDescent="0.25">
      <c r="A54" s="25">
        <v>2</v>
      </c>
      <c r="B54" s="42" t="s">
        <v>53</v>
      </c>
      <c r="C54" s="40" t="s">
        <v>28</v>
      </c>
      <c r="D54" s="13">
        <v>3467.5</v>
      </c>
      <c r="E54" s="52"/>
    </row>
    <row r="55" spans="1:5" s="7" customFormat="1" x14ac:dyDescent="0.25">
      <c r="A55" s="25">
        <v>3</v>
      </c>
      <c r="B55" s="42" t="s">
        <v>56</v>
      </c>
      <c r="C55" s="40" t="s">
        <v>28</v>
      </c>
      <c r="D55" s="13">
        <v>3467.5</v>
      </c>
      <c r="E55" s="52"/>
    </row>
    <row r="56" spans="1:5" s="6" customFormat="1" x14ac:dyDescent="0.25">
      <c r="A56" s="32">
        <v>4</v>
      </c>
      <c r="B56" s="33" t="s">
        <v>14</v>
      </c>
      <c r="C56" s="40" t="s">
        <v>28</v>
      </c>
      <c r="D56" s="13">
        <v>3467.5</v>
      </c>
      <c r="E56" s="52"/>
    </row>
    <row r="57" spans="1:5" s="6" customFormat="1" x14ac:dyDescent="0.25">
      <c r="A57" s="32">
        <v>5</v>
      </c>
      <c r="B57" s="33" t="s">
        <v>15</v>
      </c>
      <c r="C57" s="40" t="s">
        <v>4</v>
      </c>
      <c r="D57" s="16">
        <v>1</v>
      </c>
      <c r="E57" s="52"/>
    </row>
    <row r="58" spans="1:5" s="6" customFormat="1" x14ac:dyDescent="0.25">
      <c r="A58" s="32">
        <v>6</v>
      </c>
      <c r="B58" s="33" t="s">
        <v>16</v>
      </c>
      <c r="C58" s="40" t="s">
        <v>4</v>
      </c>
      <c r="D58" s="16">
        <v>1</v>
      </c>
      <c r="E58" s="52"/>
    </row>
    <row r="59" spans="1:5" s="7" customFormat="1" ht="30" x14ac:dyDescent="0.25">
      <c r="A59" s="25">
        <v>7</v>
      </c>
      <c r="B59" s="33" t="s">
        <v>17</v>
      </c>
      <c r="C59" s="40" t="s">
        <v>28</v>
      </c>
      <c r="D59" s="13">
        <v>3467.5</v>
      </c>
      <c r="E59" s="52"/>
    </row>
    <row r="60" spans="1:5" s="7" customFormat="1" x14ac:dyDescent="0.25">
      <c r="A60" s="25">
        <v>8</v>
      </c>
      <c r="B60" s="42" t="s">
        <v>18</v>
      </c>
      <c r="C60" s="40" t="s">
        <v>4</v>
      </c>
      <c r="D60" s="16">
        <v>1</v>
      </c>
      <c r="E60" s="52"/>
    </row>
    <row r="61" spans="1:5" s="7" customFormat="1" x14ac:dyDescent="0.25">
      <c r="A61" s="32">
        <v>9</v>
      </c>
      <c r="B61" s="42" t="s">
        <v>12</v>
      </c>
      <c r="C61" s="28" t="s">
        <v>28</v>
      </c>
      <c r="D61" s="13">
        <v>6228.8</v>
      </c>
      <c r="E61" s="52"/>
    </row>
    <row r="62" spans="1:5" s="7" customFormat="1" x14ac:dyDescent="0.25">
      <c r="A62" s="32">
        <v>10</v>
      </c>
      <c r="B62" s="42" t="s">
        <v>61</v>
      </c>
      <c r="C62" s="28" t="s">
        <v>28</v>
      </c>
      <c r="D62" s="13">
        <v>2168</v>
      </c>
      <c r="E62" s="52"/>
    </row>
    <row r="63" spans="1:5" s="6" customFormat="1" x14ac:dyDescent="0.25">
      <c r="A63" s="66">
        <v>12</v>
      </c>
      <c r="B63" s="69" t="s">
        <v>41</v>
      </c>
      <c r="C63" s="40" t="s">
        <v>42</v>
      </c>
      <c r="D63" s="16">
        <v>12</v>
      </c>
      <c r="E63" s="52"/>
    </row>
    <row r="64" spans="1:5" s="6" customFormat="1" x14ac:dyDescent="0.25">
      <c r="A64" s="66">
        <v>13</v>
      </c>
      <c r="B64" s="69" t="s">
        <v>48</v>
      </c>
      <c r="C64" s="40" t="s">
        <v>42</v>
      </c>
      <c r="D64" s="16">
        <v>4</v>
      </c>
      <c r="E64" s="52"/>
    </row>
    <row r="65" spans="1:5" s="6" customFormat="1" x14ac:dyDescent="0.25">
      <c r="A65" s="66">
        <v>14</v>
      </c>
      <c r="B65" s="69" t="s">
        <v>49</v>
      </c>
      <c r="C65" s="40" t="s">
        <v>42</v>
      </c>
      <c r="D65" s="16">
        <v>12</v>
      </c>
      <c r="E65" s="52"/>
    </row>
    <row r="66" spans="1:5" s="6" customFormat="1" x14ac:dyDescent="0.25">
      <c r="A66" s="66">
        <v>15</v>
      </c>
      <c r="B66" s="69" t="s">
        <v>50</v>
      </c>
      <c r="C66" s="40" t="s">
        <v>42</v>
      </c>
      <c r="D66" s="16">
        <v>4</v>
      </c>
      <c r="E66" s="52"/>
    </row>
    <row r="67" spans="1:5" s="6" customFormat="1" x14ac:dyDescent="0.25">
      <c r="A67" s="66">
        <v>16</v>
      </c>
      <c r="B67" s="69" t="s">
        <v>43</v>
      </c>
      <c r="C67" s="40" t="s">
        <v>42</v>
      </c>
      <c r="D67" s="16">
        <v>16</v>
      </c>
      <c r="E67" s="52"/>
    </row>
    <row r="68" spans="1:5" s="6" customFormat="1" x14ac:dyDescent="0.25">
      <c r="A68" s="66">
        <v>17</v>
      </c>
      <c r="B68" s="69" t="s">
        <v>44</v>
      </c>
      <c r="C68" s="40" t="s">
        <v>42</v>
      </c>
      <c r="D68" s="16">
        <v>8</v>
      </c>
      <c r="E68" s="52"/>
    </row>
    <row r="69" spans="1:5" s="6" customFormat="1" x14ac:dyDescent="0.25">
      <c r="A69" s="66">
        <v>18</v>
      </c>
      <c r="B69" s="69" t="s">
        <v>45</v>
      </c>
      <c r="C69" s="40" t="s">
        <v>42</v>
      </c>
      <c r="D69" s="16">
        <v>8</v>
      </c>
      <c r="E69" s="52"/>
    </row>
    <row r="70" spans="1:5" s="6" customFormat="1" x14ac:dyDescent="0.25">
      <c r="A70" s="66">
        <v>19</v>
      </c>
      <c r="B70" s="69" t="s">
        <v>46</v>
      </c>
      <c r="C70" s="40" t="s">
        <v>42</v>
      </c>
      <c r="D70" s="16">
        <v>16</v>
      </c>
      <c r="E70" s="52"/>
    </row>
    <row r="71" spans="1:5" s="6" customFormat="1" x14ac:dyDescent="0.25">
      <c r="A71" s="66">
        <v>20</v>
      </c>
      <c r="B71" s="69" t="s">
        <v>47</v>
      </c>
      <c r="C71" s="40" t="s">
        <v>42</v>
      </c>
      <c r="D71" s="16">
        <v>16</v>
      </c>
      <c r="E71" s="52"/>
    </row>
    <row r="72" spans="1:5" s="7" customFormat="1" ht="15.75" x14ac:dyDescent="0.25">
      <c r="A72" s="25"/>
      <c r="B72" s="30" t="s">
        <v>88</v>
      </c>
      <c r="C72" s="31"/>
      <c r="D72" s="18"/>
      <c r="E72" s="53">
        <f>SUM(E53:E71)</f>
        <v>0</v>
      </c>
    </row>
    <row r="73" spans="1:5" s="7" customFormat="1" ht="15.75" x14ac:dyDescent="0.25">
      <c r="A73" s="25"/>
      <c r="B73" s="62" t="s">
        <v>75</v>
      </c>
      <c r="C73" s="64"/>
      <c r="D73" s="65"/>
      <c r="E73" s="61">
        <f>E32+E51+E72</f>
        <v>0</v>
      </c>
    </row>
    <row r="74" spans="1:5" s="7" customFormat="1" ht="15.75" x14ac:dyDescent="0.25">
      <c r="A74" s="25"/>
      <c r="B74" s="21" t="s">
        <v>11</v>
      </c>
      <c r="C74" s="45"/>
      <c r="D74" s="20">
        <v>1.4999999999999999E-2</v>
      </c>
      <c r="E74" s="55">
        <f>E73*D74</f>
        <v>0</v>
      </c>
    </row>
    <row r="75" spans="1:5" s="7" customFormat="1" x14ac:dyDescent="0.25">
      <c r="A75" s="25"/>
      <c r="B75" s="42" t="s">
        <v>89</v>
      </c>
      <c r="C75" s="46"/>
      <c r="D75" s="20"/>
      <c r="E75" s="55">
        <f>E73+E74</f>
        <v>0</v>
      </c>
    </row>
    <row r="76" spans="1:5" s="7" customFormat="1" ht="15.75" x14ac:dyDescent="0.25">
      <c r="A76" s="25"/>
      <c r="B76" s="21" t="s">
        <v>72</v>
      </c>
      <c r="C76" s="45"/>
      <c r="D76" s="20">
        <v>1.1999999999999999E-3</v>
      </c>
      <c r="E76" s="55">
        <f>E75*D76</f>
        <v>0</v>
      </c>
    </row>
    <row r="77" spans="1:5" s="7" customFormat="1" ht="15.75" x14ac:dyDescent="0.25">
      <c r="A77" s="25"/>
      <c r="B77" s="21" t="s">
        <v>77</v>
      </c>
      <c r="C77" s="47"/>
      <c r="D77" s="20"/>
      <c r="E77" s="55">
        <f>E75+E76</f>
        <v>0</v>
      </c>
    </row>
    <row r="78" spans="1:5" s="7" customFormat="1" ht="15.75" x14ac:dyDescent="0.25">
      <c r="A78" s="25"/>
      <c r="B78" s="57" t="s">
        <v>76</v>
      </c>
      <c r="C78" s="58"/>
      <c r="D78" s="59"/>
      <c r="E78" s="60">
        <f>E19+E77</f>
        <v>0</v>
      </c>
    </row>
    <row r="79" spans="1:5" s="7" customFormat="1" ht="15.75" x14ac:dyDescent="0.25">
      <c r="A79" s="25"/>
      <c r="B79" s="42" t="s">
        <v>6</v>
      </c>
      <c r="C79" s="48"/>
      <c r="D79" s="20">
        <v>0.05</v>
      </c>
      <c r="E79" s="55">
        <f>E78*D79</f>
        <v>0</v>
      </c>
    </row>
    <row r="80" spans="1:5" s="7" customFormat="1" x14ac:dyDescent="0.25">
      <c r="A80" s="25"/>
      <c r="B80" s="42" t="s">
        <v>7</v>
      </c>
      <c r="C80" s="49"/>
      <c r="D80" s="20"/>
      <c r="E80" s="55">
        <f>E78+E79</f>
        <v>0</v>
      </c>
    </row>
    <row r="81" spans="1:5" s="7" customFormat="1" ht="15.75" x14ac:dyDescent="0.25">
      <c r="A81" s="25"/>
      <c r="B81" s="42" t="s">
        <v>8</v>
      </c>
      <c r="C81" s="48"/>
      <c r="D81" s="20">
        <v>0.18</v>
      </c>
      <c r="E81" s="55">
        <f>E80*D81</f>
        <v>0</v>
      </c>
    </row>
    <row r="82" spans="1:5" ht="15.75" x14ac:dyDescent="0.25">
      <c r="A82" s="25"/>
      <c r="B82" s="43" t="s">
        <v>9</v>
      </c>
      <c r="C82" s="44"/>
      <c r="D82" s="19"/>
      <c r="E82" s="50">
        <f>E80+E81</f>
        <v>0</v>
      </c>
    </row>
    <row r="83" spans="1:5" ht="75.75" customHeight="1" x14ac:dyDescent="0.25">
      <c r="B83" s="74" t="s">
        <v>78</v>
      </c>
      <c r="C83" s="74"/>
      <c r="D83" s="74"/>
    </row>
  </sheetData>
  <autoFilter ref="A5:E82" xr:uid="{00000000-0009-0000-0000-000000000000}"/>
  <mergeCells count="6">
    <mergeCell ref="E2:E4"/>
    <mergeCell ref="B83:D83"/>
    <mergeCell ref="A1:D1"/>
    <mergeCell ref="A2:A4"/>
    <mergeCell ref="C2:C4"/>
    <mergeCell ref="D2:D4"/>
  </mergeCells>
  <pageMargins left="0" right="0" top="0.25" bottom="0" header="0.05" footer="0.05"/>
  <pageSetup paperSize="9" scale="61" fitToHeight="0" orientation="portrait" r:id="rId1"/>
  <headerFooter>
    <oddFooter>&amp;R&amp;P</oddFooter>
  </headerFooter>
  <rowBreaks count="1" manualBreakCount="1">
    <brk id="4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წყალტუბოს პროფი</vt:lpstr>
      <vt:lpstr>'წყალტუბოს პროფი'!Print_Area</vt:lpstr>
      <vt:lpstr>'წყალტუბოს პროფი'!Print_Titles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Eka Abakelia</dc:creator>
  <cp:lastModifiedBy>davit mesxishvili</cp:lastModifiedBy>
  <cp:lastPrinted>2019-09-13T13:03:57Z</cp:lastPrinted>
  <dcterms:created xsi:type="dcterms:W3CDTF">2017-04-04T06:50:42Z</dcterms:created>
  <dcterms:modified xsi:type="dcterms:W3CDTF">2019-09-17T10:03:31Z</dcterms:modified>
</cp:coreProperties>
</file>