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528"/>
  </bookViews>
  <sheets>
    <sheet name="1" sheetId="36" r:id="rId1"/>
  </sheets>
  <definedNames>
    <definedName name="_xlnm._FilterDatabase" localSheetId="0" hidden="1">'1'!$A$1:$M$67</definedName>
    <definedName name="_xlnm.Print_Area" localSheetId="0">'1'!$A$2:$M$67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36" l="1"/>
  <c r="F12" i="36" l="1"/>
  <c r="F17" i="36" s="1"/>
  <c r="H17" i="36" s="1"/>
  <c r="F40" i="36"/>
  <c r="F41" i="36" s="1"/>
  <c r="F35" i="36"/>
  <c r="F36" i="36" s="1"/>
  <c r="F25" i="36"/>
  <c r="M17" i="36" l="1"/>
  <c r="F16" i="36"/>
  <c r="L16" i="36" s="1"/>
  <c r="M16" i="36" s="1"/>
  <c r="F13" i="36"/>
  <c r="J13" i="36" s="1"/>
  <c r="F14" i="36"/>
  <c r="L14" i="36" s="1"/>
  <c r="F15" i="36"/>
  <c r="L15" i="36" s="1"/>
  <c r="M15" i="36" s="1"/>
  <c r="F18" i="36"/>
  <c r="F20" i="36" s="1"/>
  <c r="F22" i="36" s="1"/>
  <c r="L22" i="36" s="1"/>
  <c r="M22" i="36" s="1"/>
  <c r="F33" i="36"/>
  <c r="H33" i="36" s="1"/>
  <c r="M33" i="36" s="1"/>
  <c r="F29" i="36"/>
  <c r="F26" i="36"/>
  <c r="F32" i="36"/>
  <c r="F28" i="36"/>
  <c r="F31" i="36"/>
  <c r="F27" i="36"/>
  <c r="F30" i="36"/>
  <c r="F38" i="36"/>
  <c r="F37" i="36"/>
  <c r="F47" i="36"/>
  <c r="F43" i="36"/>
  <c r="F46" i="36"/>
  <c r="F42" i="36"/>
  <c r="F45" i="36"/>
  <c r="F44" i="36"/>
  <c r="M14" i="36" l="1"/>
  <c r="M13" i="36"/>
  <c r="H32" i="36"/>
  <c r="L28" i="36"/>
  <c r="M28" i="36" s="1"/>
  <c r="L29" i="36"/>
  <c r="M29" i="36" s="1"/>
  <c r="J26" i="36"/>
  <c r="M26" i="36" s="1"/>
  <c r="L30" i="36"/>
  <c r="M30" i="36" s="1"/>
  <c r="L31" i="36"/>
  <c r="M31" i="36" s="1"/>
  <c r="L27" i="36"/>
  <c r="M27" i="36" s="1"/>
  <c r="L37" i="36"/>
  <c r="M37" i="36" s="1"/>
  <c r="H38" i="36"/>
  <c r="M38" i="36" s="1"/>
  <c r="L45" i="36"/>
  <c r="M45" i="36" s="1"/>
  <c r="H46" i="36"/>
  <c r="M46" i="36" s="1"/>
  <c r="J42" i="36"/>
  <c r="M42" i="36" s="1"/>
  <c r="H47" i="36"/>
  <c r="M47" i="36" s="1"/>
  <c r="L43" i="36"/>
  <c r="M43" i="36" s="1"/>
  <c r="L44" i="36"/>
  <c r="M44" i="36" s="1"/>
  <c r="L49" i="36" l="1"/>
  <c r="M32" i="36"/>
  <c r="M49" i="36" s="1"/>
  <c r="H49" i="36"/>
  <c r="J49" i="36"/>
  <c r="M58" i="36" s="1"/>
  <c r="M51" i="36" l="1"/>
  <c r="M53" i="36" s="1"/>
  <c r="M55" i="36" s="1"/>
  <c r="M57" i="36" l="1"/>
  <c r="M59" i="36" s="1"/>
  <c r="M60" i="36" l="1"/>
  <c r="K5" i="36" s="1"/>
</calcChain>
</file>

<file path=xl/sharedStrings.xml><?xml version="1.0" encoding="utf-8"?>
<sst xmlns="http://schemas.openxmlformats.org/spreadsheetml/2006/main" count="118" uniqueCount="74">
  <si>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</si>
  <si>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</si>
  <si>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</si>
  <si>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</si>
  <si>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</si>
  <si>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</si>
  <si>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</si>
  <si>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</si>
  <si>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</si>
  <si>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</si>
  <si>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</si>
  <si>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</si>
  <si>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</si>
  <si>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</si>
  <si>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</si>
  <si>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</si>
  <si>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</si>
  <si>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კაც/სთ</t>
  </si>
  <si>
    <t>მანქ/სთ</t>
  </si>
  <si>
    <t>მოსარწყავ-მოსარეცხი მანქანა 6000 ლ-ანი</t>
  </si>
  <si>
    <t>ტ</t>
  </si>
  <si>
    <t>14-1-200</t>
  </si>
  <si>
    <t>ავტოგრეიდერი საშუალო ტიპის 79 კვტ (108 ცხ.ძ.)</t>
  </si>
  <si>
    <t>14-1-218</t>
  </si>
  <si>
    <t xml:space="preserve">სატკეპნი საგზაო თვითმავალი გლუვი 5 ტ-ანი </t>
  </si>
  <si>
    <t>14-1-219</t>
  </si>
  <si>
    <t>სატკეპნი საგზაო თვითმავალი გლუვი 10 ტ-ანი</t>
  </si>
  <si>
    <t xml:space="preserve">სხვა მანქანები  </t>
  </si>
  <si>
    <t>მ3</t>
  </si>
  <si>
    <t>წყალი</t>
  </si>
  <si>
    <t>14-1-222</t>
  </si>
  <si>
    <t>სატკეპნი საგზაო თითმავალი პნევმოსვლაზე 18 ტ-ანი</t>
  </si>
  <si>
    <t>27-63-1</t>
  </si>
  <si>
    <t xml:space="preserve">ბიტუმის ემულსიის მოსხმა    </t>
  </si>
  <si>
    <t>1 ტ</t>
  </si>
  <si>
    <t>14-1-198</t>
  </si>
  <si>
    <t>ავტოგუდრონატორი 3500 ლ</t>
  </si>
  <si>
    <t>ბიტუმის ემულსია</t>
  </si>
  <si>
    <t xml:space="preserve">სხვა მასალები  </t>
  </si>
  <si>
    <t xml:space="preserve"> მ3</t>
  </si>
  <si>
    <t>100 მ3</t>
  </si>
  <si>
    <t xml:space="preserve">შრომითი დანახარჯები  </t>
  </si>
  <si>
    <t>15-ტრ-5</t>
  </si>
  <si>
    <t>ტრანსპორტირება საშუალოდ 5 კმ-ზე</t>
  </si>
  <si>
    <t>27-7-4.</t>
  </si>
  <si>
    <t>27-8-5.</t>
  </si>
  <si>
    <t>100 ტ</t>
  </si>
  <si>
    <t xml:space="preserve">წვრილმარცლოვანი ასფალტობეტონი  </t>
  </si>
  <si>
    <t>ღორღი ბუნებრივი ქვის ფრაქცია 20-40</t>
  </si>
  <si>
    <r>
      <t>მოხსნილი მასის</t>
    </r>
    <r>
      <rPr>
        <b/>
        <sz val="10"/>
        <rFont val="Arial"/>
        <family val="2"/>
        <charset val="204"/>
      </rPr>
      <t xml:space="preserve"> ზიდვა  5 კმ-მდე</t>
    </r>
  </si>
  <si>
    <t>14-1-229</t>
  </si>
  <si>
    <t>4-1-250</t>
  </si>
  <si>
    <t>4-1-546</t>
  </si>
  <si>
    <t>ორმოების შევსება წვრილმარცვლოვანი ღორღოვანი ასფალტობეტონით სისქით 5 სმ</t>
  </si>
  <si>
    <t>ღრმა ორმოების შევსება ღორღით სისქით 10 სმ</t>
  </si>
  <si>
    <t>27-03-011-02  ГЭСН</t>
  </si>
  <si>
    <r>
      <t xml:space="preserve">არსებული ასფალტობეტონის ფრეზირება გამაფხვიერებლით </t>
    </r>
    <r>
      <rPr>
        <b/>
        <i/>
        <u/>
        <sz val="10"/>
        <rFont val="Arial"/>
        <family val="2"/>
        <charset val="204"/>
      </rPr>
      <t>(ფრეზის სიგანე 500-1300 მმ; ა/ბეტონის ფენის სისქე საშუალოდ 100 მმ)</t>
    </r>
  </si>
  <si>
    <t xml:space="preserve"> მ2</t>
  </si>
  <si>
    <t>100 მ2</t>
  </si>
  <si>
    <t>შრომითი დანახარჯები</t>
  </si>
  <si>
    <t>კალკ. 2</t>
  </si>
  <si>
    <t>ცივი ფრეზირების დანადგარი</t>
  </si>
  <si>
    <t>13-1-228</t>
  </si>
  <si>
    <t>13-1-314</t>
  </si>
  <si>
    <t>ავტოთვითსაცლელი 15 ტ-მდე</t>
  </si>
  <si>
    <t>გაფხვიერებული მასა (ნაფრეზი)</t>
  </si>
  <si>
    <t>4-1-514</t>
  </si>
  <si>
    <t>გაუთვალისწინებელი სამუშაოები</t>
  </si>
  <si>
    <t>საპენსიო ფონდი ხელფასიდან</t>
  </si>
  <si>
    <t>დღგ</t>
  </si>
  <si>
    <t>ორმული შეკეთება 1300 მ2</t>
  </si>
  <si>
    <t>ბაღდათის მუნიციპალიტეტის მერია</t>
  </si>
  <si>
    <t>სოფელ წიფაში გზის ორმული შეკეთება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</si>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</sst>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Sylfaen"/>
      <family val="1"/>
      <charset val="204"/>
    </font>
    <font>
      <sz val="10"/>
      <name val="Arial"/>
      <family val="2"/>
    </font>
    <font>
      <b/>
      <i/>
      <u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1" fillId="0" borderId="0"/>
    <xf numFmtId="0" fontId="12" fillId="0" borderId="0"/>
    <xf numFmtId="0" fontId="12" fillId="0" borderId="0"/>
  </cellStyleXfs>
  <cellXfs count="100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8" fillId="3" borderId="0" xfId="4" applyFont="1" applyFill="1" applyAlignment="1">
      <alignment vertical="center"/>
    </xf>
    <xf numFmtId="0" fontId="9" fillId="3" borderId="0" xfId="4" applyFont="1" applyFill="1" applyAlignment="1">
      <alignment horizontal="center" vertical="center"/>
    </xf>
    <xf numFmtId="0" fontId="9" fillId="3" borderId="0" xfId="4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4" fontId="9" fillId="4" borderId="1" xfId="7" applyNumberFormat="1" applyFont="1" applyFill="1" applyBorder="1" applyAlignment="1">
      <alignment horizontal="center" vertical="center"/>
    </xf>
    <xf numFmtId="4" fontId="8" fillId="4" borderId="1" xfId="7" applyNumberFormat="1" applyFont="1" applyFill="1" applyBorder="1" applyAlignment="1">
      <alignment horizontal="center" vertical="center"/>
    </xf>
    <xf numFmtId="9" fontId="8" fillId="4" borderId="1" xfId="7" applyNumberFormat="1" applyFont="1" applyFill="1" applyBorder="1" applyAlignment="1">
      <alignment horizontal="center" vertical="center"/>
    </xf>
    <xf numFmtId="0" fontId="8" fillId="4" borderId="1" xfId="7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center" vertical="center" wrapText="1"/>
    </xf>
    <xf numFmtId="1" fontId="8" fillId="4" borderId="1" xfId="7" applyNumberFormat="1" applyFont="1" applyFill="1" applyBorder="1" applyAlignment="1">
      <alignment horizontal="center" vertical="center" wrapText="1"/>
    </xf>
    <xf numFmtId="4" fontId="8" fillId="3" borderId="1" xfId="4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49" fontId="8" fillId="3" borderId="1" xfId="4" applyNumberFormat="1" applyFont="1" applyFill="1" applyBorder="1" applyAlignment="1">
      <alignment horizontal="center" vertical="center" wrapText="1"/>
    </xf>
    <xf numFmtId="49" fontId="8" fillId="3" borderId="1" xfId="7" applyNumberFormat="1" applyFont="1" applyFill="1" applyBorder="1" applyAlignment="1">
      <alignment horizontal="center" vertical="center" wrapText="1"/>
    </xf>
    <xf numFmtId="4" fontId="8" fillId="3" borderId="1" xfId="7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8" fillId="3" borderId="1" xfId="8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10" applyFont="1" applyFill="1" applyBorder="1" applyAlignment="1">
      <alignment horizontal="left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166" fontId="8" fillId="3" borderId="1" xfId="4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4" fontId="7" fillId="3" borderId="1" xfId="8" applyNumberFormat="1" applyFont="1" applyFill="1" applyBorder="1" applyAlignment="1">
      <alignment horizontal="center" vertical="center"/>
    </xf>
    <xf numFmtId="0" fontId="8" fillId="3" borderId="1" xfId="7" applyFont="1" applyFill="1" applyBorder="1" applyAlignment="1">
      <alignment horizontal="left" vertical="center"/>
    </xf>
    <xf numFmtId="4" fontId="9" fillId="3" borderId="0" xfId="4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4" fontId="1" fillId="3" borderId="1" xfId="8" applyNumberFormat="1" applyFont="1" applyFill="1" applyBorder="1" applyAlignment="1">
      <alignment horizontal="center" vertical="center"/>
    </xf>
    <xf numFmtId="0" fontId="1" fillId="3" borderId="0" xfId="7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5" applyFont="1" applyFill="1" applyAlignment="1">
      <alignment horizontal="left" vertical="center"/>
    </xf>
    <xf numFmtId="0" fontId="1" fillId="3" borderId="0" xfId="5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" fontId="9" fillId="3" borderId="0" xfId="4" applyNumberFormat="1" applyFont="1" applyFill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" fontId="9" fillId="3" borderId="0" xfId="4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9" fillId="3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center"/>
    </xf>
    <xf numFmtId="4" fontId="8" fillId="3" borderId="1" xfId="3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4" fontId="1" fillId="3" borderId="1" xfId="11" applyNumberFormat="1" applyFont="1" applyFill="1" applyBorder="1" applyAlignment="1">
      <alignment horizontal="center" vertical="center"/>
    </xf>
    <xf numFmtId="4" fontId="1" fillId="3" borderId="1" xfId="11" applyNumberFormat="1" applyFont="1" applyFill="1" applyBorder="1" applyAlignment="1">
      <alignment horizontal="left" vertical="center"/>
    </xf>
    <xf numFmtId="0" fontId="8" fillId="3" borderId="1" xfId="4" applyNumberFormat="1" applyFont="1" applyFill="1" applyBorder="1" applyAlignment="1">
      <alignment horizontal="left" vertical="center" indent="1"/>
    </xf>
    <xf numFmtId="165" fontId="1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/>
    </xf>
    <xf numFmtId="4" fontId="14" fillId="3" borderId="1" xfId="3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0" xfId="4" applyFont="1" applyFill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0" fontId="9" fillId="4" borderId="1" xfId="7" applyNumberFormat="1" applyFont="1" applyFill="1" applyBorder="1" applyAlignment="1">
      <alignment horizontal="center" vertical="center"/>
    </xf>
    <xf numFmtId="0" fontId="8" fillId="4" borderId="1" xfId="7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8" fillId="4" borderId="1" xfId="7" applyNumberFormat="1" applyFont="1" applyFill="1" applyBorder="1" applyAlignment="1">
      <alignment horizontal="center" vertical="center" wrapText="1"/>
    </xf>
    <xf numFmtId="4" fontId="1" fillId="3" borderId="0" xfId="7" applyNumberFormat="1" applyFont="1" applyFill="1" applyAlignment="1">
      <alignment vertical="center"/>
    </xf>
    <xf numFmtId="0" fontId="8" fillId="4" borderId="1" xfId="7" applyNumberFormat="1" applyFont="1" applyFill="1" applyBorder="1" applyAlignment="1">
      <alignment horizontal="center" vertical="center" wrapText="1"/>
    </xf>
    <xf numFmtId="0" fontId="8" fillId="3" borderId="0" xfId="7" applyFont="1" applyFill="1" applyAlignment="1">
      <alignment vertical="center"/>
    </xf>
    <xf numFmtId="0" fontId="9" fillId="4" borderId="1" xfId="7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0" xfId="4" applyFont="1" applyFill="1" applyAlignment="1">
      <alignment horizontal="center" vertical="center" wrapText="1"/>
    </xf>
    <xf numFmtId="4" fontId="9" fillId="3" borderId="0" xfId="4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5">
    <cellStyle name="Bad" xfId="1"/>
    <cellStyle name="Normal" xfId="0" builtinId="0"/>
    <cellStyle name="Normal 10" xfId="13"/>
    <cellStyle name="Normal 2" xfId="2"/>
    <cellStyle name="Normal 2 2 2" xfId="14"/>
    <cellStyle name="Normal 3" xfId="3"/>
    <cellStyle name="silfain" xfId="12"/>
    <cellStyle name="Обычный 2" xfId="4"/>
    <cellStyle name="Обычный 2 2" xfId="5"/>
    <cellStyle name="Обычный 2 2 2" xfId="6"/>
    <cellStyle name="Обычный 3" xfId="7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676525" y="634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676525" y="9667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676525" y="9505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676525" y="601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676525" y="1249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676525" y="6286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676525" y="7905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676525" y="6772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676525" y="774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676525" y="758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676525" y="11849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xmlns="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xmlns="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xmlns="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xmlns="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xmlns="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xmlns="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xmlns="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xmlns="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xmlns="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xmlns="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xmlns="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xmlns="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xmlns="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xmlns="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xmlns="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xmlns="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xmlns="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xmlns="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xmlns="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xmlns="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xmlns="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xmlns="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xmlns="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xmlns="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xmlns="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xmlns="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xmlns="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xmlns="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xmlns="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xmlns="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xmlns="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xmlns="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xmlns="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xmlns="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xmlns="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xmlns="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xmlns="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xmlns="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xmlns="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xmlns="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xmlns="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xmlns="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xmlns="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xmlns="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xmlns="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xmlns="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xmlns="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xmlns="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xmlns="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xmlns="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xmlns="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xmlns="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xmlns="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xmlns="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xmlns="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xmlns="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xmlns="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xmlns="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xmlns="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xmlns="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xmlns="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xmlns="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xmlns="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xmlns="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xmlns="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xmlns="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xmlns="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xmlns="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xmlns="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xmlns="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xmlns="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xmlns="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xmlns="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xmlns="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xmlns="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xmlns="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xmlns="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xmlns="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xmlns="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xmlns="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xmlns="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xmlns="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xmlns="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xmlns="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xmlns="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xmlns="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xmlns="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xmlns="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xmlns="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xmlns="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xmlns="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xmlns="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xmlns="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xmlns="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xmlns="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xmlns="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xmlns="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xmlns="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xmlns="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xmlns="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xmlns="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xmlns="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xmlns="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xmlns="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xmlns="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xmlns="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xmlns="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xmlns="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xmlns="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xmlns="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xmlns="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xmlns="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xmlns="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xmlns="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xmlns="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xmlns="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xmlns="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xmlns="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xmlns="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xmlns="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xmlns="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xmlns="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xmlns="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xmlns="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xmlns="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xmlns="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xmlns="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xmlns="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xmlns="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xmlns="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xmlns="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xmlns="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xmlns="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xmlns="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xmlns="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xmlns="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xmlns="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xmlns="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xmlns="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xmlns="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xmlns="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xmlns="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xmlns="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xmlns="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xmlns="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xmlns="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xmlns="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xmlns="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xmlns="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xmlns="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xmlns="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xmlns="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xmlns="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xmlns="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xmlns="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xmlns="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xmlns="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xmlns="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xmlns="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xmlns="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xmlns="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xmlns="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xmlns="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xmlns="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xmlns="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xmlns="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xmlns="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xmlns="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xmlns="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xmlns="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xmlns="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xmlns="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xmlns="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xmlns="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xmlns="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xmlns="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xmlns="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xmlns="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xmlns="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xmlns="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xmlns="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xmlns="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xmlns="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xmlns="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xmlns="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xmlns="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xmlns="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xmlns="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xmlns="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xmlns="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xmlns="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xmlns="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xmlns="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xmlns="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xmlns="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xmlns="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xmlns="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xmlns="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xmlns="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xmlns="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xmlns="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xmlns="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xmlns="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xmlns="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xmlns="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xmlns="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xmlns="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xmlns="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xmlns="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xmlns="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xmlns="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xmlns="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xmlns="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xmlns="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xmlns="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xmlns="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xmlns="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xmlns="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xmlns="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xmlns="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xmlns="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xmlns="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xmlns="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xmlns="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xmlns="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xmlns="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xmlns="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xmlns="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xmlns="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xmlns="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xmlns="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xmlns="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xmlns="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xmlns="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xmlns="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xmlns="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xmlns="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xmlns="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xmlns="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xmlns="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xmlns="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xmlns="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xmlns="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xmlns="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xmlns="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xmlns="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xmlns="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xmlns="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xmlns="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xmlns="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xmlns="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xmlns="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xmlns="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xmlns="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xmlns="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xmlns="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xmlns="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xmlns="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xmlns="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xmlns="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xmlns="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xmlns="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xmlns="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xmlns="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xmlns="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xmlns="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xmlns="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xmlns="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xmlns="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xmlns="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xmlns="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xmlns="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xmlns="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xmlns="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xmlns="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xmlns="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xmlns="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xmlns="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xmlns="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xmlns="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xmlns="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xmlns="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xmlns="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xmlns="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xmlns="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xmlns="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xmlns="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xmlns="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xmlns="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xmlns="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xmlns="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xmlns="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xmlns="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xmlns="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xmlns="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xmlns="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xmlns="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xmlns="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xmlns="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xmlns="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xmlns="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xmlns="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xmlns="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xmlns="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xmlns="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xmlns="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xmlns="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xmlns="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xmlns="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xmlns="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xmlns="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xmlns="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xmlns="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xmlns="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xmlns="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xmlns="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xmlns="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xmlns="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xmlns="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xmlns="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xmlns="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xmlns="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xmlns="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xmlns="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xmlns="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xmlns="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xmlns="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xmlns="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xmlns="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xmlns="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xmlns="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xmlns="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xmlns="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xmlns="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xmlns="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xmlns="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xmlns="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xmlns="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xmlns="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xmlns="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xmlns="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xmlns="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xmlns="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xmlns="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xmlns="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xmlns="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xmlns="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xmlns="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xmlns="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xmlns="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xmlns="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xmlns="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xmlns="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xmlns="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xmlns="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xmlns="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xmlns="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xmlns="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xmlns="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xmlns="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xmlns="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xmlns="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xmlns="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xmlns="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xmlns="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xmlns="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xmlns="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xmlns="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xmlns="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xmlns="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xmlns="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xmlns="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xmlns="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xmlns="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xmlns="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xmlns="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xmlns="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xmlns="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xmlns="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xmlns="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xmlns="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xmlns="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xmlns="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xmlns="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xmlns="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xmlns="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xmlns="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xmlns="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xmlns="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xmlns="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xmlns="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xmlns="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xmlns="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xmlns="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xmlns="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xmlns="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xmlns="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xmlns="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xmlns="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xmlns="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xmlns="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xmlns="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xmlns="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xmlns="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xmlns="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xmlns="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xmlns="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xmlns="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xmlns="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xmlns="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xmlns="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xmlns="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xmlns="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xmlns="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xmlns="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xmlns="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xmlns="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xmlns="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xmlns="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xmlns="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xmlns="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xmlns="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xmlns="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xmlns="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xmlns="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xmlns="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xmlns="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xmlns="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xmlns="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xmlns="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xmlns="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xmlns="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xmlns="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xmlns="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xmlns="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xmlns="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xmlns="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xmlns="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xmlns="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xmlns="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xmlns="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xmlns="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xmlns="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xmlns="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xmlns="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xmlns="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xmlns="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xmlns="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xmlns="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xmlns="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xmlns="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xmlns="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xmlns="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xmlns="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xmlns="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xmlns="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xmlns="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xmlns="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xmlns="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xmlns="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xmlns="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xmlns="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xmlns="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xmlns="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xmlns="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xmlns="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xmlns="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xmlns="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xmlns="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xmlns="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xmlns="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xmlns="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xmlns="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xmlns="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xmlns="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xmlns="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xmlns="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xmlns="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xmlns="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xmlns="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xmlns="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xmlns="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xmlns="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xmlns="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xmlns="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xmlns="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xmlns="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xmlns="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xmlns="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xmlns="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xmlns="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xmlns="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xmlns="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xmlns="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xmlns="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xmlns="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xmlns="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xmlns="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xmlns="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xmlns="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xmlns="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xmlns="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xmlns="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xmlns="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xmlns="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xmlns="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xmlns="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xmlns="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xmlns="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xmlns="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xmlns="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xmlns="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xmlns="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xmlns="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xmlns="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xmlns="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xmlns="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xmlns="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xmlns="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xmlns="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xmlns="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xmlns="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xmlns="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xmlns="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xmlns="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xmlns="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xmlns="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xmlns="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xmlns="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xmlns="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xmlns="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xmlns="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xmlns="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xmlns="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xmlns="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xmlns="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xmlns="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xmlns="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xmlns="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xmlns="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xmlns="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xmlns="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xmlns="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xmlns="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xmlns="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xmlns="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xmlns="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xmlns="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xmlns="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xmlns="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xmlns="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xmlns="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xmlns="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xmlns="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xmlns="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xmlns="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xmlns="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xmlns="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xmlns="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xmlns="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xmlns="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xmlns="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xmlns="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xmlns="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xmlns="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xmlns="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xmlns="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xmlns="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xmlns="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xmlns="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xmlns="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xmlns="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xmlns="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xmlns="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xmlns="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xmlns="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xmlns="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xmlns="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xmlns="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xmlns="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xmlns="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xmlns="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xmlns="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xmlns="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xmlns="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xmlns="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xmlns="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xmlns="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xmlns="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xmlns="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xmlns="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xmlns="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xmlns="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xmlns="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xmlns="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xmlns="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xmlns="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xmlns="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xmlns="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xmlns="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xmlns="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xmlns="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xmlns="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xmlns="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xmlns="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xmlns="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xmlns="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xmlns="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xmlns="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xmlns="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xmlns="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xmlns="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xmlns="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xmlns="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xmlns="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xmlns="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xmlns="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xmlns="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xmlns="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xmlns="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xmlns="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xmlns="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xmlns="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xmlns="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xmlns="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xmlns="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xmlns="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xmlns="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xmlns="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xmlns="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xmlns="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xmlns="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xmlns="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xmlns="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xmlns="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xmlns="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xmlns="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xmlns="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xmlns="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xmlns="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xmlns="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xmlns="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xmlns="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xmlns="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xmlns="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xmlns="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xmlns="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xmlns="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xmlns="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xmlns="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xmlns="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xmlns="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xmlns="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xmlns="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xmlns="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xmlns="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xmlns="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xmlns="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xmlns="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xmlns="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xmlns="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xmlns="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xmlns="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xmlns="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xmlns="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xmlns="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xmlns="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xmlns="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xmlns="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xmlns="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xmlns="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xmlns="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xmlns="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xmlns="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xmlns="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xmlns="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xmlns="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xmlns="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xmlns="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xmlns="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xmlns="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xmlns="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xmlns="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xmlns="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xmlns="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xmlns="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xmlns="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xmlns="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xmlns="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xmlns="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xmlns="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xmlns="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xmlns="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xmlns="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xmlns="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xmlns="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xmlns="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xmlns="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xmlns="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xmlns="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xmlns="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xmlns="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xmlns="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xmlns="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xmlns="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xmlns="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xmlns="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xmlns="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xmlns="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xmlns="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xmlns="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xmlns="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xmlns="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xmlns="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xmlns="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xmlns="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xmlns="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xmlns="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xmlns="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xmlns="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xmlns="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xmlns="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xmlns="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xmlns="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xmlns="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xmlns="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xmlns="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xmlns="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xmlns="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xmlns="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xmlns="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xmlns="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xmlns="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xmlns="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xmlns="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xmlns="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xmlns="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xmlns="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xmlns="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xmlns="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xmlns="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xmlns="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xmlns="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xmlns="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xmlns="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xmlns="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xmlns="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xmlns="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xmlns="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xmlns="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xmlns="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xmlns="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xmlns="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xmlns="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xmlns="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xmlns="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xmlns="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xmlns="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xmlns="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xmlns="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xmlns="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xmlns="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xmlns="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xmlns="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xmlns="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xmlns="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xmlns="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xmlns="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xmlns="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xmlns="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xmlns="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xmlns="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xmlns="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xmlns="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xmlns="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xmlns="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xmlns="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xmlns="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xmlns="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xmlns="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xmlns="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xmlns="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xmlns="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xmlns="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xmlns="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xmlns="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xmlns="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xmlns="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xmlns="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xmlns="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xmlns="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xmlns="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xmlns="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xmlns="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xmlns="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xmlns="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xmlns="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xmlns="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xmlns="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xmlns="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xmlns="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xmlns="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xmlns="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xmlns="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xmlns="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xmlns="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xmlns="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xmlns="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xmlns="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xmlns="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xmlns="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xmlns="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xmlns="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xmlns="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xmlns="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xmlns="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xmlns="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xmlns="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xmlns="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xmlns="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xmlns="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xmlns="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xmlns="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xmlns="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xmlns="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xmlns="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xmlns="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xmlns="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xmlns="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xmlns="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xmlns="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xmlns="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xmlns="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xmlns="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xmlns="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xmlns="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xmlns="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xmlns="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xmlns="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xmlns="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xmlns="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xmlns="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xmlns="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xmlns="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xmlns="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xmlns="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xmlns="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xmlns="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xmlns="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xmlns="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xmlns="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xmlns="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xmlns="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xmlns="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xmlns="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xmlns="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xmlns="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xmlns="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xmlns="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xmlns="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xmlns="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xmlns="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xmlns="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xmlns="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xmlns="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xmlns="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xmlns="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xmlns="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xmlns="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xmlns="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xmlns="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xmlns="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xmlns="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xmlns="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xmlns="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xmlns="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xmlns="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xmlns="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xmlns="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xmlns="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xmlns="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xmlns="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xmlns="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xmlns="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xmlns="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xmlns="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xmlns="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xmlns="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xmlns="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xmlns="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xmlns="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xmlns="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xmlns="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xmlns="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xmlns="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xmlns="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xmlns="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xmlns="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xmlns="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xmlns="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xmlns="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xmlns="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xmlns="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xmlns="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xmlns="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xmlns="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xmlns="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xmlns="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xmlns="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xmlns="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xmlns="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xmlns="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xmlns="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xmlns="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xmlns="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xmlns="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xmlns="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xmlns="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xmlns="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xmlns="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xmlns="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xmlns="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xmlns="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xmlns="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xmlns="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xmlns="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xmlns="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xmlns="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xmlns="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xmlns="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xmlns="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xmlns="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xmlns="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xmlns="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xmlns="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xmlns="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xmlns="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xmlns="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xmlns="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xmlns="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xmlns="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xmlns="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xmlns="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xmlns="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xmlns="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xmlns="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xmlns="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xmlns="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xmlns="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xmlns="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xmlns="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xmlns="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xmlns="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xmlns="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xmlns="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xmlns="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xmlns="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xmlns="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xmlns="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xmlns="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xmlns="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xmlns="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xmlns="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xmlns="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xmlns="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xmlns="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xmlns="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xmlns="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xmlns="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xmlns="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xmlns="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xmlns="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xmlns="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xmlns="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xmlns="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xmlns="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xmlns="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xmlns="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xmlns="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xmlns="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xmlns="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xmlns="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xmlns="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xmlns="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xmlns="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xmlns="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xmlns="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xmlns="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xmlns="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xmlns="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xmlns="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xmlns="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xmlns="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xmlns="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xmlns="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xmlns="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xmlns="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xmlns="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xmlns="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xmlns="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xmlns="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xmlns="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xmlns="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xmlns="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xmlns="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xmlns="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xmlns="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xmlns="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xmlns="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xmlns="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xmlns="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xmlns="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xmlns="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xmlns="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xmlns="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xmlns="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xmlns="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xmlns="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xmlns="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xmlns="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xmlns="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xmlns="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xmlns="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xmlns="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xmlns="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xmlns="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xmlns="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xmlns="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xmlns="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xmlns="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xmlns="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xmlns="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xmlns="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xmlns="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xmlns="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xmlns="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xmlns="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xmlns="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xmlns="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xmlns="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xmlns="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xmlns="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xmlns="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xmlns="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xmlns="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xmlns="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xmlns="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xmlns="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xmlns="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xmlns="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xmlns="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xmlns="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xmlns="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xmlns="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xmlns="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xmlns="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xmlns="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xmlns="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xmlns="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xmlns="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xmlns="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xmlns="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xmlns="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xmlns="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xmlns="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xmlns="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xmlns="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xmlns="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xmlns="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xmlns="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xmlns="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xmlns="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xmlns="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xmlns="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xmlns="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xmlns="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xmlns="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xmlns="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xmlns="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xmlns="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xmlns="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xmlns="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xmlns="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xmlns="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xmlns="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xmlns="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xmlns="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xmlns="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xmlns="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xmlns="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xmlns="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xmlns="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xmlns="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xmlns="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xmlns="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xmlns="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xmlns="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xmlns="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xmlns="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xmlns="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xmlns="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xmlns="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xmlns="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xmlns="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xmlns="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xmlns="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xmlns="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xmlns="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xmlns="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xmlns="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xmlns="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xmlns="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xmlns="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xmlns="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xmlns="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xmlns="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xmlns="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xmlns="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xmlns="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xmlns="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xmlns="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xmlns="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xmlns="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xmlns="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xmlns="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xmlns="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xmlns="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xmlns="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xmlns="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xmlns="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xmlns="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xmlns="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xmlns="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xmlns="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xmlns="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xmlns="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xmlns="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xmlns="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xmlns="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xmlns="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xmlns="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xmlns="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xmlns="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xmlns="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xmlns="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xmlns="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xmlns="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xmlns="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xmlns="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xmlns="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xmlns="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xmlns="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xmlns="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xmlns="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xmlns="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xmlns="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xmlns="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xmlns="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xmlns="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xmlns="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xmlns="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xmlns="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xmlns="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xmlns="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xmlns="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xmlns="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xmlns="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xmlns="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xmlns="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xmlns="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xmlns="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xmlns="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xmlns="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xmlns="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xmlns="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xmlns="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xmlns="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xmlns="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xmlns="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xmlns="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xmlns="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xmlns="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xmlns="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xmlns="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xmlns="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xmlns="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xmlns="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xmlns="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xmlns="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xmlns="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xmlns="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xmlns="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xmlns="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xmlns="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xmlns="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xmlns="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xmlns="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xmlns="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xmlns="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xmlns="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xmlns="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xmlns="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xmlns="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xmlns="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xmlns="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xmlns="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xmlns="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xmlns="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xmlns="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xmlns="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xmlns="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xmlns="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xmlns="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xmlns="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xmlns="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xmlns="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xmlns="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xmlns="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xmlns="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xmlns="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xmlns="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xmlns="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xmlns="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xmlns="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xmlns="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xmlns="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xmlns="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xmlns="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xmlns="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xmlns="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xmlns="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xmlns="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xmlns="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xmlns="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xmlns="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xmlns="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xmlns="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xmlns="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xmlns="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xmlns="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xmlns="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xmlns="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xmlns="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xmlns="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xmlns="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xmlns="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xmlns="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xmlns="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xmlns="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xmlns="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xmlns="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xmlns="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xmlns="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xmlns="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xmlns="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xmlns="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xmlns="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xmlns="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xmlns="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xmlns="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xmlns="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xmlns="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xmlns="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xmlns="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xmlns="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xmlns="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xmlns="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xmlns="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xmlns="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xmlns="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xmlns="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xmlns="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xmlns="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xmlns="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xmlns="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xmlns="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xmlns="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xmlns="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xmlns="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xmlns="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xmlns="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xmlns="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xmlns="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xmlns="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xmlns="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xmlns="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xmlns="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xmlns="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xmlns="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xmlns="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xmlns="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xmlns="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xmlns="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xmlns="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xmlns="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xmlns="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xmlns="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xmlns="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xmlns="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xmlns="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xmlns="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xmlns="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xmlns="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xmlns="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xmlns="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xmlns="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xmlns="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xmlns="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xmlns="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xmlns="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xmlns="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xmlns="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xmlns="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xmlns="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xmlns="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xmlns="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xmlns="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xmlns="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xmlns="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xmlns="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xmlns="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xmlns="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xmlns="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xmlns="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xmlns="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xmlns="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xmlns="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xmlns="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xmlns="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xmlns="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xmlns="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xmlns="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xmlns="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xmlns="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xmlns="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xmlns="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xmlns="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xmlns="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xmlns="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xmlns="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xmlns="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xmlns="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xmlns="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xmlns="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xmlns="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xmlns="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xmlns="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xmlns="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xmlns="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xmlns="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xmlns="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xmlns="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xmlns="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xmlns="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xmlns="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xmlns="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xmlns="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xmlns="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xmlns="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xmlns="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xmlns="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xmlns="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xmlns="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xmlns="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xmlns="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xmlns="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xmlns="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xmlns="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xmlns="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xmlns="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xmlns="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xmlns="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xmlns="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xmlns="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xmlns="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xmlns="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xmlns="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xmlns="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xmlns="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xmlns="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xmlns="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xmlns="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xmlns="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xmlns="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xmlns="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xmlns="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xmlns="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xmlns="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xmlns="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xmlns="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xmlns="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xmlns="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xmlns="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xmlns="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xmlns="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xmlns="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xmlns="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xmlns="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xmlns="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xmlns="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xmlns="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xmlns="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xmlns="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xmlns="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xmlns="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xmlns="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xmlns="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xmlns="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xmlns="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xmlns="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xmlns="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xmlns="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xmlns="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xmlns="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xmlns="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xmlns="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xmlns="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xmlns="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xmlns="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xmlns="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xmlns="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xmlns="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xmlns="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xmlns="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xmlns="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xmlns="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xmlns="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xmlns="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xmlns="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xmlns="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xmlns="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xmlns="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xmlns="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xmlns="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xmlns="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xmlns="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xmlns="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xmlns="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xmlns="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xmlns="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xmlns="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xmlns="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xmlns="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xmlns="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xmlns="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xmlns="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xmlns="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xmlns="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xmlns="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xmlns="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xmlns="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xmlns="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xmlns="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xmlns="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xmlns="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xmlns="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xmlns="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xmlns="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xmlns="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xmlns="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xmlns="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xmlns="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xmlns="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xmlns="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xmlns="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xmlns="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xmlns="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xmlns="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xmlns="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xmlns="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xmlns="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xmlns="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xmlns="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xmlns="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xmlns="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xmlns="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xmlns="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xmlns="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xmlns="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xmlns="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xmlns="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xmlns="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xmlns="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xmlns="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xmlns="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xmlns="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xmlns="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xmlns="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xmlns="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xmlns="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xmlns="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xmlns="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xmlns="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xmlns="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xmlns="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xmlns="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xmlns="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xmlns="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xmlns="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xmlns="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xmlns="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xmlns="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xmlns="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xmlns="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xmlns="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xmlns="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xmlns="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xmlns="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xmlns="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xmlns="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xmlns="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xmlns="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xmlns="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xmlns="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xmlns="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xmlns="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xmlns="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xmlns="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xmlns="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xmlns="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xmlns="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xmlns="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xmlns="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xmlns="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xmlns="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xmlns="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xmlns="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xmlns="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xmlns="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xmlns="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xmlns="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xmlns="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xmlns="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xmlns="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xmlns="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xmlns="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xmlns="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xmlns="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xmlns="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xmlns="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xmlns="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xmlns="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xmlns="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xmlns="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xmlns="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xmlns="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xmlns="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xmlns="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xmlns="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xmlns="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xmlns="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xmlns="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xmlns="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xmlns="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xmlns="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xmlns="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xmlns="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xmlns="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xmlns="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xmlns="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xmlns="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xmlns="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xmlns="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xmlns="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xmlns="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xmlns="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xmlns="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xmlns="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xmlns="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xmlns="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xmlns="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xmlns="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xmlns="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xmlns="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xmlns="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xmlns="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xmlns="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xmlns="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xmlns="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xmlns="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xmlns="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xmlns="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xmlns="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xmlns="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xmlns="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xmlns="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xmlns="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xmlns="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xmlns="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xmlns="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xmlns="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xmlns="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xmlns="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xmlns="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xmlns="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xmlns="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xmlns="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xmlns="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xmlns="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xmlns="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xmlns="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xmlns="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xmlns="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xmlns="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xmlns="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xmlns="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xmlns="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xmlns="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xmlns="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xmlns="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xmlns="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xmlns="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xmlns="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xmlns="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xmlns="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xmlns="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xmlns="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xmlns="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xmlns="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xmlns="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xmlns="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xmlns="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xmlns="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xmlns="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xmlns="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xmlns="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xmlns="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xmlns="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xmlns="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xmlns="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xmlns="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xmlns="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xmlns="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xmlns="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xmlns="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xmlns="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xmlns="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xmlns="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xmlns="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xmlns="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xmlns="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xmlns="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xmlns="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xmlns="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xmlns="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xmlns="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xmlns="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xmlns="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xmlns="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xmlns="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xmlns="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xmlns="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xmlns="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xmlns="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xmlns="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xmlns="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xmlns="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xmlns="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xmlns="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xmlns="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xmlns="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xmlns="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xmlns="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xmlns="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xmlns="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xmlns="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xmlns="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xmlns="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xmlns="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xmlns="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xmlns="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xmlns="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xmlns="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xmlns="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xmlns="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xmlns="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xmlns="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xmlns="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xmlns="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xmlns="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xmlns="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xmlns="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xmlns="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xmlns="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xmlns="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xmlns="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xmlns="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xmlns="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xmlns="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xmlns="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xmlns="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xmlns="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xmlns="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xmlns="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xmlns="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xmlns="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xmlns="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xmlns="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xmlns="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xmlns="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xmlns="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xmlns="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xmlns="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xmlns="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xmlns="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xmlns="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xmlns="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xmlns="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xmlns="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xmlns="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xmlns="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xmlns="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xmlns="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xmlns="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xmlns="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xmlns="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xmlns="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xmlns="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xmlns="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xmlns="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xmlns="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xmlns="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xmlns="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xmlns="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xmlns="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xmlns="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xmlns="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xmlns="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xmlns="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xmlns="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xmlns="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xmlns="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xmlns="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xmlns="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xmlns="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xmlns="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xmlns="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xmlns="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xmlns="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xmlns="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xmlns="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xmlns="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xmlns="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xmlns="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xmlns="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xmlns="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xmlns="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xmlns="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xmlns="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xmlns="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xmlns="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xmlns="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xmlns="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xmlns="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xmlns="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xmlns="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xmlns="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xmlns="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xmlns="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xmlns="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xmlns="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xmlns="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xmlns="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xmlns="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xmlns="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xmlns="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xmlns="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xmlns="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xmlns="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xmlns="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xmlns="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xmlns="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xmlns="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xmlns="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xmlns="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xmlns="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xmlns="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xmlns="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xmlns="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xmlns="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xmlns="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xmlns="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xmlns="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xmlns="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xmlns="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xmlns="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xmlns="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xmlns="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xmlns="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xmlns="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xmlns="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xmlns="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xmlns="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xmlns="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xmlns="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xmlns="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xmlns="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xmlns="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xmlns="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xmlns="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xmlns="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xmlns="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xmlns="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xmlns="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xmlns="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xmlns="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xmlns="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xmlns="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xmlns="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xmlns="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xmlns="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xmlns="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xmlns="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xmlns="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xmlns="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xmlns="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xmlns="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xmlns="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xmlns="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xmlns="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xmlns="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xmlns="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xmlns="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xmlns="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xmlns="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xmlns="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xmlns="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xmlns="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xmlns="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xmlns="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xmlns="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xmlns="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xmlns="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xmlns="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xmlns="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xmlns="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xmlns="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xmlns="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xmlns="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xmlns="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xmlns="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xmlns="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xmlns="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xmlns="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xmlns="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xmlns="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xmlns="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xmlns="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xmlns="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xmlns="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xmlns="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xmlns="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xmlns="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xmlns="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xmlns="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xmlns="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xmlns="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xmlns="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xmlns="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xmlns="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xmlns="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xmlns="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xmlns="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xmlns="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xmlns="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xmlns="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xmlns="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xmlns="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xmlns="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xmlns="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xmlns="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xmlns="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xmlns="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xmlns="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xmlns="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xmlns="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xmlns="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xmlns="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xmlns="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xmlns="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xmlns="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xmlns="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xmlns="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xmlns="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xmlns="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xmlns="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xmlns="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xmlns="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xmlns="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xmlns="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xmlns="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xmlns="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xmlns="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xmlns="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xmlns="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xmlns="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xmlns="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xmlns="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xmlns="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xmlns="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xmlns="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xmlns="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xmlns="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xmlns="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xmlns="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xmlns="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xmlns="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xmlns="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xmlns="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xmlns="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xmlns="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xmlns="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xmlns="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xmlns="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xmlns="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xmlns="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xmlns="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xmlns="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xmlns="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xmlns="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xmlns="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xmlns="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xmlns="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xmlns="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xmlns="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xmlns="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xmlns="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xmlns="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xmlns="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xmlns="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xmlns="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xmlns="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xmlns="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xmlns="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xmlns="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xmlns="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xmlns="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xmlns="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xmlns="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xmlns="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xmlns="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xmlns="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xmlns="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xmlns="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xmlns="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xmlns="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xmlns="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xmlns="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xmlns="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xmlns="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xmlns="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xmlns="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xmlns="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xmlns="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xmlns="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xmlns="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xmlns="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xmlns="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xmlns="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xmlns="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xmlns="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xmlns="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xmlns="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xmlns="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xmlns="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xmlns="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xmlns="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xmlns="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xmlns="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xmlns="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xmlns="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xmlns="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xmlns="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xmlns="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xmlns="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xmlns="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xmlns="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xmlns="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xmlns="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xmlns="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xmlns="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xmlns="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xmlns="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xmlns="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xmlns="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xmlns="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xmlns="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xmlns="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xmlns="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xmlns="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xmlns="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xmlns="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xmlns="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xmlns="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xmlns="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xmlns="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xmlns="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xmlns="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xmlns="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xmlns="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xmlns="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xmlns="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xmlns="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xmlns="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xmlns="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xmlns="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xmlns="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xmlns="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xmlns="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xmlns="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xmlns="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xmlns="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xmlns="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xmlns="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xmlns="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xmlns="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xmlns="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xmlns="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xmlns="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xmlns="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xmlns="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xmlns="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xmlns="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xmlns="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xmlns="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xmlns="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xmlns="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xmlns="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xmlns="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xmlns="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xmlns="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xmlns="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xmlns="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xmlns="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xmlns="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xmlns="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xmlns="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xmlns="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xmlns="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xmlns="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xmlns="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xmlns="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xmlns="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xmlns="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xmlns="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xmlns="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xmlns="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xmlns="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xmlns="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xmlns="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xmlns="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xmlns="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xmlns="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xmlns="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xmlns="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xmlns="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xmlns="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xmlns="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xmlns="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xmlns="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xmlns="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xmlns="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xmlns="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xmlns="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xmlns="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xmlns="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xmlns="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xmlns="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xmlns="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xmlns="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xmlns="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xmlns="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xmlns="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xmlns="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xmlns="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xmlns="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xmlns="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xmlns="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xmlns="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xmlns="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xmlns="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xmlns="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xmlns="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xmlns="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xmlns="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xmlns="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xmlns="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xmlns="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xmlns="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xmlns="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xmlns="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xmlns="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xmlns="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xmlns="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xmlns="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xmlns="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xmlns="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xmlns="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xmlns="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xmlns="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xmlns="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xmlns="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xmlns="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xmlns="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xmlns="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xmlns="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xmlns="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xmlns="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xmlns="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xmlns="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xmlns="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xmlns="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xmlns="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xmlns="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xmlns="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xmlns="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xmlns="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xmlns="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xmlns="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xmlns="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xmlns="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xmlns="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xmlns="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xmlns="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xmlns="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xmlns="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xmlns="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xmlns="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xmlns="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xmlns="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xmlns="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xmlns="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xmlns="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xmlns="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xmlns="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xmlns="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xmlns="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xmlns="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xmlns="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xmlns="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xmlns="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xmlns="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xmlns="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xmlns="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xmlns="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xmlns="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xmlns="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xmlns="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xmlns="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xmlns="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xmlns="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xmlns="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xmlns="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xmlns="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xmlns="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xmlns="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xmlns="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xmlns="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xmlns="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xmlns="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xmlns="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xmlns="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xmlns="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xmlns="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xmlns="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xmlns="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xmlns="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xmlns="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xmlns="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xmlns="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xmlns="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xmlns="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xmlns="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xmlns="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xmlns="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xmlns="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xmlns="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xmlns="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xmlns="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xmlns="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xmlns="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xmlns="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xmlns="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xmlns="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xmlns="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xmlns="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xmlns="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xmlns="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xmlns="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xmlns="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xmlns="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xmlns="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xmlns="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xmlns="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xmlns="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xmlns="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xmlns="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xmlns="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xmlns="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xmlns="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xmlns="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xmlns="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xmlns="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xmlns="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xmlns="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xmlns="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xmlns="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xmlns="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xmlns="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xmlns="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xmlns="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xmlns="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xmlns="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xmlns="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xmlns="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xmlns="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xmlns="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xmlns="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xmlns="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xmlns="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xmlns="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xmlns="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xmlns="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xmlns="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xmlns="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xmlns="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xmlns="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xmlns="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xmlns="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xmlns="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xmlns="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xmlns="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xmlns="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xmlns="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xmlns="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xmlns="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xmlns="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xmlns="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xmlns="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xmlns="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xmlns="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xmlns="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xmlns="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xmlns="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xmlns="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xmlns="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xmlns="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xmlns="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xmlns="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xmlns="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xmlns="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xmlns="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xmlns="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xmlns="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xmlns="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xmlns="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xmlns="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xmlns="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xmlns="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xmlns="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xmlns="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xmlns="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xmlns="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xmlns="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xmlns="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xmlns="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xmlns="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xmlns="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xmlns="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xmlns="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xmlns="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xmlns="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xmlns="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xmlns="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xmlns="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xmlns="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xmlns="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xmlns="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xmlns="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xmlns="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xmlns="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xmlns="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xmlns="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xmlns="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xmlns="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xmlns="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xmlns="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xmlns="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xmlns="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xmlns="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xmlns="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xmlns="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xmlns="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xmlns="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xmlns="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xmlns="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xmlns="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xmlns="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xmlns="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xmlns="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xmlns="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xmlns="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xmlns="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xmlns="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xmlns="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xmlns="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xmlns="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xmlns="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xmlns="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xmlns="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xmlns="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xmlns="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xmlns="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xmlns="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xmlns="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xmlns="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xmlns="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xmlns="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xmlns="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xmlns="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xmlns="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xmlns="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xmlns="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xmlns="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xmlns="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xmlns="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xmlns="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xmlns="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xmlns="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xmlns="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xmlns="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xmlns="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xmlns="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xmlns="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xmlns="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xmlns="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xmlns="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xmlns="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xmlns="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xmlns="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xmlns="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xmlns="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xmlns="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xmlns="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xmlns="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xmlns="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xmlns="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xmlns="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xmlns="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xmlns="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xmlns="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xmlns="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xmlns="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xmlns="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xmlns="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xmlns="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xmlns="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xmlns="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xmlns="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xmlns="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xmlns="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xmlns="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xmlns="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xmlns="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xmlns="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xmlns="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xmlns="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xmlns="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xmlns="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xmlns="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xmlns="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xmlns="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xmlns="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xmlns="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xmlns="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xmlns="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xmlns="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xmlns="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xmlns="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xmlns="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xmlns="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xmlns="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xmlns="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xmlns="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xmlns="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xmlns="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xmlns="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xmlns="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xmlns="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xmlns="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xmlns="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xmlns="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xmlns="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xmlns="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xmlns="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xmlns="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xmlns="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xmlns="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xmlns="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xmlns="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xmlns="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xmlns="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xmlns="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xmlns="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xmlns="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xmlns="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xmlns="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xmlns="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xmlns="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xmlns="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xmlns="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xmlns="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xmlns="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xmlns="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xmlns="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xmlns="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xmlns="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xmlns="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xmlns="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xmlns="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xmlns="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xmlns="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xmlns="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xmlns="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xmlns="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xmlns="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xmlns="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xmlns="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xmlns="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xmlns="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xmlns="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xmlns="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xmlns="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xmlns="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xmlns="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xmlns="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xmlns="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xmlns="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xmlns="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xmlns="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xmlns="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xmlns="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xmlns="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xmlns="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xmlns="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xmlns="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xmlns="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xmlns="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xmlns="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xmlns="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xmlns="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xmlns="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xmlns="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xmlns="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xmlns="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xmlns="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xmlns="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xmlns="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xmlns="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xmlns="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xmlns="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xmlns="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xmlns="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xmlns="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xmlns="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xmlns="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xmlns="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xmlns="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xmlns="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xmlns="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xmlns="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xmlns="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xmlns="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xmlns="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xmlns="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xmlns="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xmlns="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xmlns="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xmlns="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xmlns="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xmlns="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xmlns="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xmlns="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xmlns="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xmlns="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xmlns="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xmlns="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xmlns="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xmlns="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xmlns="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xmlns="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xmlns="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xmlns="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xmlns="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xmlns="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xmlns="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xmlns="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xmlns="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xmlns="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xmlns="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xmlns="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xmlns="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xmlns="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xmlns="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xmlns="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xmlns="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xmlns="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xmlns="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xmlns="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xmlns="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xmlns="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xmlns="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xmlns="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xmlns="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xmlns="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xmlns="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xmlns="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xmlns="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xmlns="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xmlns="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xmlns="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xmlns="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xmlns="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xmlns="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xmlns="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xmlns="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xmlns="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xmlns="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xmlns="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xmlns="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xmlns="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xmlns="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xmlns="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xmlns="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xmlns="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xmlns="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xmlns="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xmlns="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xmlns="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xmlns="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xmlns="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xmlns="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xmlns="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xmlns="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xmlns="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xmlns="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xmlns="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xmlns="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xmlns="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xmlns="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xmlns="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xmlns="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xmlns="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xmlns="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xmlns="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xmlns="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xmlns="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xmlns="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xmlns="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xmlns="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xmlns="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xmlns="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xmlns="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xmlns="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xmlns="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xmlns="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xmlns="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xmlns="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xmlns="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xmlns="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xmlns="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xmlns="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xmlns="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xmlns="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xmlns="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xmlns="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xmlns="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xmlns="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xmlns="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xmlns="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xmlns="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xmlns="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xmlns="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xmlns="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xmlns="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xmlns="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xmlns="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xmlns="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xmlns="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xmlns="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xmlns="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xmlns="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xmlns="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xmlns="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xmlns="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xmlns="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xmlns="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xmlns="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xmlns="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xmlns="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xmlns="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xmlns="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xmlns="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xmlns="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xmlns="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xmlns="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xmlns="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xmlns="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xmlns="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xmlns="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xmlns="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xmlns="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xmlns="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xmlns="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xmlns="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xmlns="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xmlns="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xmlns="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xmlns="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xmlns="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xmlns="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xmlns="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xmlns="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xmlns="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xmlns="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xmlns="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xmlns="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xmlns="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xmlns="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xmlns="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xmlns="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xmlns="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xmlns="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xmlns="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xmlns="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xmlns="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xmlns="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xmlns="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xmlns="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xmlns="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xmlns="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xmlns="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xmlns="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xmlns="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xmlns="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xmlns="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xmlns="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xmlns="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xmlns="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xmlns="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xmlns="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xmlns="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xmlns="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xmlns="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xmlns="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xmlns="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xmlns="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xmlns="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xmlns="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xmlns="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xmlns="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xmlns="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xmlns="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xmlns="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xmlns="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xmlns="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xmlns="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xmlns="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xmlns="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xmlns="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xmlns="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xmlns="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xmlns="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xmlns="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xmlns="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xmlns="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xmlns="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xmlns="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xmlns="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xmlns="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xmlns="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xmlns="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xmlns="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xmlns="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xmlns="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xmlns="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xmlns="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xmlns="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xmlns="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xmlns="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xmlns="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xmlns="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xmlns="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xmlns="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xmlns="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xmlns="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xmlns="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xmlns="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xmlns="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xmlns="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xmlns="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xmlns="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xmlns="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xmlns="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xmlns="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xmlns="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xmlns="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xmlns="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xmlns="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xmlns="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xmlns="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xmlns="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xmlns="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xmlns="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xmlns="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xmlns="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xmlns="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xmlns="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xmlns="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xmlns="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xmlns="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xmlns="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xmlns="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xmlns="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xmlns="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xmlns="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xmlns="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xmlns="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xmlns="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xmlns="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xmlns="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xmlns="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xmlns="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xmlns="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xmlns="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xmlns="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xmlns="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xmlns="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xmlns="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xmlns="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xmlns="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xmlns="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xmlns="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xmlns="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xmlns="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xmlns="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xmlns="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xmlns="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xmlns="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xmlns="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xmlns="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xmlns="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xmlns="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xmlns="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xmlns="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xmlns="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xmlns="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xmlns="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xmlns="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xmlns="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xmlns="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xmlns="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xmlns="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xmlns="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xmlns="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xmlns="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xmlns="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xmlns="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xmlns="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xmlns="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xmlns="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xmlns="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xmlns="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xmlns="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xmlns="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xmlns="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xmlns="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xmlns="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xmlns="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xmlns="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xmlns="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xmlns="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xmlns="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xmlns="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xmlns="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xmlns="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xmlns="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xmlns="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xmlns="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xmlns="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xmlns="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xmlns="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xmlns="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xmlns="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xmlns="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xmlns="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xmlns="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xmlns="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xmlns="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xmlns="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xmlns="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xmlns="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xmlns="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xmlns="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xmlns="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xmlns="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xmlns="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xmlns="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xmlns="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xmlns="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xmlns="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xmlns="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xmlns="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xmlns="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xmlns="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xmlns="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xmlns="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xmlns="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xmlns="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xmlns="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xmlns="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xmlns="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xmlns="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xmlns="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xmlns="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xmlns="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xmlns="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xmlns="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xmlns="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xmlns="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xmlns="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xmlns="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xmlns="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xmlns="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xmlns="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xmlns="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xmlns="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xmlns="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xmlns="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xmlns="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xmlns="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xmlns="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xmlns="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xmlns="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xmlns="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xmlns="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xmlns="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xmlns="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xmlns="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xmlns="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xmlns="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xmlns="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xmlns="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xmlns="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xmlns="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xmlns="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xmlns="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xmlns="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xmlns="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xmlns="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xmlns="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xmlns="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xmlns="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xmlns="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xmlns="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xmlns="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xmlns="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xmlns="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xmlns="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xmlns="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xmlns="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xmlns="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xmlns="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xmlns="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xmlns="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xmlns="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xmlns="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xmlns="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xmlns="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xmlns="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xmlns="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xmlns="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xmlns="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xmlns="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xmlns="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xmlns="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xmlns="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xmlns="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xmlns="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xmlns="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xmlns="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xmlns="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xmlns="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xmlns="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xmlns="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xmlns="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xmlns="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xmlns="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xmlns="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xmlns="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xmlns="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xmlns="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xmlns="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xmlns="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xmlns="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xmlns="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xmlns="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xmlns="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xmlns="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xmlns="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xmlns="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xmlns="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xmlns="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xmlns="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xmlns="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xmlns="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xmlns="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xmlns="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xmlns="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xmlns="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xmlns="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xmlns="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xmlns="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xmlns="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xmlns="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xmlns="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xmlns="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xmlns="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xmlns="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xmlns="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xmlns="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xmlns="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xmlns="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xmlns="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xmlns="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xmlns="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xmlns="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xmlns="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xmlns="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xmlns="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xmlns="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xmlns="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xmlns="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xmlns="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xmlns="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xmlns="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xmlns="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xmlns="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xmlns="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xmlns="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xmlns="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xmlns="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xmlns="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xmlns="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xmlns="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xmlns="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xmlns="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xmlns="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xmlns="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xmlns="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xmlns="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xmlns="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xmlns="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xmlns="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xmlns="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xmlns="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xmlns="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xmlns="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xmlns="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xmlns="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xmlns="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xmlns="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xmlns="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xmlns="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xmlns="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xmlns="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xmlns="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xmlns="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xmlns="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xmlns="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xmlns="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xmlns="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xmlns="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xmlns="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xmlns="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xmlns="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xmlns="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xmlns="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xmlns="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xmlns="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xmlns="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xmlns="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xmlns="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xmlns="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xmlns="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xmlns="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xmlns="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xmlns="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xmlns="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xmlns="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xmlns="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xmlns="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xmlns="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xmlns="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xmlns="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xmlns="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xmlns="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xmlns="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xmlns="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xmlns="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xmlns="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xmlns="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xmlns="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xmlns="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xmlns="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xmlns="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xmlns="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xmlns="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xmlns="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xmlns="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xmlns="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xmlns="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xmlns="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xmlns="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xmlns="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xmlns="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xmlns="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xmlns="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xmlns="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xmlns="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xmlns="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xmlns="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xmlns="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xmlns="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xmlns="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xmlns="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xmlns="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xmlns="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xmlns="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xmlns="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xmlns="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xmlns="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xmlns="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xmlns="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xmlns="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xmlns="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xmlns="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xmlns="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xmlns="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xmlns="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xmlns="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xmlns="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xmlns="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xmlns="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xmlns="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xmlns="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xmlns="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xmlns="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xmlns="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xmlns="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xmlns="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xmlns="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xmlns="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xmlns="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xmlns="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xmlns="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xmlns="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xmlns="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xmlns="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xmlns="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xmlns="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xmlns="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xmlns="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xmlns="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xmlns="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xmlns="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xmlns="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xmlns="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xmlns="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xmlns="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xmlns="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xmlns="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xmlns="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xmlns="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xmlns="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xmlns="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xmlns="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xmlns="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xmlns="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xmlns="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xmlns="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xmlns="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xmlns="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xmlns="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xmlns="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xmlns="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xmlns="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xmlns="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xmlns="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xmlns="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xmlns="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xmlns="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xmlns="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xmlns="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xmlns="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xmlns="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xmlns="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xmlns="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xmlns="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xmlns="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xmlns="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xmlns="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xmlns="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xmlns="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xmlns="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xmlns="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xmlns="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xmlns="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xmlns="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xmlns="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xmlns="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xmlns="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xmlns="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xmlns="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xmlns="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xmlns="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xmlns="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xmlns="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xmlns="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xmlns="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xmlns="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xmlns="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xmlns="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xmlns="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xmlns="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xmlns="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xmlns="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xmlns="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xmlns="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xmlns="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xmlns="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xmlns="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xmlns="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xmlns="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xmlns="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xmlns="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xmlns="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xmlns="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xmlns="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xmlns="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xmlns="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xmlns="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xmlns="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xmlns="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xmlns="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xmlns="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xmlns="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xmlns="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xmlns="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xmlns="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xmlns="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xmlns="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xmlns="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xmlns="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xmlns="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xmlns="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xmlns="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xmlns="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xmlns="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xmlns="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xmlns="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xmlns="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xmlns="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xmlns="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xmlns="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xmlns="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xmlns="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xmlns="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xmlns="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xmlns="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xmlns="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xmlns="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xmlns="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xmlns="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xmlns="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xmlns="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xmlns="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xmlns="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xmlns="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xmlns="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xmlns="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xmlns="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xmlns="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xmlns="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xmlns="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xmlns="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xmlns="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xmlns="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xmlns="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xmlns="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xmlns="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xmlns="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xmlns="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xmlns="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xmlns="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xmlns="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xmlns="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xmlns="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xmlns="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xmlns="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xmlns="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xmlns="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xmlns="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xmlns="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xmlns="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xmlns="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xmlns="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xmlns="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xmlns="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xmlns="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xmlns="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xmlns="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xmlns="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xmlns="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xmlns="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xmlns="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xmlns="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xmlns="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xmlns="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xmlns="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xmlns="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xmlns="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xmlns="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xmlns="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xmlns="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xmlns="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xmlns="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xmlns="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xmlns="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xmlns="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xmlns="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xmlns="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xmlns="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xmlns="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xmlns="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xmlns="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xmlns="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xmlns="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xmlns="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xmlns="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xmlns="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xmlns="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xmlns="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xmlns="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xmlns="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xmlns="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xmlns="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xmlns="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xmlns="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xmlns="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xmlns="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xmlns="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xmlns="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xmlns="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xmlns="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xmlns="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xmlns="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xmlns="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xmlns="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xmlns="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xmlns="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xmlns="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xmlns="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xmlns="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xmlns="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xmlns="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xmlns="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xmlns="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xmlns="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xmlns="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xmlns="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xmlns="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xmlns="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xmlns="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xmlns="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xmlns="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xmlns="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xmlns="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xmlns="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xmlns="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xmlns="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xmlns="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xmlns="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xmlns="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xmlns="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xmlns="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xmlns="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xmlns="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xmlns="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xmlns="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xmlns="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xmlns="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xmlns="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xmlns="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xmlns="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xmlns="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xmlns="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xmlns="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xmlns="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xmlns="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xmlns="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xmlns="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xmlns="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xmlns="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xmlns="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xmlns="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xmlns="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xmlns="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xmlns="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xmlns="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xmlns="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xmlns="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xmlns="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xmlns="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xmlns="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xmlns="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xmlns="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xmlns="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xmlns="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xmlns="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xmlns="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xmlns="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xmlns="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xmlns="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xmlns="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xmlns="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xmlns="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xmlns="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xmlns="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xmlns="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xmlns="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xmlns="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xmlns="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xmlns="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xmlns="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xmlns="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xmlns="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xmlns="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xmlns="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xmlns="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xmlns="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xmlns="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xmlns="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xmlns="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xmlns="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xmlns="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xmlns="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xmlns="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xmlns="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xmlns="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xmlns="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xmlns="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xmlns="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xmlns="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xmlns="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xmlns="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xmlns="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xmlns="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xmlns="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xmlns="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xmlns="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xmlns="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xmlns="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xmlns="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xmlns="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xmlns="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xmlns="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xmlns="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xmlns="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xmlns="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xmlns="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xmlns="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xmlns="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xmlns="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xmlns="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xmlns="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xmlns="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xmlns="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xmlns="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xmlns="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xmlns="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xmlns="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xmlns="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xmlns="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xmlns="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xmlns="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xmlns="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xmlns="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xmlns="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xmlns="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xmlns="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xmlns="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xmlns="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xmlns="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xmlns="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xmlns="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xmlns="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xmlns="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xmlns="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xmlns="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xmlns="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xmlns="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xmlns="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xmlns="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xmlns="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xmlns="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xmlns="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xmlns="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xmlns="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xmlns="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xmlns="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xmlns="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xmlns="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xmlns="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xmlns="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xmlns="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xmlns="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xmlns="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xmlns="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xmlns="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xmlns="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xmlns="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xmlns="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xmlns="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xmlns="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xmlns="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xmlns="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xmlns="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xmlns="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xmlns="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xmlns="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xmlns="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xmlns="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xmlns="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xmlns="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xmlns="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xmlns="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xmlns="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xmlns="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xmlns="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xmlns="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xmlns="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xmlns="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xmlns="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xmlns="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xmlns="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xmlns="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xmlns="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xmlns="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xmlns="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xmlns="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xmlns="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xmlns="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xmlns="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xmlns="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xmlns="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xmlns="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xmlns="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xmlns="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xmlns="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xmlns="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xmlns="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xmlns="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xmlns="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xmlns="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xmlns="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xmlns="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xmlns="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xmlns="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xmlns="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xmlns="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xmlns="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xmlns="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xmlns="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xmlns="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xmlns="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xmlns="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xmlns="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xmlns="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xmlns="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xmlns="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xmlns="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xmlns="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xmlns="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xmlns="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xmlns="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xmlns="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xmlns="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xmlns="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xmlns="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xmlns="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xmlns="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xmlns="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xmlns="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xmlns="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xmlns="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xmlns="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xmlns="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xmlns="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xmlns="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xmlns="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xmlns="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xmlns="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xmlns="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xmlns="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xmlns="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xmlns="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xmlns="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xmlns="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xmlns="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xmlns="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xmlns="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xmlns="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xmlns="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xmlns="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xmlns="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xmlns="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xmlns="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xmlns="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xmlns="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xmlns="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xmlns="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xmlns="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xmlns="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xmlns="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xmlns="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xmlns="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xmlns="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xmlns="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xmlns="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xmlns="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xmlns="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xmlns="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xmlns="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xmlns="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xmlns="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xmlns="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xmlns="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xmlns="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xmlns="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xmlns="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xmlns="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xmlns="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xmlns="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xmlns="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xmlns="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xmlns="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xmlns="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xmlns="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xmlns="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xmlns="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xmlns="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xmlns="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xmlns="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xmlns="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xmlns="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xmlns="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xmlns="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xmlns="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xmlns="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xmlns="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xmlns="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xmlns="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xmlns="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xmlns="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xmlns="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xmlns="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xmlns="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xmlns="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xmlns="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xmlns="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xmlns="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xmlns="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xmlns="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xmlns="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xmlns="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xmlns="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xmlns="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xmlns="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xmlns="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xmlns="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xmlns="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xmlns="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xmlns="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xmlns="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xmlns="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xmlns="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xmlns="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xmlns="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xmlns="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xmlns="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xmlns="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xmlns="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xmlns="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xmlns="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xmlns="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xmlns="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xmlns="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xmlns="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xmlns="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xmlns="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xmlns="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xmlns="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xmlns="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xmlns="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xmlns="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xmlns="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xmlns="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xmlns="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xmlns="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xmlns="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xmlns="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xmlns="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xmlns="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xmlns="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xmlns="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xmlns="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xmlns="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xmlns="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xmlns="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xmlns="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xmlns="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xmlns="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xmlns="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xmlns="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xmlns="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xmlns="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xmlns="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xmlns="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xmlns="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xmlns="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xmlns="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xmlns="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xmlns="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xmlns="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xmlns="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xmlns="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xmlns="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xmlns="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xmlns="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xmlns="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xmlns="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xmlns="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xmlns="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xmlns="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xmlns="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xmlns="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xmlns="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xmlns="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xmlns="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xmlns="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xmlns="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xmlns="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xmlns="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xmlns="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xmlns="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xmlns="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xmlns="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xmlns="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xmlns="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xmlns="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xmlns="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xmlns="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xmlns="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xmlns="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xmlns="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xmlns="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xmlns="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xmlns="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xmlns="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xmlns="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xmlns="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xmlns="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xmlns="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xmlns="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xmlns="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xmlns="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xmlns="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xmlns="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xmlns="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xmlns="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xmlns="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xmlns="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xmlns="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xmlns="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xmlns="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xmlns="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xmlns="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xmlns="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xmlns="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xmlns="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xmlns="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xmlns="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xmlns="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xmlns="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xmlns="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xmlns="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xmlns="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xmlns="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xmlns="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xmlns="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xmlns="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xmlns="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xmlns="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xmlns="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xmlns="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xmlns="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xmlns="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xmlns="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xmlns="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xmlns="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xmlns="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xmlns="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xmlns="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xmlns="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xmlns="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xmlns="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xmlns="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xmlns="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xmlns="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xmlns="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xmlns="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xmlns="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xmlns="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xmlns="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xmlns="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xmlns="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xmlns="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xmlns="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xmlns="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xmlns="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xmlns="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xmlns="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xmlns="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xmlns="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xmlns="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xmlns="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xmlns="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xmlns="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xmlns="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xmlns="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xmlns="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xmlns="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xmlns="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xmlns="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xmlns="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xmlns="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xmlns="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xmlns="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xmlns="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xmlns="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xmlns="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xmlns="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xmlns="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xmlns="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xmlns="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xmlns="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xmlns="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xmlns="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xmlns="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xmlns="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xmlns="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xmlns="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xmlns="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xmlns="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xmlns="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xmlns="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xmlns="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xmlns="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xmlns="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xmlns="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xmlns="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xmlns="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xmlns="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xmlns="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xmlns="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xmlns="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xmlns="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xmlns="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xmlns="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xmlns="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xmlns="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xmlns="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xmlns="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xmlns="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xmlns="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xmlns="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xmlns="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xmlns="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xmlns="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xmlns="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xmlns="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xmlns="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xmlns="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xmlns="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xmlns="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xmlns="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xmlns="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xmlns="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xmlns="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xmlns="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xmlns="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xmlns="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xmlns="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xmlns="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xmlns="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xmlns="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xmlns="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xmlns="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xmlns="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xmlns="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xmlns="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xmlns="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xmlns="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xmlns="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xmlns="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xmlns="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xmlns="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xmlns="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xmlns="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xmlns="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xmlns="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xmlns="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xmlns="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xmlns="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xmlns="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xmlns="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xmlns="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xmlns="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xmlns="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xmlns="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xmlns="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xmlns="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xmlns="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xmlns="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xmlns="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xmlns="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xmlns="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xmlns="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xmlns="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xmlns="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xmlns="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xmlns="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xmlns="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xmlns="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xmlns="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xmlns="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xmlns="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xmlns="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xmlns="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xmlns="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xmlns="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xmlns="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xmlns="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xmlns="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xmlns="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xmlns="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xmlns="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xmlns="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xmlns="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xmlns="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xmlns="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xmlns="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xmlns="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xmlns="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xmlns="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xmlns="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xmlns="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xmlns="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xmlns="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xmlns="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xmlns="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xmlns="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xmlns="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xmlns="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xmlns="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xmlns="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xmlns="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xmlns="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xmlns="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xmlns="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xmlns="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xmlns="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xmlns="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xmlns="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xmlns="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xmlns="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xmlns="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xmlns="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xmlns="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xmlns="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xmlns="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xmlns="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xmlns="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xmlns="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xmlns="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xmlns="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xmlns="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xmlns="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xmlns="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xmlns="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xmlns="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xmlns="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xmlns="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xmlns="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xmlns="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xmlns="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xmlns="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xmlns="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xmlns="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xmlns="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xmlns="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xmlns="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xmlns="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xmlns="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xmlns="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xmlns="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xmlns="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xmlns="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xmlns="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xmlns="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xmlns="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xmlns="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xmlns="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xmlns="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xmlns="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xmlns="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xmlns="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xmlns="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xmlns="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xmlns="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xmlns="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xmlns="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xmlns="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xmlns="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xmlns="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xmlns="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xmlns="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xmlns="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xmlns="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xmlns="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xmlns="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xmlns="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xmlns="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xmlns="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xmlns="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xmlns="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xmlns="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xmlns="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xmlns="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xmlns="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xmlns="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xmlns="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xmlns="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xmlns="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xmlns="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xmlns="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xmlns="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xmlns="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xmlns="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xmlns="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xmlns="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xmlns="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xmlns="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xmlns="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xmlns="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xmlns="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xmlns="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xmlns="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xmlns="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xmlns="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xmlns="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xmlns="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xmlns="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xmlns="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xmlns="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xmlns="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xmlns="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xmlns="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xmlns="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xmlns="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xmlns="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xmlns="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xmlns="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xmlns="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xmlns="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xmlns="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xmlns="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xmlns="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xmlns="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xmlns="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xmlns="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xmlns="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xmlns="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xmlns="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xmlns="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xmlns="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xmlns="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xmlns="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xmlns="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xmlns="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xmlns="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xmlns="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xmlns="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xmlns="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xmlns="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xmlns="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xmlns="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xmlns="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xmlns="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xmlns="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xmlns="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xmlns="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xmlns="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xmlns="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xmlns="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xmlns="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xmlns="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xmlns="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xmlns="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xmlns="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xmlns="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xmlns="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xmlns="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xmlns="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xmlns="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xmlns="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xmlns="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xmlns="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xmlns="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xmlns="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xmlns="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xmlns="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xmlns="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xmlns="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xmlns="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xmlns="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xmlns="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xmlns="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xmlns="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xmlns="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xmlns="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xmlns="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xmlns="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xmlns="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xmlns="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xmlns="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xmlns="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xmlns="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xmlns="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xmlns="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xmlns="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xmlns="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xmlns="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xmlns="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xmlns="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xmlns="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xmlns="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xmlns="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xmlns="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xmlns="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xmlns="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xmlns="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xmlns="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xmlns="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xmlns="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xmlns="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xmlns="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xmlns="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xmlns="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xmlns="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xmlns="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xmlns="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xmlns="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xmlns="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xmlns="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xmlns="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xmlns="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xmlns="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xmlns="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xmlns="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xmlns="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xmlns="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xmlns="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xmlns="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xmlns="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xmlns="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xmlns="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xmlns="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xmlns="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xmlns="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xmlns="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xmlns="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xmlns="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xmlns="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xmlns="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xmlns="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xmlns="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xmlns="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xmlns="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xmlns="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xmlns="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xmlns="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xmlns="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xmlns="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xmlns="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xmlns="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xmlns="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xmlns="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xmlns="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xmlns="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xmlns="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xmlns="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xmlns="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xmlns="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xmlns="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xmlns="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xmlns="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xmlns="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xmlns="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xmlns="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xmlns="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xmlns="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xmlns="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xmlns="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xmlns="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xmlns="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xmlns="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xmlns="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xmlns="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xmlns="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xmlns="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xmlns="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xmlns="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xmlns="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xmlns="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xmlns="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xmlns="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xmlns="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xmlns="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xmlns="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xmlns="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xmlns="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xmlns="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xmlns="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xmlns="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xmlns="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xmlns="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xmlns="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xmlns="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xmlns="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xmlns="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xmlns="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xmlns="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xmlns="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xmlns="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xmlns="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xmlns="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xmlns="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xmlns="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xmlns="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xmlns="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xmlns="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xmlns="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xmlns="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xmlns="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xmlns="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xmlns="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xmlns="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xmlns="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xmlns="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xmlns="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xmlns="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xmlns="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xmlns="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xmlns="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xmlns="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xmlns="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xmlns="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xmlns="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xmlns="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xmlns="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xmlns="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xmlns="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xmlns="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xmlns="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xmlns="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xmlns="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xmlns="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xmlns="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xmlns="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xmlns="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xmlns="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xmlns="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xmlns="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xmlns="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xmlns="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xmlns="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xmlns="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xmlns="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xmlns="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xmlns="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xmlns="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xmlns="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xmlns="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xmlns="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xmlns="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xmlns="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xmlns="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xmlns="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xmlns="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xmlns="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xmlns="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xmlns="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xmlns="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xmlns="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xmlns="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xmlns="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xmlns="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xmlns="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xmlns="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xmlns="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xmlns="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xmlns="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xmlns="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xmlns="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xmlns="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xmlns="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xmlns="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xmlns="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xmlns="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xmlns="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xmlns="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xmlns="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xmlns="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xmlns="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xmlns="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xmlns="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xmlns="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xmlns="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xmlns="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xmlns="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xmlns="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xmlns="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xmlns="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xmlns="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xmlns="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xmlns="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xmlns="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xmlns="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xmlns="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xmlns="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xmlns="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xmlns="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xmlns="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xmlns="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xmlns="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xmlns="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xmlns="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xmlns="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xmlns="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xmlns="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xmlns="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xmlns="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xmlns="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xmlns="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xmlns="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xmlns="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xmlns="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xmlns="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xmlns="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xmlns="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xmlns="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xmlns="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xmlns="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xmlns="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xmlns="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xmlns="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xmlns="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xmlns="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xmlns="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xmlns="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xmlns="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xmlns="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xmlns="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xmlns="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xmlns="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xmlns="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xmlns="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xmlns="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xmlns="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xmlns="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xmlns="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xmlns="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xmlns="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xmlns="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xmlns="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xmlns="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xmlns="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xmlns="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xmlns="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xmlns="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xmlns="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xmlns="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xmlns="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xmlns="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xmlns="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xmlns="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xmlns="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xmlns="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xmlns="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xmlns="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xmlns="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xmlns="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xmlns="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xmlns="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xmlns="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xmlns="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xmlns="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xmlns="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xmlns="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xmlns="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xmlns="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xmlns="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xmlns="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xmlns="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xmlns="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xmlns="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xmlns="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xmlns="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xmlns="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xmlns="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xmlns="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xmlns="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xmlns="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xmlns="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xmlns="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xmlns="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xmlns="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xmlns="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xmlns="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xmlns="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xmlns="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xmlns="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xmlns="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xmlns="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xmlns="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xmlns="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xmlns="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xmlns="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xmlns="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xmlns="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xmlns="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xmlns="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xmlns="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xmlns="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xmlns="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xmlns="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xmlns="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xmlns="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xmlns="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xmlns="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xmlns="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xmlns="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xmlns="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xmlns="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xmlns="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xmlns="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xmlns="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xmlns="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xmlns="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xmlns="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xmlns="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xmlns="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xmlns="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xmlns="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xmlns="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xmlns="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xmlns="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xmlns="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xmlns="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xmlns="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xmlns="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xmlns="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xmlns="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xmlns="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xmlns="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xmlns="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xmlns="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xmlns="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xmlns="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xmlns="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xmlns="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xmlns="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xmlns="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xmlns="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xmlns="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xmlns="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xmlns="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xmlns="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xmlns="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xmlns="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xmlns="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xmlns="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xmlns="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xmlns="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xmlns="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xmlns="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xmlns="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xmlns="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xmlns="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xmlns="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xmlns="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xmlns="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xmlns="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xmlns="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xmlns="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xmlns="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xmlns="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xmlns="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xmlns="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xmlns="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xmlns="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xmlns="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xmlns="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xmlns="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xmlns="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xmlns="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xmlns="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xmlns="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xmlns="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xmlns="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xmlns="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xmlns="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xmlns="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xmlns="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xmlns="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xmlns="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xmlns="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xmlns="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xmlns="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xmlns="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xmlns="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xmlns="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xmlns="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xmlns="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xmlns="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xmlns="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xmlns="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xmlns="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xmlns="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xmlns="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xmlns="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xmlns="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xmlns="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xmlns="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xmlns="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xmlns="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xmlns="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xmlns="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xmlns="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xmlns="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xmlns="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xmlns="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xmlns="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xmlns="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xmlns="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xmlns="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xmlns="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xmlns="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xmlns="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xmlns="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xmlns="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xmlns="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xmlns="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xmlns="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xmlns="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xmlns="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xmlns="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xmlns="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xmlns="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xmlns="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xmlns="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xmlns="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xmlns="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xmlns="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xmlns="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xmlns="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xmlns="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xmlns="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xmlns="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xmlns="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xmlns="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xmlns="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xmlns="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xmlns="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xmlns="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xmlns="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xmlns="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xmlns="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xmlns="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xmlns="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xmlns="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xmlns="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xmlns="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xmlns="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xmlns="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xmlns="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xmlns="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xmlns="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xmlns="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xmlns="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xmlns="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xmlns="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xmlns="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xmlns="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xmlns="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xmlns="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xmlns="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xmlns="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xmlns="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xmlns="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xmlns="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xmlns="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xmlns="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xmlns="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xmlns="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xmlns="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xmlns="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xmlns="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xmlns="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xmlns="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xmlns="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xmlns="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xmlns="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xmlns="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xmlns="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xmlns="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xmlns="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xmlns="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xmlns="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xmlns="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xmlns="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xmlns="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xmlns="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xmlns="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xmlns="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xmlns="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xmlns="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xmlns="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xmlns="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xmlns="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xmlns="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xmlns="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xmlns="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xmlns="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xmlns="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xmlns="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xmlns="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xmlns="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xmlns="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xmlns="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xmlns="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xmlns="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67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xmlns="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676525" y="16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</xdr:row>
      <xdr:rowOff>0</xdr:rowOff>
    </xdr:from>
    <xdr:ext cx="0" cy="2857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1200150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</xdr:row>
      <xdr:rowOff>0</xdr:rowOff>
    </xdr:from>
    <xdr:ext cx="0" cy="28575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676525" y="427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67"/>
  <sheetViews>
    <sheetView tabSelected="1" view="pageBreakPreview" topLeftCell="A31" zoomScaleSheetLayoutView="100" workbookViewId="0">
      <selection activeCell="O48" sqref="O48"/>
    </sheetView>
  </sheetViews>
  <sheetFormatPr defaultColWidth="7" defaultRowHeight="12.75" x14ac:dyDescent="0.25"/>
  <cols>
    <col min="1" max="1" width="4.5703125" style="6" bestFit="1" customWidth="1"/>
    <col min="2" max="2" width="13.42578125" style="55" customWidth="1"/>
    <col min="3" max="3" width="61.42578125" style="60" customWidth="1"/>
    <col min="4" max="4" width="9.42578125" style="55" customWidth="1"/>
    <col min="5" max="5" width="9.140625" style="55" customWidth="1"/>
    <col min="6" max="6" width="9.42578125" style="55" customWidth="1"/>
    <col min="7" max="7" width="8.85546875" style="55" customWidth="1"/>
    <col min="8" max="8" width="10.28515625" style="58" customWidth="1"/>
    <col min="9" max="9" width="8.85546875" style="55" customWidth="1"/>
    <col min="10" max="10" width="8.85546875" style="58" customWidth="1"/>
    <col min="11" max="11" width="8.85546875" style="55" customWidth="1"/>
    <col min="12" max="12" width="8.85546875" style="58" customWidth="1"/>
    <col min="13" max="13" width="12" style="58" customWidth="1"/>
    <col min="14" max="14" width="10.140625" style="52" customWidth="1"/>
    <col min="15" max="228" width="9.140625" style="52" customWidth="1"/>
    <col min="229" max="229" width="2.5703125" style="52" customWidth="1"/>
    <col min="230" max="230" width="9.140625" style="52" customWidth="1"/>
    <col min="231" max="231" width="47.85546875" style="52" customWidth="1"/>
    <col min="232" max="232" width="6.7109375" style="52" customWidth="1"/>
    <col min="233" max="233" width="7.42578125" style="52" customWidth="1"/>
    <col min="234" max="234" width="7" style="52" customWidth="1"/>
    <col min="235" max="235" width="8.5703125" style="52" customWidth="1"/>
    <col min="236" max="236" width="12" style="52" customWidth="1"/>
    <col min="237" max="237" width="4.7109375" style="52" customWidth="1"/>
    <col min="238" max="238" width="9.140625" style="52" customWidth="1"/>
    <col min="239" max="239" width="11.7109375" style="52" customWidth="1"/>
    <col min="240" max="16384" width="7" style="52"/>
  </cols>
  <sheetData>
    <row r="1" spans="1:220" x14ac:dyDescent="0.25">
      <c r="A1" s="48"/>
      <c r="B1" s="49"/>
      <c r="C1" s="50"/>
      <c r="D1" s="49"/>
      <c r="E1" s="49"/>
      <c r="F1" s="49"/>
      <c r="G1" s="49"/>
      <c r="H1" s="51"/>
      <c r="I1" s="49"/>
      <c r="J1" s="51"/>
      <c r="K1" s="49"/>
      <c r="L1" s="51"/>
      <c r="M1" s="51"/>
    </row>
    <row r="2" spans="1:220" s="3" customFormat="1" x14ac:dyDescent="0.25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20" s="3" customFormat="1" x14ac:dyDescent="0.25">
      <c r="A3" s="95" t="s">
        <v>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220" s="3" customFormat="1" x14ac:dyDescent="0.25">
      <c r="A4" s="97" t="s">
        <v>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20" s="2" customFormat="1" ht="21.75" customHeight="1" x14ac:dyDescent="0.25">
      <c r="A5" s="4"/>
      <c r="C5" s="5"/>
      <c r="D5" s="4"/>
      <c r="E5" s="4"/>
      <c r="F5" s="4"/>
      <c r="G5" s="4"/>
      <c r="H5" s="47"/>
      <c r="I5" s="4"/>
      <c r="J5" s="61" t="s">
        <v>1</v>
      </c>
      <c r="K5" s="98">
        <f>M62</f>
        <v>0</v>
      </c>
      <c r="L5" s="98"/>
      <c r="M5" s="4" t="s">
        <v>0</v>
      </c>
    </row>
    <row r="6" spans="1:220" s="2" customFormat="1" x14ac:dyDescent="0.25">
      <c r="A6" s="96" t="s">
        <v>2</v>
      </c>
      <c r="B6" s="96" t="s">
        <v>3</v>
      </c>
      <c r="C6" s="99" t="s">
        <v>4</v>
      </c>
      <c r="D6" s="99" t="s">
        <v>5</v>
      </c>
      <c r="E6" s="96" t="s">
        <v>6</v>
      </c>
      <c r="F6" s="96"/>
      <c r="G6" s="99" t="s">
        <v>7</v>
      </c>
      <c r="H6" s="99"/>
      <c r="I6" s="99" t="s">
        <v>8</v>
      </c>
      <c r="J6" s="99"/>
      <c r="K6" s="96" t="s">
        <v>9</v>
      </c>
      <c r="L6" s="96"/>
      <c r="M6" s="96" t="s">
        <v>10</v>
      </c>
    </row>
    <row r="7" spans="1:220" s="2" customFormat="1" x14ac:dyDescent="0.25">
      <c r="A7" s="96"/>
      <c r="B7" s="96"/>
      <c r="C7" s="99"/>
      <c r="D7" s="99"/>
      <c r="E7" s="48" t="s">
        <v>11</v>
      </c>
      <c r="F7" s="48" t="s">
        <v>12</v>
      </c>
      <c r="G7" s="48" t="s">
        <v>11</v>
      </c>
      <c r="H7" s="48" t="s">
        <v>12</v>
      </c>
      <c r="I7" s="48" t="s">
        <v>11</v>
      </c>
      <c r="J7" s="48" t="s">
        <v>12</v>
      </c>
      <c r="K7" s="48" t="s">
        <v>11</v>
      </c>
      <c r="L7" s="48" t="s">
        <v>12</v>
      </c>
      <c r="M7" s="96"/>
    </row>
    <row r="8" spans="1:220" s="4" customFormat="1" x14ac:dyDescent="0.25">
      <c r="A8" s="34">
        <v>1</v>
      </c>
      <c r="B8" s="34">
        <v>2</v>
      </c>
      <c r="C8" s="34">
        <v>3</v>
      </c>
      <c r="D8" s="35">
        <v>4</v>
      </c>
      <c r="E8" s="35">
        <v>5</v>
      </c>
      <c r="F8" s="35">
        <v>6</v>
      </c>
      <c r="G8" s="35">
        <v>7</v>
      </c>
      <c r="H8" s="34">
        <v>8</v>
      </c>
      <c r="I8" s="35">
        <v>9</v>
      </c>
      <c r="J8" s="34">
        <v>10</v>
      </c>
      <c r="K8" s="35">
        <v>11</v>
      </c>
      <c r="L8" s="34">
        <v>12</v>
      </c>
      <c r="M8" s="34">
        <v>13</v>
      </c>
    </row>
    <row r="9" spans="1:220" s="4" customFormat="1" x14ac:dyDescent="0.25">
      <c r="A9" s="39"/>
      <c r="B9" s="39"/>
      <c r="C9" s="40" t="s">
        <v>70</v>
      </c>
      <c r="D9" s="35"/>
      <c r="E9" s="41"/>
      <c r="F9" s="35"/>
      <c r="G9" s="35"/>
      <c r="H9" s="34"/>
      <c r="I9" s="35"/>
      <c r="J9" s="34"/>
      <c r="K9" s="35"/>
      <c r="L9" s="34"/>
      <c r="M9" s="34"/>
      <c r="N9" s="65">
        <v>1300</v>
      </c>
    </row>
    <row r="10" spans="1:220" s="4" customFormat="1" x14ac:dyDescent="0.25">
      <c r="A10" s="39"/>
      <c r="B10" s="39"/>
      <c r="C10" s="40"/>
      <c r="D10" s="35"/>
      <c r="E10" s="41"/>
      <c r="F10" s="35"/>
      <c r="G10" s="35"/>
      <c r="H10" s="34"/>
      <c r="I10" s="35"/>
      <c r="J10" s="34"/>
      <c r="K10" s="35"/>
      <c r="L10" s="34"/>
      <c r="M10" s="34"/>
    </row>
    <row r="11" spans="1:220" s="4" customFormat="1" ht="38.25" x14ac:dyDescent="0.25">
      <c r="A11" s="67">
        <v>1</v>
      </c>
      <c r="B11" s="66" t="s">
        <v>55</v>
      </c>
      <c r="C11" s="62" t="s">
        <v>56</v>
      </c>
      <c r="D11" s="68" t="s">
        <v>57</v>
      </c>
      <c r="E11" s="42"/>
      <c r="F11" s="94">
        <v>1300</v>
      </c>
      <c r="G11" s="42"/>
      <c r="H11" s="42"/>
      <c r="I11" s="42"/>
      <c r="J11" s="42"/>
      <c r="K11" s="42"/>
      <c r="L11" s="42"/>
      <c r="M11" s="21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</row>
    <row r="12" spans="1:220" s="15" customFormat="1" x14ac:dyDescent="0.25">
      <c r="A12" s="49"/>
      <c r="B12" s="70"/>
      <c r="C12" s="71"/>
      <c r="D12" s="72" t="s">
        <v>58</v>
      </c>
      <c r="E12" s="72"/>
      <c r="F12" s="73">
        <f>F11/100</f>
        <v>13</v>
      </c>
      <c r="G12" s="72"/>
      <c r="H12" s="72"/>
      <c r="I12" s="72"/>
      <c r="J12" s="72"/>
      <c r="K12" s="72"/>
      <c r="L12" s="72"/>
      <c r="M12" s="7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</row>
    <row r="13" spans="1:220" s="4" customFormat="1" x14ac:dyDescent="0.25">
      <c r="A13" s="67"/>
      <c r="B13" s="74"/>
      <c r="C13" s="71" t="s">
        <v>59</v>
      </c>
      <c r="D13" s="72" t="s">
        <v>17</v>
      </c>
      <c r="E13" s="73">
        <v>0.42</v>
      </c>
      <c r="F13" s="73">
        <f>E13*F12</f>
        <v>5.46</v>
      </c>
      <c r="G13" s="72"/>
      <c r="H13" s="72"/>
      <c r="I13" s="72"/>
      <c r="J13" s="72">
        <f>F13*I13</f>
        <v>0</v>
      </c>
      <c r="K13" s="72"/>
      <c r="L13" s="72"/>
      <c r="M13" s="72">
        <f>H13+J13+L13</f>
        <v>0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</row>
    <row r="14" spans="1:220" s="4" customFormat="1" x14ac:dyDescent="0.25">
      <c r="A14" s="67"/>
      <c r="B14" s="75" t="s">
        <v>60</v>
      </c>
      <c r="C14" s="76" t="s">
        <v>61</v>
      </c>
      <c r="D14" s="75" t="s">
        <v>18</v>
      </c>
      <c r="E14" s="73">
        <v>0.44</v>
      </c>
      <c r="F14" s="73">
        <f>E14*F12</f>
        <v>5.72</v>
      </c>
      <c r="G14" s="72"/>
      <c r="H14" s="72"/>
      <c r="I14" s="72"/>
      <c r="J14" s="72"/>
      <c r="K14" s="72"/>
      <c r="L14" s="72">
        <f>F14*K14</f>
        <v>0</v>
      </c>
      <c r="M14" s="72">
        <f>H14+J14+L14</f>
        <v>0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</row>
    <row r="15" spans="1:220" s="4" customFormat="1" x14ac:dyDescent="0.25">
      <c r="A15" s="67"/>
      <c r="B15" s="74" t="s">
        <v>62</v>
      </c>
      <c r="C15" s="71" t="s">
        <v>19</v>
      </c>
      <c r="D15" s="72" t="s">
        <v>18</v>
      </c>
      <c r="E15" s="73">
        <v>0.03</v>
      </c>
      <c r="F15" s="73">
        <f>E15*F12</f>
        <v>0.39</v>
      </c>
      <c r="G15" s="72"/>
      <c r="H15" s="72"/>
      <c r="I15" s="72"/>
      <c r="J15" s="72"/>
      <c r="K15" s="72"/>
      <c r="L15" s="72">
        <f>F15*K15</f>
        <v>0</v>
      </c>
      <c r="M15" s="72">
        <f>H15+J15+L15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</row>
    <row r="16" spans="1:220" s="4" customFormat="1" x14ac:dyDescent="0.25">
      <c r="A16" s="67"/>
      <c r="B16" s="74" t="s">
        <v>63</v>
      </c>
      <c r="C16" s="71" t="s">
        <v>64</v>
      </c>
      <c r="D16" s="72" t="s">
        <v>18</v>
      </c>
      <c r="E16" s="73">
        <v>0.35</v>
      </c>
      <c r="F16" s="73">
        <f>E16*F12</f>
        <v>4.55</v>
      </c>
      <c r="G16" s="72"/>
      <c r="H16" s="72"/>
      <c r="I16" s="72"/>
      <c r="J16" s="72"/>
      <c r="K16" s="72"/>
      <c r="L16" s="72">
        <f>F16*K16</f>
        <v>0</v>
      </c>
      <c r="M16" s="72">
        <f>H16+J16+L16</f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</row>
    <row r="17" spans="1:256" s="4" customFormat="1" x14ac:dyDescent="0.25">
      <c r="A17" s="67"/>
      <c r="B17" s="29"/>
      <c r="C17" s="77" t="s">
        <v>29</v>
      </c>
      <c r="D17" s="28" t="s">
        <v>28</v>
      </c>
      <c r="E17" s="78">
        <v>0.17499999999999999</v>
      </c>
      <c r="F17" s="17">
        <f>E17*F12</f>
        <v>2.2749999999999999</v>
      </c>
      <c r="G17" s="14"/>
      <c r="H17" s="31">
        <f>F17*G17</f>
        <v>0</v>
      </c>
      <c r="I17" s="31"/>
      <c r="J17" s="31"/>
      <c r="K17" s="31"/>
      <c r="L17" s="31"/>
      <c r="M17" s="31">
        <f t="shared" ref="M17" si="0">H17+J17+L17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</row>
    <row r="18" spans="1:256" s="83" customFormat="1" x14ac:dyDescent="0.25">
      <c r="A18" s="79"/>
      <c r="B18" s="80"/>
      <c r="C18" s="71" t="s">
        <v>65</v>
      </c>
      <c r="D18" s="72" t="s">
        <v>20</v>
      </c>
      <c r="E18" s="72">
        <v>21.78</v>
      </c>
      <c r="F18" s="72">
        <f>E18*F12</f>
        <v>283.14</v>
      </c>
      <c r="G18" s="81"/>
      <c r="H18" s="81"/>
      <c r="I18" s="81"/>
      <c r="J18" s="81"/>
      <c r="K18" s="81"/>
      <c r="L18" s="81"/>
      <c r="M18" s="81"/>
      <c r="N18" s="1"/>
      <c r="O18" s="1"/>
      <c r="P18" s="1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</row>
    <row r="19" spans="1:256" s="15" customFormat="1" x14ac:dyDescent="0.25">
      <c r="A19" s="49"/>
      <c r="B19" s="16"/>
      <c r="C19" s="50"/>
      <c r="D19" s="84"/>
      <c r="E19" s="51"/>
      <c r="F19" s="14"/>
      <c r="G19" s="51"/>
      <c r="H19" s="51"/>
      <c r="I19" s="51"/>
      <c r="J19" s="51"/>
      <c r="K19" s="14"/>
      <c r="L19" s="17"/>
      <c r="M19" s="17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</row>
    <row r="20" spans="1:256" s="4" customFormat="1" x14ac:dyDescent="0.25">
      <c r="A20" s="18">
        <v>2</v>
      </c>
      <c r="B20" s="19" t="s">
        <v>42</v>
      </c>
      <c r="C20" s="62" t="s">
        <v>49</v>
      </c>
      <c r="D20" s="20" t="s">
        <v>20</v>
      </c>
      <c r="E20" s="21"/>
      <c r="F20" s="21">
        <f>F18</f>
        <v>283.14</v>
      </c>
      <c r="G20" s="21"/>
      <c r="H20" s="51"/>
      <c r="I20" s="51"/>
      <c r="J20" s="21"/>
      <c r="K20" s="17"/>
      <c r="L20" s="17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</row>
    <row r="21" spans="1:256" s="15" customFormat="1" x14ac:dyDescent="0.25">
      <c r="A21" s="23"/>
      <c r="B21" s="24"/>
      <c r="C21" s="25"/>
      <c r="D21" s="23"/>
      <c r="E21" s="17"/>
      <c r="F21" s="17"/>
      <c r="G21" s="17"/>
      <c r="H21" s="17"/>
      <c r="I21" s="17"/>
      <c r="J21" s="17"/>
      <c r="K21" s="17"/>
      <c r="L21" s="17"/>
      <c r="M21" s="1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15" customFormat="1" x14ac:dyDescent="0.25">
      <c r="A22" s="23"/>
      <c r="B22" s="24"/>
      <c r="C22" s="25" t="s">
        <v>43</v>
      </c>
      <c r="D22" s="23" t="s">
        <v>20</v>
      </c>
      <c r="E22" s="17">
        <v>1</v>
      </c>
      <c r="F22" s="17">
        <f>E22*F20</f>
        <v>283.14</v>
      </c>
      <c r="G22" s="17"/>
      <c r="H22" s="17"/>
      <c r="I22" s="17"/>
      <c r="J22" s="17"/>
      <c r="K22" s="17"/>
      <c r="L22" s="17">
        <f>F22*K22</f>
        <v>0</v>
      </c>
      <c r="M22" s="17">
        <f>H22+J22+L22</f>
        <v>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15" customFormat="1" x14ac:dyDescent="0.25">
      <c r="A23" s="23"/>
      <c r="B23" s="24"/>
      <c r="C23" s="25"/>
      <c r="D23" s="23"/>
      <c r="E23" s="17"/>
      <c r="F23" s="17"/>
      <c r="G23" s="17"/>
      <c r="H23" s="17"/>
      <c r="I23" s="17"/>
      <c r="J23" s="17"/>
      <c r="K23" s="17"/>
      <c r="L23" s="17"/>
      <c r="M23" s="1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4" customFormat="1" ht="27" customHeight="1" x14ac:dyDescent="0.25">
      <c r="A24" s="18">
        <v>3</v>
      </c>
      <c r="B24" s="19" t="s">
        <v>44</v>
      </c>
      <c r="C24" s="63" t="s">
        <v>54</v>
      </c>
      <c r="D24" s="20" t="s">
        <v>39</v>
      </c>
      <c r="E24" s="21"/>
      <c r="F24" s="21">
        <f>N9*0.1</f>
        <v>130</v>
      </c>
      <c r="G24" s="21"/>
      <c r="H24" s="21"/>
      <c r="I24" s="21"/>
      <c r="J24" s="21"/>
      <c r="K24" s="21"/>
      <c r="L24" s="21"/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</row>
    <row r="25" spans="1:256" s="15" customFormat="1" x14ac:dyDescent="0.25">
      <c r="A25" s="23"/>
      <c r="B25" s="24"/>
      <c r="C25" s="25"/>
      <c r="D25" s="23" t="s">
        <v>40</v>
      </c>
      <c r="E25" s="17"/>
      <c r="F25" s="32">
        <f>F24/100</f>
        <v>1.3</v>
      </c>
      <c r="G25" s="17"/>
      <c r="H25" s="17"/>
      <c r="I25" s="17"/>
      <c r="J25" s="17"/>
      <c r="K25" s="17"/>
      <c r="L25" s="17"/>
      <c r="M25" s="1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4" customFormat="1" x14ac:dyDescent="0.25">
      <c r="A26" s="18"/>
      <c r="B26" s="16"/>
      <c r="C26" s="38" t="s">
        <v>41</v>
      </c>
      <c r="D26" s="28" t="s">
        <v>17</v>
      </c>
      <c r="E26" s="17">
        <v>21.6</v>
      </c>
      <c r="F26" s="17">
        <f>E26*F25</f>
        <v>28.080000000000002</v>
      </c>
      <c r="G26" s="17"/>
      <c r="H26" s="17"/>
      <c r="I26" s="17"/>
      <c r="J26" s="17">
        <f>I26*F26</f>
        <v>0</v>
      </c>
      <c r="K26" s="17"/>
      <c r="L26" s="17"/>
      <c r="M26" s="17">
        <f t="shared" ref="M26:M33" si="1">H26+J26+L26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</row>
    <row r="27" spans="1:256" s="4" customFormat="1" x14ac:dyDescent="0.25">
      <c r="A27" s="18"/>
      <c r="B27" s="16" t="s">
        <v>21</v>
      </c>
      <c r="C27" s="38" t="s">
        <v>22</v>
      </c>
      <c r="D27" s="28" t="s">
        <v>18</v>
      </c>
      <c r="E27" s="17">
        <v>1.24</v>
      </c>
      <c r="F27" s="17">
        <f>E27*F25</f>
        <v>1.6120000000000001</v>
      </c>
      <c r="G27" s="17"/>
      <c r="H27" s="17"/>
      <c r="I27" s="17"/>
      <c r="J27" s="17"/>
      <c r="K27" s="14"/>
      <c r="L27" s="17">
        <f t="shared" ref="L27:L31" si="2">F27*K27</f>
        <v>0</v>
      </c>
      <c r="M27" s="17">
        <f t="shared" si="1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</row>
    <row r="28" spans="1:256" s="4" customFormat="1" x14ac:dyDescent="0.25">
      <c r="A28" s="18"/>
      <c r="B28" s="16" t="s">
        <v>23</v>
      </c>
      <c r="C28" s="38" t="s">
        <v>24</v>
      </c>
      <c r="D28" s="28" t="s">
        <v>18</v>
      </c>
      <c r="E28" s="17">
        <v>7.6</v>
      </c>
      <c r="F28" s="17">
        <f>E28*F25</f>
        <v>9.879999999999999</v>
      </c>
      <c r="G28" s="17"/>
      <c r="H28" s="17"/>
      <c r="I28" s="17"/>
      <c r="J28" s="17"/>
      <c r="K28" s="14"/>
      <c r="L28" s="17">
        <f t="shared" si="2"/>
        <v>0</v>
      </c>
      <c r="M28" s="17">
        <f t="shared" si="1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</row>
    <row r="29" spans="1:256" s="4" customFormat="1" x14ac:dyDescent="0.25">
      <c r="A29" s="18"/>
      <c r="B29" s="16" t="s">
        <v>25</v>
      </c>
      <c r="C29" s="38" t="s">
        <v>26</v>
      </c>
      <c r="D29" s="28" t="s">
        <v>18</v>
      </c>
      <c r="E29" s="17">
        <v>15.1</v>
      </c>
      <c r="F29" s="14">
        <f>E29*F25</f>
        <v>19.63</v>
      </c>
      <c r="G29" s="17"/>
      <c r="H29" s="17"/>
      <c r="I29" s="17"/>
      <c r="J29" s="17"/>
      <c r="K29" s="14"/>
      <c r="L29" s="17">
        <f t="shared" si="2"/>
        <v>0</v>
      </c>
      <c r="M29" s="17">
        <f t="shared" si="1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</row>
    <row r="30" spans="1:256" s="4" customFormat="1" x14ac:dyDescent="0.25">
      <c r="A30" s="18"/>
      <c r="B30" s="16" t="s">
        <v>30</v>
      </c>
      <c r="C30" s="36" t="s">
        <v>31</v>
      </c>
      <c r="D30" s="28" t="s">
        <v>18</v>
      </c>
      <c r="E30" s="17">
        <v>0.41</v>
      </c>
      <c r="F30" s="37">
        <f>E30*F25</f>
        <v>0.53300000000000003</v>
      </c>
      <c r="G30" s="17"/>
      <c r="H30" s="17"/>
      <c r="I30" s="17"/>
      <c r="J30" s="17"/>
      <c r="K30" s="14"/>
      <c r="L30" s="17">
        <f t="shared" si="2"/>
        <v>0</v>
      </c>
      <c r="M30" s="17">
        <f t="shared" si="1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</row>
    <row r="31" spans="1:256" s="4" customFormat="1" x14ac:dyDescent="0.25">
      <c r="A31" s="18"/>
      <c r="B31" s="16" t="s">
        <v>50</v>
      </c>
      <c r="C31" s="38" t="s">
        <v>19</v>
      </c>
      <c r="D31" s="28" t="s">
        <v>18</v>
      </c>
      <c r="E31" s="17">
        <v>0.97</v>
      </c>
      <c r="F31" s="43">
        <f>E31*F25</f>
        <v>1.2609999999999999</v>
      </c>
      <c r="G31" s="17"/>
      <c r="H31" s="17"/>
      <c r="I31" s="17"/>
      <c r="J31" s="17"/>
      <c r="K31" s="14"/>
      <c r="L31" s="17">
        <f t="shared" si="2"/>
        <v>0</v>
      </c>
      <c r="M31" s="17">
        <f t="shared" si="1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</row>
    <row r="32" spans="1:256" s="4" customFormat="1" x14ac:dyDescent="0.25">
      <c r="A32" s="18"/>
      <c r="B32" s="30" t="s">
        <v>51</v>
      </c>
      <c r="C32" s="46" t="s">
        <v>48</v>
      </c>
      <c r="D32" s="23" t="s">
        <v>28</v>
      </c>
      <c r="E32" s="17">
        <v>126</v>
      </c>
      <c r="F32" s="17">
        <f>E32*F25</f>
        <v>163.80000000000001</v>
      </c>
      <c r="G32" s="14"/>
      <c r="H32" s="31">
        <f>F32*G32</f>
        <v>0</v>
      </c>
      <c r="I32" s="31"/>
      <c r="J32" s="31"/>
      <c r="K32" s="31"/>
      <c r="L32" s="31"/>
      <c r="M32" s="31">
        <f t="shared" si="1"/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</row>
    <row r="33" spans="1:240" s="4" customFormat="1" x14ac:dyDescent="0.25">
      <c r="A33" s="18"/>
      <c r="B33" s="29"/>
      <c r="C33" s="36" t="s">
        <v>29</v>
      </c>
      <c r="D33" s="23" t="s">
        <v>28</v>
      </c>
      <c r="E33" s="17">
        <v>7</v>
      </c>
      <c r="F33" s="17">
        <f>E33*F25</f>
        <v>9.1</v>
      </c>
      <c r="G33" s="14"/>
      <c r="H33" s="31">
        <f>F33*G33</f>
        <v>0</v>
      </c>
      <c r="I33" s="31"/>
      <c r="J33" s="31"/>
      <c r="K33" s="31"/>
      <c r="L33" s="31"/>
      <c r="M33" s="31">
        <f t="shared" si="1"/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</row>
    <row r="34" spans="1:240" s="15" customFormat="1" x14ac:dyDescent="0.25">
      <c r="A34" s="23"/>
      <c r="B34" s="24"/>
      <c r="C34" s="25"/>
      <c r="D34" s="23"/>
      <c r="E34" s="17"/>
      <c r="F34" s="17"/>
      <c r="G34" s="17"/>
      <c r="H34" s="17"/>
      <c r="I34" s="17"/>
      <c r="J34" s="17"/>
      <c r="K34" s="17"/>
      <c r="L34" s="17"/>
      <c r="M34" s="1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</row>
    <row r="35" spans="1:240" s="4" customFormat="1" x14ac:dyDescent="0.25">
      <c r="A35" s="18">
        <v>4</v>
      </c>
      <c r="B35" s="19" t="s">
        <v>32</v>
      </c>
      <c r="C35" s="62" t="s">
        <v>33</v>
      </c>
      <c r="D35" s="20" t="s">
        <v>20</v>
      </c>
      <c r="E35" s="21"/>
      <c r="F35" s="44">
        <f>N9*0.0003</f>
        <v>0.38999999999999996</v>
      </c>
      <c r="G35" s="21"/>
      <c r="H35" s="21"/>
      <c r="I35" s="21"/>
      <c r="J35" s="21"/>
      <c r="K35" s="21"/>
      <c r="L35" s="45"/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</row>
    <row r="36" spans="1:240" s="15" customFormat="1" x14ac:dyDescent="0.25">
      <c r="A36" s="23"/>
      <c r="B36" s="24"/>
      <c r="C36" s="25"/>
      <c r="D36" s="23" t="s">
        <v>34</v>
      </c>
      <c r="E36" s="17"/>
      <c r="F36" s="32">
        <f>F35</f>
        <v>0.38999999999999996</v>
      </c>
      <c r="G36" s="17"/>
      <c r="H36" s="17"/>
      <c r="I36" s="17"/>
      <c r="J36" s="17"/>
      <c r="K36" s="17"/>
      <c r="L36" s="53"/>
      <c r="M36" s="53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</row>
    <row r="37" spans="1:240" s="4" customFormat="1" x14ac:dyDescent="0.25">
      <c r="A37" s="18"/>
      <c r="B37" s="16" t="s">
        <v>35</v>
      </c>
      <c r="C37" s="33" t="s">
        <v>36</v>
      </c>
      <c r="D37" s="28" t="s">
        <v>18</v>
      </c>
      <c r="E37" s="53">
        <v>0.3</v>
      </c>
      <c r="F37" s="37">
        <f>F36*E37</f>
        <v>0.11699999999999998</v>
      </c>
      <c r="G37" s="17"/>
      <c r="H37" s="17"/>
      <c r="I37" s="17"/>
      <c r="J37" s="17"/>
      <c r="K37" s="17"/>
      <c r="L37" s="17">
        <f>F37*K37</f>
        <v>0</v>
      </c>
      <c r="M37" s="17">
        <f>H37+J37+L37</f>
        <v>0</v>
      </c>
      <c r="N37" s="26"/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</row>
    <row r="38" spans="1:240" s="4" customFormat="1" x14ac:dyDescent="0.25">
      <c r="A38" s="18"/>
      <c r="B38" s="16" t="s">
        <v>52</v>
      </c>
      <c r="C38" s="33" t="s">
        <v>37</v>
      </c>
      <c r="D38" s="23" t="s">
        <v>20</v>
      </c>
      <c r="E38" s="53">
        <v>1.03</v>
      </c>
      <c r="F38" s="37">
        <f>E38*F36</f>
        <v>0.40169999999999995</v>
      </c>
      <c r="G38" s="17"/>
      <c r="H38" s="17">
        <f>F38*G38</f>
        <v>0</v>
      </c>
      <c r="I38" s="17"/>
      <c r="J38" s="17"/>
      <c r="K38" s="17"/>
      <c r="L38" s="17"/>
      <c r="M38" s="17">
        <f>H38+J38+L38</f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</row>
    <row r="39" spans="1:240" s="15" customFormat="1" x14ac:dyDescent="0.25">
      <c r="A39" s="23"/>
      <c r="B39" s="24"/>
      <c r="C39" s="33"/>
      <c r="D39" s="23"/>
      <c r="E39" s="53"/>
      <c r="F39" s="17"/>
      <c r="G39" s="17"/>
      <c r="H39" s="17"/>
      <c r="I39" s="17"/>
      <c r="J39" s="17"/>
      <c r="K39" s="17"/>
      <c r="L39" s="17"/>
      <c r="M39" s="17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</row>
    <row r="40" spans="1:240" s="4" customFormat="1" ht="25.5" x14ac:dyDescent="0.25">
      <c r="A40" s="18">
        <v>5</v>
      </c>
      <c r="B40" s="19" t="s">
        <v>45</v>
      </c>
      <c r="C40" s="62" t="s">
        <v>53</v>
      </c>
      <c r="D40" s="20" t="s">
        <v>20</v>
      </c>
      <c r="E40" s="21"/>
      <c r="F40" s="21">
        <f>N9*0.1216</f>
        <v>158.08000000000001</v>
      </c>
      <c r="G40" s="21"/>
      <c r="H40" s="21"/>
      <c r="I40" s="21"/>
      <c r="J40" s="21"/>
      <c r="K40" s="21"/>
      <c r="L40" s="21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</row>
    <row r="41" spans="1:240" s="15" customFormat="1" x14ac:dyDescent="0.25">
      <c r="A41" s="23"/>
      <c r="B41" s="24"/>
      <c r="C41" s="25"/>
      <c r="D41" s="23" t="s">
        <v>46</v>
      </c>
      <c r="E41" s="17"/>
      <c r="F41" s="32">
        <f>F40/100</f>
        <v>1.5808000000000002</v>
      </c>
      <c r="G41" s="17"/>
      <c r="H41" s="17"/>
      <c r="I41" s="17"/>
      <c r="J41" s="17"/>
      <c r="K41" s="17"/>
      <c r="L41" s="17"/>
      <c r="M41" s="17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</row>
    <row r="42" spans="1:240" s="4" customFormat="1" x14ac:dyDescent="0.25">
      <c r="A42" s="18"/>
      <c r="B42" s="16"/>
      <c r="C42" s="38" t="s">
        <v>41</v>
      </c>
      <c r="D42" s="28" t="s">
        <v>17</v>
      </c>
      <c r="E42" s="17">
        <v>56.6</v>
      </c>
      <c r="F42" s="17">
        <f>F41*E42</f>
        <v>89.473280000000017</v>
      </c>
      <c r="G42" s="17"/>
      <c r="H42" s="17"/>
      <c r="I42" s="17"/>
      <c r="J42" s="17">
        <f>I42*F42</f>
        <v>0</v>
      </c>
      <c r="K42" s="17"/>
      <c r="L42" s="17"/>
      <c r="M42" s="17">
        <f t="shared" ref="M42:M47" si="3">H42+J42+L42</f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</row>
    <row r="43" spans="1:240" s="4" customFormat="1" x14ac:dyDescent="0.25">
      <c r="A43" s="18"/>
      <c r="B43" s="16" t="s">
        <v>23</v>
      </c>
      <c r="C43" s="38" t="s">
        <v>24</v>
      </c>
      <c r="D43" s="28" t="s">
        <v>18</v>
      </c>
      <c r="E43" s="17">
        <v>8.09</v>
      </c>
      <c r="F43" s="17">
        <f>F41*E43</f>
        <v>12.788672000000002</v>
      </c>
      <c r="G43" s="17"/>
      <c r="H43" s="17"/>
      <c r="I43" s="17"/>
      <c r="J43" s="17"/>
      <c r="K43" s="14"/>
      <c r="L43" s="17">
        <f>F43*K43</f>
        <v>0</v>
      </c>
      <c r="M43" s="17">
        <f t="shared" si="3"/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</row>
    <row r="44" spans="1:240" s="4" customFormat="1" x14ac:dyDescent="0.25">
      <c r="A44" s="18"/>
      <c r="B44" s="16" t="s">
        <v>25</v>
      </c>
      <c r="C44" s="38" t="s">
        <v>26</v>
      </c>
      <c r="D44" s="28" t="s">
        <v>18</v>
      </c>
      <c r="E44" s="17">
        <v>13.3</v>
      </c>
      <c r="F44" s="17">
        <f>E44*F41</f>
        <v>21.024640000000005</v>
      </c>
      <c r="G44" s="17"/>
      <c r="H44" s="17"/>
      <c r="I44" s="17"/>
      <c r="J44" s="17"/>
      <c r="K44" s="14"/>
      <c r="L44" s="17">
        <f>F44*K44</f>
        <v>0</v>
      </c>
      <c r="M44" s="17">
        <f t="shared" si="3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</row>
    <row r="45" spans="1:240" s="4" customFormat="1" x14ac:dyDescent="0.25">
      <c r="A45" s="18"/>
      <c r="B45" s="16"/>
      <c r="C45" s="25" t="s">
        <v>27</v>
      </c>
      <c r="D45" s="23" t="s">
        <v>0</v>
      </c>
      <c r="E45" s="17">
        <v>0.91</v>
      </c>
      <c r="F45" s="17">
        <f>E45*F41</f>
        <v>1.4385280000000003</v>
      </c>
      <c r="G45" s="27"/>
      <c r="H45" s="27"/>
      <c r="I45" s="27"/>
      <c r="J45" s="14"/>
      <c r="K45" s="17"/>
      <c r="L45" s="17">
        <f>F45*K45</f>
        <v>0</v>
      </c>
      <c r="M45" s="17">
        <f t="shared" si="3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</row>
    <row r="46" spans="1:240" s="4" customFormat="1" x14ac:dyDescent="0.25">
      <c r="A46" s="18"/>
      <c r="B46" s="16" t="s">
        <v>66</v>
      </c>
      <c r="C46" s="64" t="s">
        <v>47</v>
      </c>
      <c r="D46" s="23" t="s">
        <v>20</v>
      </c>
      <c r="E46" s="17">
        <v>101</v>
      </c>
      <c r="F46" s="14">
        <f>E46*F41</f>
        <v>159.66080000000002</v>
      </c>
      <c r="G46" s="17"/>
      <c r="H46" s="17">
        <f>F46*G46</f>
        <v>0</v>
      </c>
      <c r="I46" s="17"/>
      <c r="J46" s="17"/>
      <c r="K46" s="17"/>
      <c r="L46" s="17"/>
      <c r="M46" s="17">
        <f t="shared" si="3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</row>
    <row r="47" spans="1:240" s="4" customFormat="1" x14ac:dyDescent="0.25">
      <c r="A47" s="18"/>
      <c r="B47" s="16"/>
      <c r="C47" s="25" t="s">
        <v>38</v>
      </c>
      <c r="D47" s="23" t="s">
        <v>0</v>
      </c>
      <c r="E47" s="17">
        <v>2.75</v>
      </c>
      <c r="F47" s="14">
        <f>E47*F41</f>
        <v>4.3472000000000008</v>
      </c>
      <c r="G47" s="14"/>
      <c r="H47" s="17">
        <f>F47*G47</f>
        <v>0</v>
      </c>
      <c r="I47" s="17"/>
      <c r="J47" s="17"/>
      <c r="K47" s="17"/>
      <c r="L47" s="17"/>
      <c r="M47" s="17">
        <f t="shared" si="3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</row>
    <row r="48" spans="1:240" s="15" customFormat="1" x14ac:dyDescent="0.25">
      <c r="A48" s="23"/>
      <c r="B48" s="24"/>
      <c r="C48" s="25"/>
      <c r="D48" s="23"/>
      <c r="E48" s="17"/>
      <c r="F48" s="14"/>
      <c r="G48" s="14"/>
      <c r="H48" s="14"/>
      <c r="I48" s="14"/>
      <c r="J48" s="14"/>
      <c r="K48" s="17"/>
      <c r="L48" s="17"/>
      <c r="M48" s="17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</row>
    <row r="49" spans="1:14" x14ac:dyDescent="0.25">
      <c r="A49" s="85"/>
      <c r="B49" s="86"/>
      <c r="C49" s="85" t="s">
        <v>10</v>
      </c>
      <c r="D49" s="85"/>
      <c r="E49" s="8"/>
      <c r="F49" s="8"/>
      <c r="G49" s="8"/>
      <c r="H49" s="8">
        <f>SUM(H11:H48)</f>
        <v>0</v>
      </c>
      <c r="I49" s="8"/>
      <c r="J49" s="8">
        <f>SUM(J11:J48)</f>
        <v>0</v>
      </c>
      <c r="K49" s="8"/>
      <c r="L49" s="8">
        <f>SUM(L11:L48)</f>
        <v>0</v>
      </c>
      <c r="M49" s="8">
        <f>SUM(M11:M48)</f>
        <v>0</v>
      </c>
    </row>
    <row r="50" spans="1:14" s="1" customFormat="1" x14ac:dyDescent="0.25">
      <c r="A50" s="86"/>
      <c r="B50" s="86"/>
      <c r="C50" s="87" t="s">
        <v>14</v>
      </c>
      <c r="D50" s="10" t="s">
        <v>73</v>
      </c>
      <c r="E50" s="9"/>
      <c r="F50" s="9"/>
      <c r="G50" s="9"/>
      <c r="H50" s="9"/>
      <c r="I50" s="9"/>
      <c r="J50" s="9"/>
      <c r="K50" s="9"/>
      <c r="L50" s="9"/>
      <c r="M50" s="9">
        <v>0</v>
      </c>
    </row>
    <row r="51" spans="1:14" x14ac:dyDescent="0.25">
      <c r="A51" s="86"/>
      <c r="B51" s="86"/>
      <c r="C51" s="86" t="s">
        <v>10</v>
      </c>
      <c r="D51" s="10"/>
      <c r="E51" s="9"/>
      <c r="F51" s="9"/>
      <c r="G51" s="9"/>
      <c r="H51" s="9"/>
      <c r="I51" s="9"/>
      <c r="J51" s="9"/>
      <c r="K51" s="9"/>
      <c r="L51" s="9"/>
      <c r="M51" s="9">
        <f>SUM(M49:M50)</f>
        <v>0</v>
      </c>
    </row>
    <row r="52" spans="1:14" s="54" customFormat="1" x14ac:dyDescent="0.25">
      <c r="A52" s="11"/>
      <c r="B52" s="88"/>
      <c r="C52" s="86" t="s">
        <v>15</v>
      </c>
      <c r="D52" s="10" t="s">
        <v>73</v>
      </c>
      <c r="E52" s="9"/>
      <c r="F52" s="9"/>
      <c r="G52" s="9"/>
      <c r="H52" s="9"/>
      <c r="I52" s="9"/>
      <c r="J52" s="9"/>
      <c r="K52" s="9"/>
      <c r="L52" s="9"/>
      <c r="M52" s="9">
        <v>0</v>
      </c>
    </row>
    <row r="53" spans="1:14" s="54" customFormat="1" x14ac:dyDescent="0.25">
      <c r="A53" s="11"/>
      <c r="B53" s="88"/>
      <c r="C53" s="86" t="s">
        <v>10</v>
      </c>
      <c r="D53" s="10"/>
      <c r="E53" s="9"/>
      <c r="F53" s="9"/>
      <c r="G53" s="9"/>
      <c r="H53" s="9"/>
      <c r="I53" s="9"/>
      <c r="J53" s="9"/>
      <c r="K53" s="9"/>
      <c r="L53" s="9"/>
      <c r="M53" s="9">
        <f>SUM(M51:M52)</f>
        <v>0</v>
      </c>
      <c r="N53" s="89"/>
    </row>
    <row r="54" spans="1:14" s="54" customFormat="1" x14ac:dyDescent="0.25">
      <c r="A54" s="11"/>
      <c r="B54" s="88"/>
      <c r="C54" s="86" t="s">
        <v>16</v>
      </c>
      <c r="D54" s="10" t="s">
        <v>73</v>
      </c>
      <c r="E54" s="9"/>
      <c r="F54" s="9"/>
      <c r="G54" s="9"/>
      <c r="H54" s="9"/>
      <c r="I54" s="9"/>
      <c r="J54" s="9"/>
      <c r="K54" s="9"/>
      <c r="L54" s="9"/>
      <c r="M54" s="9">
        <v>0</v>
      </c>
    </row>
    <row r="55" spans="1:14" s="54" customFormat="1" x14ac:dyDescent="0.25">
      <c r="A55" s="11"/>
      <c r="B55" s="88"/>
      <c r="C55" s="86" t="s">
        <v>10</v>
      </c>
      <c r="D55" s="10"/>
      <c r="E55" s="9"/>
      <c r="F55" s="9"/>
      <c r="G55" s="9"/>
      <c r="H55" s="9"/>
      <c r="I55" s="9"/>
      <c r="J55" s="9"/>
      <c r="K55" s="9"/>
      <c r="L55" s="9"/>
      <c r="M55" s="9">
        <f>SUM(M53:M54)</f>
        <v>0</v>
      </c>
    </row>
    <row r="56" spans="1:14" s="91" customFormat="1" x14ac:dyDescent="0.25">
      <c r="A56" s="12"/>
      <c r="B56" s="13"/>
      <c r="C56" s="90" t="s">
        <v>67</v>
      </c>
      <c r="D56" s="10">
        <v>0.05</v>
      </c>
      <c r="E56" s="9"/>
      <c r="F56" s="9"/>
      <c r="G56" s="9"/>
      <c r="H56" s="9"/>
      <c r="I56" s="9"/>
      <c r="J56" s="9"/>
      <c r="K56" s="9"/>
      <c r="L56" s="9"/>
      <c r="M56" s="9">
        <v>0</v>
      </c>
    </row>
    <row r="57" spans="1:14" s="91" customFormat="1" x14ac:dyDescent="0.25">
      <c r="A57" s="12"/>
      <c r="B57" s="86"/>
      <c r="C57" s="90" t="s">
        <v>10</v>
      </c>
      <c r="D57" s="10"/>
      <c r="E57" s="9"/>
      <c r="F57" s="9"/>
      <c r="G57" s="9"/>
      <c r="H57" s="9"/>
      <c r="I57" s="9"/>
      <c r="J57" s="9"/>
      <c r="K57" s="9"/>
      <c r="L57" s="9"/>
      <c r="M57" s="9">
        <f>SUM(M55:M56)</f>
        <v>0</v>
      </c>
    </row>
    <row r="58" spans="1:14" s="91" customFormat="1" x14ac:dyDescent="0.25">
      <c r="A58" s="12"/>
      <c r="B58" s="13"/>
      <c r="C58" s="90" t="s">
        <v>68</v>
      </c>
      <c r="D58" s="10">
        <v>0.02</v>
      </c>
      <c r="E58" s="9"/>
      <c r="F58" s="9"/>
      <c r="G58" s="9"/>
      <c r="H58" s="9"/>
      <c r="I58" s="9"/>
      <c r="J58" s="9"/>
      <c r="K58" s="9"/>
      <c r="L58" s="9"/>
      <c r="M58" s="9">
        <f>J49*D58</f>
        <v>0</v>
      </c>
    </row>
    <row r="59" spans="1:14" s="91" customFormat="1" x14ac:dyDescent="0.25">
      <c r="A59" s="12"/>
      <c r="B59" s="86"/>
      <c r="C59" s="90" t="s">
        <v>10</v>
      </c>
      <c r="D59" s="10"/>
      <c r="E59" s="9"/>
      <c r="F59" s="9"/>
      <c r="G59" s="9"/>
      <c r="H59" s="9"/>
      <c r="I59" s="9"/>
      <c r="J59" s="9"/>
      <c r="K59" s="9"/>
      <c r="L59" s="9"/>
      <c r="M59" s="9">
        <f>SUM(M57:M58)</f>
        <v>0</v>
      </c>
    </row>
    <row r="60" spans="1:14" s="91" customFormat="1" x14ac:dyDescent="0.25">
      <c r="A60" s="12"/>
      <c r="B60" s="13"/>
      <c r="C60" s="90" t="s">
        <v>69</v>
      </c>
      <c r="D60" s="10">
        <v>0.18</v>
      </c>
      <c r="E60" s="9"/>
      <c r="F60" s="9"/>
      <c r="G60" s="9"/>
      <c r="H60" s="9"/>
      <c r="I60" s="9"/>
      <c r="J60" s="9"/>
      <c r="K60" s="9"/>
      <c r="L60" s="9"/>
      <c r="M60" s="9">
        <f>M59*D60</f>
        <v>0</v>
      </c>
    </row>
    <row r="61" spans="1:14" s="91" customFormat="1" x14ac:dyDescent="0.25">
      <c r="A61" s="12"/>
      <c r="B61" s="13"/>
      <c r="C61" s="90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4" s="93" customFormat="1" x14ac:dyDescent="0.25">
      <c r="A62" s="12"/>
      <c r="B62" s="86"/>
      <c r="C62" s="92" t="s">
        <v>10</v>
      </c>
      <c r="D62" s="10"/>
      <c r="E62" s="9"/>
      <c r="F62" s="9"/>
      <c r="G62" s="9"/>
      <c r="H62" s="9"/>
      <c r="I62" s="9"/>
      <c r="J62" s="9"/>
      <c r="K62" s="9"/>
      <c r="L62" s="9"/>
      <c r="M62" s="8">
        <v>0</v>
      </c>
    </row>
    <row r="63" spans="1:14" ht="13.5" customHeight="1" x14ac:dyDescent="0.25"/>
    <row r="64" spans="1:14" ht="13.5" customHeight="1" x14ac:dyDescent="0.25"/>
    <row r="65" spans="3:14" ht="13.5" customHeight="1" x14ac:dyDescent="0.25">
      <c r="C65" s="56"/>
      <c r="D65" s="57"/>
      <c r="E65" s="7"/>
      <c r="F65" s="7"/>
      <c r="N65" s="59"/>
    </row>
    <row r="66" spans="3:14" ht="13.5" customHeight="1" x14ac:dyDescent="0.25">
      <c r="C66" s="56"/>
      <c r="D66" s="57"/>
      <c r="E66" s="7"/>
      <c r="F66" s="7"/>
    </row>
    <row r="67" spans="3:14" ht="13.5" customHeight="1" x14ac:dyDescent="0.25">
      <c r="C67" s="56"/>
      <c r="D67" s="57"/>
      <c r="E67" s="7"/>
      <c r="F67" s="7"/>
    </row>
  </sheetData>
  <protectedRanges>
    <protectedRange sqref="E48" name="Range1_1_1_2_2_2"/>
    <protectedRange sqref="E40 E24 E35" name="Range1_1_1_2_2_3"/>
    <protectedRange sqref="E33:E34 E26:E31" name="Range1_1_1_2_2_1_1"/>
    <protectedRange sqref="E41:E47" name="Range1_1_1_2_2_2_1"/>
    <protectedRange sqref="E32" name="Range1_1_1_2_2_1_5_1"/>
    <protectedRange sqref="E20" name="Range1_1_1_2_2_4"/>
  </protectedRanges>
  <autoFilter ref="A1:M67"/>
  <mergeCells count="13">
    <mergeCell ref="A2:M2"/>
    <mergeCell ref="K6:L6"/>
    <mergeCell ref="M6:M7"/>
    <mergeCell ref="A3:M3"/>
    <mergeCell ref="A4:M4"/>
    <mergeCell ref="K5:L5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2019-09-09T08:34:14Z</dcterms:modified>
</cp:coreProperties>
</file>