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93" activeTab="7"/>
  </bookViews>
  <sheets>
    <sheet name="განმარტებითი ბარატი" sheetId="1" r:id="rId1"/>
    <sheet name="yda" sheetId="2" r:id="rId2"/>
    <sheet name="kr (2)" sheetId="3" r:id="rId3"/>
    <sheet name="1-1" sheetId="4" r:id="rId4"/>
    <sheet name="1.2" sheetId="5" r:id="rId5"/>
    <sheet name="1-3" sheetId="6" r:id="rId6"/>
    <sheet name="2.2" sheetId="7" r:id="rId7"/>
    <sheet name="2.3" sheetId="8" r:id="rId8"/>
    <sheet name="Sheet1" sheetId="9" r:id="rId9"/>
  </sheets>
  <definedNames>
    <definedName name="ghgfhjkjh54789" localSheetId="2">#REF!</definedName>
    <definedName name="ghgfhjkjh54789">#REF!</definedName>
    <definedName name="_xlnm.Print_Area" localSheetId="3">'1-1'!$1:$184</definedName>
    <definedName name="yhyujkiu4785689">#REF!</definedName>
  </definedNames>
  <calcPr fullCalcOnLoad="1"/>
</workbook>
</file>

<file path=xl/sharedStrings.xml><?xml version="1.0" encoding="utf-8"?>
<sst xmlns="http://schemas.openxmlformats.org/spreadsheetml/2006/main" count="1078" uniqueCount="397">
  <si>
    <t>-</t>
  </si>
  <si>
    <t>-----------------------------------------------------------------------------------------------------------</t>
  </si>
  <si>
    <t>12--23-1</t>
  </si>
  <si>
    <t>ცალი</t>
  </si>
  <si>
    <t>საბაზრო</t>
  </si>
  <si>
    <t xml:space="preserve">დამკვეთი: </t>
  </si>
  <si>
    <t xml:space="preserve">ხ ა რ ჯ თ ა ღ რ ი ც ხ ვ ა </t>
  </si>
  <si>
    <t>სახარჯთაღრიცხვო ღირებულება:</t>
  </si>
  <si>
    <t>ათასი ლარი</t>
  </si>
  <si>
    <t>შეადგინა:</t>
  </si>
  <si>
    <t xml:space="preserve">ნაკრები სახარჯთაღრიცხვო გაანგარიშება (ჯამი)  </t>
  </si>
  <si>
    <t>მ/შ დასაბრუნებელი</t>
  </si>
  <si>
    <t>ათ.</t>
  </si>
  <si>
    <t>ლარი</t>
  </si>
  <si>
    <t>ათ. ლარი</t>
  </si>
  <si>
    <t>№</t>
  </si>
  <si>
    <t>ხარჯთაღრიცხვის ნომერი</t>
  </si>
  <si>
    <t>სამუშაოს და ხარჯების დასახელება</t>
  </si>
  <si>
    <t xml:space="preserve"> სახარჯთაღრიცხვო ღირებულება</t>
  </si>
  <si>
    <t>საერთო სახარჯთაღრიცხვო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</si>
  <si>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</si>
  <si>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</si>
  <si>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 ინვენტარი</t>
  </si>
  <si>
    <t>სხვადასხვა ხარჯები</t>
  </si>
  <si>
    <t xml:space="preserve">თავი I </t>
  </si>
  <si>
    <t xml:space="preserve">შეადგინა : </t>
  </si>
  <si>
    <t>თავი I ჯამი</t>
  </si>
  <si>
    <t>ჯამი</t>
  </si>
  <si>
    <t>დღგ 18%</t>
  </si>
  <si>
    <t>წყალმომარაგება, კანალიზაცია, თბომომარაგება, გაზმომარაგება,  გარე ქსელები და ა.შ.</t>
  </si>
  <si>
    <t xml:space="preserve"> ძირითადი ობიექტები</t>
  </si>
  <si>
    <t>განზომილების ერთეული</t>
  </si>
  <si>
    <t>სულ</t>
  </si>
  <si>
    <t>სახარჯთაღრიცხვო ღირებულება</t>
  </si>
  <si>
    <t>ლოკალურ-რესურსული  ხარჯთაღრიცხვა №1/1</t>
  </si>
  <si>
    <t xml:space="preserve">        სახარჯთაღრიცხვო ხელფასი</t>
  </si>
  <si>
    <t>საფუძველი</t>
  </si>
  <si>
    <t>სამუშაოს დასახელება</t>
  </si>
  <si>
    <t>რაოდენობა</t>
  </si>
  <si>
    <t>სახარჯთ-აღრიცხვო ღირებულება</t>
  </si>
  <si>
    <t>განზომილების ერთეულზე</t>
  </si>
  <si>
    <t>საპროექტო მონაცემებზე</t>
  </si>
  <si>
    <t>შრომითი დანახარჯები</t>
  </si>
  <si>
    <t>სხვადასხვა მანქანები</t>
  </si>
  <si>
    <t>მანქანები</t>
  </si>
  <si>
    <t>კაც/სთ</t>
  </si>
  <si>
    <t>ლარიı</t>
  </si>
  <si>
    <t>ლ</t>
  </si>
  <si>
    <t xml:space="preserve"> სამშენებლო რესურსების მიხედვით პირდაპირი დანახარჯების ჯამი</t>
  </si>
  <si>
    <t>ზედნადები ხარჯები</t>
  </si>
  <si>
    <t xml:space="preserve">სახარჯთაღრიცხვო მოგება </t>
  </si>
  <si>
    <t>ც</t>
  </si>
  <si>
    <t>მ</t>
  </si>
  <si>
    <t>კგ</t>
  </si>
  <si>
    <t>სხვა მასალები</t>
  </si>
  <si>
    <t>ტ</t>
  </si>
  <si>
    <t>მან/სთ</t>
  </si>
  <si>
    <t>საფუძველი:</t>
  </si>
  <si>
    <t>დეფექტური აქტი</t>
  </si>
  <si>
    <t>ლოკალურ-რესურსული  ხარჯთაღრიცხვა #1/2</t>
  </si>
  <si>
    <t>კომპლ</t>
  </si>
  <si>
    <t>ფაიანსის  უნიტაზი</t>
  </si>
  <si>
    <t>წყალშემრევი ხელსაბანებისათვის</t>
  </si>
  <si>
    <t>წყალშემრევი</t>
  </si>
  <si>
    <t>პლასტმასის ფასონური ნაწილები</t>
  </si>
  <si>
    <t>ფასონური ნაწილები</t>
  </si>
  <si>
    <t>თუჯის  ტრაპის  მონტაჟი</t>
  </si>
  <si>
    <t>თუჯის  ტრაპი</t>
  </si>
  <si>
    <t xml:space="preserve">    1. შრომითი რესურსები</t>
  </si>
  <si>
    <t>ს.ნ და წ  16--12-1</t>
  </si>
  <si>
    <t>ს.ნ და წ  16--6-2</t>
  </si>
  <si>
    <t>ს.ნ და წ 17-4-2</t>
  </si>
  <si>
    <t>ო.ხ. №1</t>
  </si>
  <si>
    <t>პირსაბანი ფაიანსის საბავშვო</t>
  </si>
  <si>
    <t>ს.ნ და წ    17-4-2</t>
  </si>
  <si>
    <t>ს.ნდაწ    22--8--1-</t>
  </si>
  <si>
    <t>20 მმ-ნი წყალსადენის პოლიეთილენის მილების მოწყობა</t>
  </si>
  <si>
    <t>1კმ</t>
  </si>
  <si>
    <t>მილი, დ-20მმ</t>
  </si>
  <si>
    <t>ს.ნდაწ    16--6-1</t>
  </si>
  <si>
    <t>50 მმ-ნი კანალიზაციის პლასტმასის მილების მოწყობა</t>
  </si>
  <si>
    <t>100 მ</t>
  </si>
  <si>
    <t>მილი, დ-50მმ</t>
  </si>
  <si>
    <t>ს.ნდაწ    16--6-2</t>
  </si>
  <si>
    <t>100 მმ-ნი კანალიზაციის პლასტმასის მილების მოწყობა</t>
  </si>
  <si>
    <t>მილი, დ-100 მმ</t>
  </si>
  <si>
    <t xml:space="preserve">                 გ ა ნ მ ა რ ტ ე ბ ი თ ი     ბ ა რ ა თ ი</t>
  </si>
  <si>
    <t xml:space="preserve">                      ხ ა რ ჯ თ ა ღ რ ი ც ხ ვ ა ზ ე</t>
  </si>
  <si>
    <t xml:space="preserve"> კრებსითი  ხარჯთაღრიცხვა  შედგენილია  ლოკალურ-რესურსული  ხარჯთაღრიცხვის  საფუძველზე,  ეს უკანასკნელი კი  დეფექტური აქტის მიხედვით.</t>
  </si>
  <si>
    <t xml:space="preserve">საფუძველი:            დეფექტური აქტი     </t>
  </si>
  <si>
    <t>გეგმიური დაგროვება</t>
  </si>
  <si>
    <t xml:space="preserve">სახარჯთაღრიცხვო ღირებულება             </t>
  </si>
  <si>
    <t xml:space="preserve">სახარჯთაღრიცხვო ხელფასი               </t>
  </si>
  <si>
    <t>მ3</t>
  </si>
  <si>
    <t>მ2</t>
  </si>
  <si>
    <t>სხვა მანქანა</t>
  </si>
  <si>
    <t>სხვა მასალა</t>
  </si>
  <si>
    <t xml:space="preserve"> პირსაბანების მოწყობა </t>
  </si>
  <si>
    <t>ადმინისტრაციისათვის  უნიტაზის  მონტაჟი</t>
  </si>
  <si>
    <t>ნორმატიული შრომატევადობა</t>
  </si>
  <si>
    <t>შიფრი</t>
  </si>
  <si>
    <t>მასალა</t>
  </si>
  <si>
    <t>განზ.ერთეულზე</t>
  </si>
  <si>
    <t>ერთ.ფასი</t>
  </si>
  <si>
    <t>ფარი ყალიბის</t>
  </si>
  <si>
    <t xml:space="preserve">გეგმიური დაგროვება </t>
  </si>
  <si>
    <t>17-6-2</t>
  </si>
  <si>
    <t>კომპ</t>
  </si>
  <si>
    <t>სხვამანქანა</t>
  </si>
  <si>
    <t xml:space="preserve"> საბავშვო ფაიანსის პირსაბანების მოწყობა </t>
  </si>
  <si>
    <t>ონკანი</t>
  </si>
  <si>
    <t>საბავშვო  ფაიანსის  უნიტაზის  მონტაჟი</t>
  </si>
  <si>
    <t>სარეცხელა ორსექციანი</t>
  </si>
  <si>
    <t xml:space="preserve">შიგა წყალსადენზე და კანალიზაციაზე </t>
  </si>
  <si>
    <t>ელ.სამონტაჟო სამუშაოები</t>
  </si>
  <si>
    <t>განზ.</t>
  </si>
  <si>
    <t>ნორმ.ერთეულზე</t>
  </si>
  <si>
    <t>შედგენილია: 2015 წლის 1 კვარტლის ფასებში</t>
  </si>
  <si>
    <t>ერთ.
ფასი</t>
  </si>
  <si>
    <t>8-402-2</t>
  </si>
  <si>
    <t>21-27-1</t>
  </si>
  <si>
    <t>8-591-10</t>
  </si>
  <si>
    <t>სადენი სპილენძის ძარღვით გაყვანა 3*4მმ2</t>
  </si>
  <si>
    <t>სადენი 3*4მმ2</t>
  </si>
  <si>
    <t>ზედნადები ხარჯები შრ.დანახარჯებიდან</t>
  </si>
  <si>
    <t>ლოკალური ხარჯთაღრიცხვა  #1/3</t>
  </si>
  <si>
    <t>როზეტი  დამიწების კონტაქტი</t>
  </si>
  <si>
    <t>#</t>
  </si>
  <si>
    <t>სამუსაოების და დანახარჯების  ჩამონათვალი</t>
  </si>
  <si>
    <t>საპროექტო მონაცემზე</t>
  </si>
  <si>
    <t>ჯამი სულ</t>
  </si>
  <si>
    <t>1.</t>
  </si>
  <si>
    <t>ს.ნ. და წ. . 18-1-5</t>
  </si>
  <si>
    <t>ქვაბის მონტაჟი</t>
  </si>
  <si>
    <t>კომპ.</t>
  </si>
  <si>
    <t>ფოლადის მილტუჩები</t>
  </si>
  <si>
    <t>სხვადასხვა მასალები</t>
  </si>
  <si>
    <t>ს.ნ. და წ.. 18-14-6</t>
  </si>
  <si>
    <t>მარეგულირებელი ფილტრის მონტაჟი</t>
  </si>
  <si>
    <t>მარეგულირებელი ფილტრი</t>
  </si>
  <si>
    <t>გრძ.მ.</t>
  </si>
  <si>
    <t>100მ</t>
  </si>
  <si>
    <t>ს.ნ.დ აწ. 18-8-5</t>
  </si>
  <si>
    <t>საცირკულაციო ტუმბო</t>
  </si>
  <si>
    <t>ს.ნ.და წ      6-7-2</t>
  </si>
  <si>
    <r>
      <t xml:space="preserve">ქვაბის მკვებავი წყალსადენის მოწყობა </t>
    </r>
    <r>
      <rPr>
        <b/>
        <sz val="10"/>
        <color indexed="8"/>
        <rFont val="Sylfaen"/>
        <family val="1"/>
      </rPr>
      <t>d50 მმ-იანი მილით</t>
    </r>
  </si>
  <si>
    <t>d50მმ-იანი ფოლადის შიგა დიამეტრის მილი სისქით 3მმ.</t>
  </si>
  <si>
    <t>ს.ნ.და წ.  16-12-1</t>
  </si>
  <si>
    <t xml:space="preserve">d32 მმ-იანი  ვენტილის მონტაჟი </t>
  </si>
  <si>
    <t>ჭანჭიკები და ქანჩები საფენებით</t>
  </si>
  <si>
    <t>ვენტილი - d32 მმ.</t>
  </si>
  <si>
    <t>ს.ნ.და წ.   16-12-1</t>
  </si>
  <si>
    <t>16-12-1</t>
  </si>
  <si>
    <t>16-100 
 16-11-1</t>
  </si>
  <si>
    <t>პლასტმასისა და ლითონის ფასონური ნაწილების მონტაჟი</t>
  </si>
  <si>
    <t>10ცალი</t>
  </si>
  <si>
    <t xml:space="preserve">ს.ნ.და წ        .. 46-19-3 </t>
  </si>
  <si>
    <t>ხვრეტების გამოტეხვა ბეტონის კედლებში</t>
  </si>
  <si>
    <t xml:space="preserve">ს.ნ.და წ.   22-23-2 </t>
  </si>
  <si>
    <t>რადიატორი</t>
  </si>
  <si>
    <t xml:space="preserve">ს.ნ.და წ.     6-22 </t>
  </si>
  <si>
    <t>ხვრელების ამოვსება ბეტონით : 0,2X0,2X40X0,3</t>
  </si>
  <si>
    <t>ბეტონი - Б-15</t>
  </si>
  <si>
    <t xml:space="preserve">ს.ნ. და წ        . 18-15 </t>
  </si>
  <si>
    <t>უკუსარქველის მონტაჟი</t>
  </si>
  <si>
    <t>უკუსარქველი</t>
  </si>
  <si>
    <t>შრომითი რესურსები</t>
  </si>
  <si>
    <t>ლოკალურ-რესურსული ხარჯთაღრიცხვა №2/2</t>
  </si>
  <si>
    <t xml:space="preserve">ბაღის შენობის გათბობა   </t>
  </si>
  <si>
    <t>წყლის თერმო ტუმბოების მონტაჟი</t>
  </si>
  <si>
    <t>ლოკალური ხარჯთარრიცხვა  #2/3</t>
  </si>
  <si>
    <t>ღირებულება</t>
  </si>
  <si>
    <t>ო.ხ. №2</t>
  </si>
  <si>
    <t xml:space="preserve">რეზერვი გაუთვალისწინებელ სამუშაოებზე3 % </t>
  </si>
  <si>
    <t>ავტომატური ამომრთველი 25ა</t>
  </si>
  <si>
    <t xml:space="preserve">ავტომატური ამომრთველი 3პ 40ა </t>
  </si>
  <si>
    <t>გასანათებელი ფარი  OP-6</t>
  </si>
  <si>
    <t>1.0</t>
  </si>
  <si>
    <t>.</t>
  </si>
  <si>
    <t>ვენტილი პირდაპირი მიერთებით</t>
  </si>
  <si>
    <t xml:space="preserve">სპეციალური ვენტილების მონტაჟი რადიატორებთან </t>
  </si>
  <si>
    <t>10 ც.</t>
  </si>
  <si>
    <t xml:space="preserve">10ც </t>
  </si>
  <si>
    <t>პასტა ანტისეპტიკური</t>
  </si>
  <si>
    <t>სხვა მანქანები</t>
  </si>
  <si>
    <t xml:space="preserve">პირსაბანი ფაიანსის </t>
  </si>
  <si>
    <t xml:space="preserve"> გამომრთველის მონტაჟი </t>
  </si>
  <si>
    <t>ერთპოლუსიანი გამომრთველი</t>
  </si>
  <si>
    <t xml:space="preserve"> როზეტის მონტაჟი  დამიწების კონტაქტით</t>
  </si>
  <si>
    <r>
      <t xml:space="preserve">გრძივი პანელური რადიატორების მონტაჟი </t>
    </r>
    <r>
      <rPr>
        <b/>
        <sz val="10"/>
        <color indexed="8"/>
        <rFont val="Sylfaen"/>
        <family val="1"/>
      </rPr>
      <t>H=60-100სმ.</t>
    </r>
  </si>
  <si>
    <t xml:space="preserve"> </t>
  </si>
  <si>
    <t>სამშენებლო ტერიტორიის მომზადება</t>
  </si>
  <si>
    <t>მატერიალური რესურსები</t>
  </si>
  <si>
    <t>სატრანსპორტო ხარჯები</t>
  </si>
  <si>
    <t>განზომილების
 ერთეული</t>
  </si>
  <si>
    <t xml:space="preserve">შეადგინა:     </t>
  </si>
  <si>
    <t>1,80,3</t>
  </si>
  <si>
    <t>ტნ</t>
  </si>
  <si>
    <t>ფიცარი</t>
  </si>
  <si>
    <t>ლურსმანი</t>
  </si>
  <si>
    <t xml:space="preserve">  </t>
  </si>
  <si>
    <t>10,39,3</t>
  </si>
  <si>
    <t>ხის მოლარტყვის ანტისეპტირება</t>
  </si>
  <si>
    <t>წყალშემკრები ღარების მოწყობა</t>
  </si>
  <si>
    <t>12,8,4</t>
  </si>
  <si>
    <t>ჭანჭიკი</t>
  </si>
  <si>
    <t>ნაჭედი</t>
  </si>
  <si>
    <t>წყალსაწრეტი მილების მოწყობა</t>
  </si>
  <si>
    <t>12,8,3</t>
  </si>
  <si>
    <t>ფერადი თუნუქის წყალსაწრეტი მილები   3,6 მ*10 ც</t>
  </si>
  <si>
    <t xml:space="preserve">ფერადი თუნუქის წყალშემკრები ღარები </t>
  </si>
  <si>
    <t>16,17,4</t>
  </si>
  <si>
    <t xml:space="preserve">ძაბრები  </t>
  </si>
  <si>
    <t>ძაბრებისა და მუხლების მოწყობა</t>
  </si>
  <si>
    <t>მუხლები</t>
  </si>
  <si>
    <t>შიგა  მოპირკეთება</t>
  </si>
  <si>
    <t>9,14,5</t>
  </si>
  <si>
    <t xml:space="preserve">კედლების შელესვა ცემენტის ხსნარით </t>
  </si>
  <si>
    <t>15,55,5</t>
  </si>
  <si>
    <t>ტუმბო</t>
  </si>
  <si>
    <t>ცემენტის ხსნარი 1:3</t>
  </si>
  <si>
    <t>15,56,1</t>
  </si>
  <si>
    <t xml:space="preserve">კარისა და ფანჯრის ფერდოების შელესვა ცემენტის ხსნარით  </t>
  </si>
  <si>
    <t>15,14,1</t>
  </si>
  <si>
    <t>კერამიკული ფილები</t>
  </si>
  <si>
    <t>წებო-ცემენტი</t>
  </si>
  <si>
    <t>11,20,3</t>
  </si>
  <si>
    <t>11,27,7</t>
  </si>
  <si>
    <t>ლამინირებული პარკეტი</t>
  </si>
  <si>
    <t>პლინტუსი</t>
  </si>
  <si>
    <t>მაღალხარისხოვანი ლამინირებული იატაკების მოწყობა აქსესუარებით</t>
  </si>
  <si>
    <t>11,30,6</t>
  </si>
  <si>
    <t>სანკვანძებში პლასტიკატის ჭერების მოწყობა ლითონის კარკასზე</t>
  </si>
  <si>
    <t>34,61,1</t>
  </si>
  <si>
    <t>პლასტიკატი</t>
  </si>
  <si>
    <t>სხვადასხვა  მასალა</t>
  </si>
  <si>
    <t>წყალემულსიური საღებავი</t>
  </si>
  <si>
    <t>საფითხნი</t>
  </si>
  <si>
    <t>ჭერების  დამუშავება ფითხით და შეღებვა წყალემურსიული საღებავით</t>
  </si>
  <si>
    <t>შიდა კედლებისა და ფერდოების შეღებვა წყალემულსიური სარებავით</t>
  </si>
  <si>
    <t>15,168,7</t>
  </si>
  <si>
    <t>ფითხი</t>
  </si>
  <si>
    <t>ფასადის მოპირკეთება</t>
  </si>
  <si>
    <t>კედლების  ბათქაში ცემენტის ხსნარით</t>
  </si>
  <si>
    <t>ფასადის  კედლებისა და ფერდოების შეღებვა სილიკონიანი წყალმედეგი საღებავით</t>
  </si>
  <si>
    <t>ინვენტარული ხარაჩოების მოწყობა და დაშლა</t>
  </si>
  <si>
    <t>8,22,1</t>
  </si>
  <si>
    <t>ლითონის  დეტალები</t>
  </si>
  <si>
    <t>ხის დეტალები</t>
  </si>
  <si>
    <t>სატრანსპორტო ხარჯი მასალებიდან</t>
  </si>
  <si>
    <t>ზედდებული ხარჯი</t>
  </si>
  <si>
    <t>გეგმიური მოგება</t>
  </si>
  <si>
    <t xml:space="preserve">მათ შორის  შრომის დანახარჯი </t>
  </si>
  <si>
    <t>ხანძარსაწინააღმდეგო მოწყობილობები</t>
  </si>
  <si>
    <t>სახანძრო კარადა კომპლექტით</t>
  </si>
  <si>
    <t>ცეცხლმაქრი ქაფოვანი-OBP-8</t>
  </si>
  <si>
    <t>11,1,17</t>
  </si>
  <si>
    <t>11,1,10</t>
  </si>
  <si>
    <t>სახანძრო სახელური</t>
  </si>
  <si>
    <t>11,1,22</t>
  </si>
  <si>
    <t>სამისამართო თბური დეტექტორი</t>
  </si>
  <si>
    <t>11,1,58</t>
  </si>
  <si>
    <t>11,1,59</t>
  </si>
  <si>
    <t>საგანგაშო სიგნალი</t>
  </si>
  <si>
    <t xml:space="preserve">  სარეცხელას მონტაჟი</t>
  </si>
  <si>
    <t>16,12,1</t>
  </si>
  <si>
    <t>წყლის გამაცხელებელის მონტაჟი</t>
  </si>
  <si>
    <t>7,1,7</t>
  </si>
  <si>
    <t>წყლის გამაცხელებელი 5/10 ლ/წთ</t>
  </si>
  <si>
    <t>სატრანსპორტო ხარჯები მასალებიდან</t>
  </si>
  <si>
    <t xml:space="preserve">ჭერის  ბრის მოწყობა დიოდური  </t>
  </si>
  <si>
    <t>ჭერის ბრის მოწყობა ნესტგამძლე</t>
  </si>
  <si>
    <t>ჭერის  ბრა</t>
  </si>
  <si>
    <t>ჭერის ბრა ნესტგამძლე</t>
  </si>
  <si>
    <t>გამწოვი ვენტილატორების მონტაჟი</t>
  </si>
  <si>
    <t>შეადგინა</t>
  </si>
  <si>
    <t>7,3</t>
  </si>
  <si>
    <t>7,4</t>
  </si>
  <si>
    <t>1,3</t>
  </si>
  <si>
    <t>1,1</t>
  </si>
  <si>
    <t>ტტ</t>
  </si>
  <si>
    <t>სატრანსპორტო ხარლი მასალებიდან</t>
  </si>
  <si>
    <t>ზედდებული ხარჯი შრომითებიდან</t>
  </si>
  <si>
    <t xml:space="preserve">სატრანსპორტო ხარჯები 5%
ზედნადები ხარჯები 10%; 
გეგმიური დაგროვება 8%;
რეზერვი გაუთვალისწინებელ სამუშაოებზე3%;
დ.ღ.გ.   18 %;
</t>
  </si>
  <si>
    <t xml:space="preserve">   ფოლგიანი მილსადენის მონტაჟი დ=20მმ  ევროპული</t>
  </si>
  <si>
    <t>დ20 მმ-იანი   ფოლგიანი მილები</t>
  </si>
  <si>
    <t>2,5,25</t>
  </si>
  <si>
    <t>1,2</t>
  </si>
  <si>
    <t>1,6</t>
  </si>
  <si>
    <t>1,5</t>
  </si>
  <si>
    <t>5,4</t>
  </si>
  <si>
    <t>7,6</t>
  </si>
  <si>
    <t>საღებავი ფასადის წყალმედეგი</t>
  </si>
  <si>
    <t xml:space="preserve">წყლის ვენტილების მონტაჟი </t>
  </si>
  <si>
    <t>ვენტილი დ-20 მმ</t>
  </si>
  <si>
    <r>
      <rPr>
        <b/>
        <sz val="12"/>
        <rFont val="_! Kolhety"/>
        <family val="2"/>
      </rPr>
      <t>მესტიის  მუნიციპალიტეტის სოფ მურშკელში</t>
    </r>
    <r>
      <rPr>
        <b/>
        <sz val="12"/>
        <rFont val="Sylfaen"/>
        <family val="1"/>
      </rPr>
      <t xml:space="preserve"> ერთ სართულიანი საერთო სარგებლობის შენობის საპროექტო-სატენდერო  სამუშაოები </t>
    </r>
  </si>
  <si>
    <t>მესტიის მუნიციპალიტეტი</t>
  </si>
  <si>
    <t>დამკვეთი: მესტიის მუნიციპალიტეტი</t>
  </si>
  <si>
    <r>
      <rPr>
        <b/>
        <sz val="10"/>
        <rFont val="_! Kolhety"/>
        <family val="2"/>
      </rPr>
      <t>მესტიის  მუნიციპალიტეტის სოფ მურშკელში</t>
    </r>
    <r>
      <rPr>
        <b/>
        <sz val="10"/>
        <rFont val="Sylfaen"/>
        <family val="1"/>
      </rPr>
      <t xml:space="preserve"> ერთ სართულიანი საერთო სარგებლობის შენობის საპროექტო-სატენდერო  სამუშაოები </t>
    </r>
  </si>
  <si>
    <t xml:space="preserve">დირექტორი </t>
  </si>
  <si>
    <t>მდფ-ის  კარების   მონტაჟი  ყავისფერის</t>
  </si>
  <si>
    <t>5,1,60</t>
  </si>
  <si>
    <t xml:space="preserve">მდფ-ის  კარები </t>
  </si>
  <si>
    <t>ჭერების მოწყობა ნესტგამძლე თაბაშირ-მუყაოს ფილებით</t>
  </si>
  <si>
    <t>10,60,2</t>
  </si>
  <si>
    <t>თაბაშირ მუყაოს ფილა</t>
  </si>
  <si>
    <t>კედლების მოპირკეთება კერამიკული ფილებით საკვანძი 3,2 მ  სამზარეულო 3,2 მ</t>
  </si>
  <si>
    <t xml:space="preserve">კერამიკული ფილების დაგება სანკვანძებში,   სამზარეულოში  </t>
  </si>
  <si>
    <t>კერამიკული ფილების დაგება  აივნებზე პლინტუსებით</t>
  </si>
  <si>
    <t xml:space="preserve">კერამიკული  ფილები </t>
  </si>
  <si>
    <t xml:space="preserve">  პლინტუსი</t>
  </si>
  <si>
    <t>მანქანები და მატერიალური რესურსები</t>
  </si>
  <si>
    <t>15,167,7</t>
  </si>
  <si>
    <t>15,159,2</t>
  </si>
  <si>
    <t>15,52,1</t>
  </si>
  <si>
    <t>ცემენტის ხსნარი 1/3</t>
  </si>
  <si>
    <t>4,1,355</t>
  </si>
  <si>
    <t xml:space="preserve">აივნების ჭერების მოწყობა ფიცრით სისქით 3 სმ  </t>
  </si>
  <si>
    <t>აივნებზე ხის მოაჯირების მოწყობა და დამუშავება</t>
  </si>
  <si>
    <t>15,161,1</t>
  </si>
  <si>
    <t>ხის მოაჯირი</t>
  </si>
  <si>
    <t>ხის ლაქი</t>
  </si>
  <si>
    <t xml:space="preserve">კგ </t>
  </si>
  <si>
    <t>7,58,1</t>
  </si>
  <si>
    <t>ალუმინის მოაჯირები</t>
  </si>
  <si>
    <t>სამაგრი დეტალები</t>
  </si>
  <si>
    <t>კიბის საფეხურებზე და პანდუსზე ალუმინის მოაჯირების მოწყობა</t>
  </si>
  <si>
    <t>ზეთოვანი საღებავი</t>
  </si>
  <si>
    <t>ზეძირკველის (ცოკოლი) მოპირკეთება ბუნებრივი ფლეთილი ქვით</t>
  </si>
  <si>
    <t>ფლეთილი ქვა</t>
  </si>
  <si>
    <t>4,1,205</t>
  </si>
  <si>
    <t>შრომატევადობა</t>
  </si>
  <si>
    <t xml:space="preserve">                           </t>
  </si>
  <si>
    <t xml:space="preserve">          2. მატერიალური რესურსები და მანქანები</t>
  </si>
  <si>
    <t>გასანათებელი ფარის მონტაჟი 2ჯგუფზე</t>
  </si>
  <si>
    <t>კედლის ბრის მოწყობა</t>
  </si>
  <si>
    <t>კედლის ბრა</t>
  </si>
  <si>
    <t xml:space="preserve">სამშენებლო სამუშაოები  </t>
  </si>
  <si>
    <t>კედელზე დასაკიდი ქვაბი სიმძლავრით 33 კვტ/სთ</t>
  </si>
  <si>
    <t>მატერიალური რესურსები და მანქანები</t>
  </si>
  <si>
    <t>საკანალიზაციო შამბოს მოწყობა</t>
  </si>
  <si>
    <t>გრუნტის დამუშავება</t>
  </si>
  <si>
    <t>6,26,4</t>
  </si>
  <si>
    <t>მონოლითური რკ/ბეტონის შამბოს მოწყობა</t>
  </si>
  <si>
    <t>ბეტონი მ-200</t>
  </si>
  <si>
    <t>ხის მასალა</t>
  </si>
  <si>
    <t>არმატურა</t>
  </si>
  <si>
    <t>შამბოს პოლიმერული ხუფი</t>
  </si>
  <si>
    <t>პოლიმერული ხუფი</t>
  </si>
  <si>
    <t>1,81,3</t>
  </si>
  <si>
    <t>გრუნტის უკუჩაყრა</t>
  </si>
  <si>
    <t>ზედმეტი გრუნტის დატვირთვა და გატანა ავტოთვითმცლელით</t>
  </si>
  <si>
    <t>ავტოთვითმცლელი</t>
  </si>
  <si>
    <t>რეისი</t>
  </si>
  <si>
    <t>მასალები და მანქანები</t>
  </si>
  <si>
    <t>შამბო და გათბობა</t>
  </si>
  <si>
    <t>დირექტორი :</t>
  </si>
  <si>
    <t>10,10,1</t>
  </si>
  <si>
    <t>ხის ფიცარი სისქით 2,5 სმ</t>
  </si>
  <si>
    <t xml:space="preserve"> ფასადზე ხის ლარტყების გაკვრა</t>
  </si>
  <si>
    <t xml:space="preserve">მესტიის  მუნიციპალიტეტის სოფ მურშკელში ერთ სართულიანი საერთო სარგებლობის შენობის საპროექტო-სატენდერო  სამუშაოები </t>
  </si>
  <si>
    <t>სამუშაოთა წარმოების გეგმა გრაფიკი</t>
  </si>
  <si>
    <t>N</t>
  </si>
  <si>
    <t>სამუშაოს  დასახელება</t>
  </si>
  <si>
    <t>30   დღე</t>
  </si>
  <si>
    <t>მოცულობა მ</t>
  </si>
  <si>
    <t>შრომატევადობა კაც/სთ</t>
  </si>
  <si>
    <t>სამუშაო დღის ხანგძლივობა.  სთ</t>
  </si>
  <si>
    <t>ხანგძლივობა.  დღე</t>
  </si>
  <si>
    <t>95 მ2</t>
  </si>
  <si>
    <t>წყალი და კანალიზაცია</t>
  </si>
  <si>
    <t>57 მ</t>
  </si>
  <si>
    <t>ელ. სამუშაოები</t>
  </si>
  <si>
    <t>95 მ</t>
  </si>
  <si>
    <t>შამბოს მოწყობა</t>
  </si>
  <si>
    <t>გათბობა</t>
  </si>
  <si>
    <t>14 მ</t>
  </si>
  <si>
    <t>სამუშაოთა ხანგძლივობა 3 თვე.  კვირაში 6 სამუშაო დღე</t>
  </si>
  <si>
    <t>თავი II</t>
  </si>
  <si>
    <t>თავი I</t>
  </si>
  <si>
    <t>თავი I-IIჯამი</t>
  </si>
  <si>
    <t xml:space="preserve"> ლოკალურ-რესურსული  ხარჯთაღრიცხვა  შედგენილია 1984  წ. სამშენებლო  ნორმებისა  და  წესების  საფუძველზე.  სამშენებლო რესურსების  საბაზრო  ფასები  აღებულია  ,, სამშენებლო რესურსების ფასებიდან ” (სრფ)  (2019 წ. II კვარტლის ფასების დონეზე).</t>
  </si>
  <si>
    <t>შეადგინა:                               ნ. ფირცხელანი</t>
  </si>
  <si>
    <t>ი/მ ,,ნესტორ ფირცხელანი"</t>
  </si>
  <si>
    <t>ნ. ფირცხელანი</t>
  </si>
  <si>
    <t>მესტია</t>
  </si>
  <si>
    <t xml:space="preserve"> შეადგინა.                      ნ. ფირცხელანი</t>
  </si>
  <si>
    <t>ნ.ფირცხელანი</t>
  </si>
  <si>
    <t>ნ. ფირცხელნი</t>
  </si>
  <si>
    <t>შედგენილია: 2019 წლის I I კვარტლის ფასებში</t>
  </si>
  <si>
    <t>შედგენილია:   2019 წ. I I კვარტლის ფასების დონეზე</t>
  </si>
  <si>
    <t>დამტკიცებულია      ,, -------   ,,   ------------------  2019 წ.</t>
  </si>
  <si>
    <t>,,    ,,                2019წ.</t>
  </si>
  <si>
    <t>შედგენილია:  2019 წ. I I კვარტლის ფასების დონეზე</t>
  </si>
  <si>
    <t>შედგენილია: 2019 წ. I I კვარტლის ფასების დონეზე</t>
  </si>
  <si>
    <t>შედგენილია: 2019წლის I I კვარტლის ფასებით</t>
  </si>
  <si>
    <t>თავი II ჯამი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</si>
</sst>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#,##0.0"/>
    <numFmt numFmtId="199" formatCode="0.00000"/>
    <numFmt numFmtId="200" formatCode="#,##0.0000"/>
    <numFmt numFmtId="201" formatCode="_-* #,##0_р_._-;\-* #,##0_р_._-;_-* &quot;-&quot;??_р_._-;_-@_-"/>
    <numFmt numFmtId="202" formatCode="[$-437]yyyy\ &quot;წლის&quot;\ dd\ mm\,\ dddd"/>
    <numFmt numFmtId="203" formatCode="#,##0.00000"/>
    <numFmt numFmtId="204" formatCode="0.00000000"/>
    <numFmt numFmtId="205" formatCode="0.0000000"/>
    <numFmt numFmtId="206" formatCode="0.000000"/>
    <numFmt numFmtId="207" formatCode="_-* #,##0.000_-;\-* #,##0.000_-;_-* &quot;-&quot;??_-;_-@_-"/>
    <numFmt numFmtId="208" formatCode="_-* #,##0.0000_р_._-;\-* #,##0.0000_р_._-;_-* &quot;-&quot;??_р_._-;_-@_-"/>
    <numFmt numFmtId="209" formatCode="0.000000000"/>
    <numFmt numFmtId="210" formatCode="0.0%"/>
    <numFmt numFmtId="211" formatCode="_(* #,##0.000_);_(* \(#,##0.000\);_(* &quot;-&quot;??_);_(@_)"/>
    <numFmt numFmtId="212" formatCode="_-* #,##0.000\ _₾_-;\-* #,##0.000\ _₾_-;_-* &quot;-&quot;???\ _₾_-;_-@_-"/>
    <numFmt numFmtId="213" formatCode="#,##0.000000"/>
    <numFmt numFmtId="214" formatCode="0.0000000000"/>
    <numFmt numFmtId="215" formatCode="0.00000000000"/>
    <numFmt numFmtId="216" formatCode="0.000000000000"/>
    <numFmt numFmtId="217" formatCode="0.0000000000000"/>
    <numFmt numFmtId="218" formatCode="0.00000000000000"/>
    <numFmt numFmtId="219" formatCode="0.000000000000000"/>
    <numFmt numFmtId="220" formatCode="0.0000000000000000"/>
    <numFmt numFmtId="221" formatCode="0.00000000000000000"/>
    <numFmt numFmtId="222" formatCode="0.000000000000000000"/>
    <numFmt numFmtId="223" formatCode="0.0000000000000000000"/>
    <numFmt numFmtId="224" formatCode="0.00000000000000000000"/>
    <numFmt numFmtId="225" formatCode="0.000000000000000000000"/>
    <numFmt numFmtId="226" formatCode="0.0000000000000000000000"/>
    <numFmt numFmtId="227" formatCode="0.00000000000000000000000"/>
  </numFmts>
  <fonts count="79">
    <font>
      <sz val="10"/>
      <name val="Arial"/>
      <family val="0"/>
    </font>
    <font>
      <sz val="10"/>
      <name val="AcadNusx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Cyr"/>
      <family val="2"/>
    </font>
    <font>
      <sz val="10"/>
      <name val="Sylfaen"/>
      <family val="1"/>
    </font>
    <font>
      <sz val="10"/>
      <color indexed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i/>
      <sz val="13"/>
      <name val="Sylfaen"/>
      <family val="1"/>
    </font>
    <font>
      <sz val="9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i/>
      <sz val="12"/>
      <name val="Sylfaen"/>
      <family val="1"/>
    </font>
    <font>
      <i/>
      <sz val="11"/>
      <name val="Sylfaen"/>
      <family val="1"/>
    </font>
    <font>
      <i/>
      <sz val="10"/>
      <name val="Sylfaen"/>
      <family val="1"/>
    </font>
    <font>
      <b/>
      <sz val="11"/>
      <name val="Sylfaen"/>
      <family val="1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0"/>
      <color indexed="12"/>
      <name val="Sylfaen"/>
      <family val="1"/>
    </font>
    <font>
      <b/>
      <sz val="10"/>
      <color indexed="10"/>
      <name val="Sylfaen"/>
      <family val="1"/>
    </font>
    <font>
      <b/>
      <sz val="9"/>
      <name val="Sylfaen"/>
      <family val="1"/>
    </font>
    <font>
      <b/>
      <sz val="8"/>
      <name val="Sylfaen"/>
      <family val="1"/>
    </font>
    <font>
      <sz val="16"/>
      <name val="Sylfaen"/>
      <family val="1"/>
    </font>
    <font>
      <b/>
      <sz val="12"/>
      <name val="_! Kolhety"/>
      <family val="2"/>
    </font>
    <font>
      <sz val="11"/>
      <name val="Arial"/>
      <family val="2"/>
    </font>
    <font>
      <b/>
      <sz val="11"/>
      <color indexed="10"/>
      <name val="Sylfaen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name val="_! Kolhety"/>
      <family val="2"/>
    </font>
    <font>
      <b/>
      <sz val="9"/>
      <color indexed="10"/>
      <name val="Sylfaen"/>
      <family val="1"/>
    </font>
    <font>
      <sz val="8"/>
      <name val="Sylfaen"/>
      <family val="1"/>
    </font>
    <font>
      <sz val="9"/>
      <color indexed="8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cadNusx"/>
      <family val="0"/>
    </font>
    <font>
      <sz val="12"/>
      <color indexed="8"/>
      <name val="Sylfaen"/>
      <family val="1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b/>
      <sz val="10"/>
      <color theme="1"/>
      <name val="AcadNusx"/>
      <family val="0"/>
    </font>
    <font>
      <b/>
      <sz val="10"/>
      <color theme="1"/>
      <name val="Sylfaen"/>
      <family val="1"/>
    </font>
    <font>
      <sz val="12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9"/>
      <color theme="1"/>
      <name val="Sylfae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533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15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2" fontId="18" fillId="0" borderId="16" xfId="0" applyNumberFormat="1" applyFont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2" fontId="18" fillId="7" borderId="22" xfId="0" applyNumberFormat="1" applyFont="1" applyFill="1" applyBorder="1" applyAlignment="1">
      <alignment horizontal="center" vertical="center" wrapText="1"/>
    </xf>
    <xf numFmtId="2" fontId="18" fillId="7" borderId="2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19" fillId="0" borderId="25" xfId="0" applyNumberFormat="1" applyFont="1" applyBorder="1" applyAlignment="1">
      <alignment horizontal="center" vertical="center" wrapText="1"/>
    </xf>
    <xf numFmtId="2" fontId="20" fillId="0" borderId="26" xfId="0" applyNumberFormat="1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2" fontId="18" fillId="33" borderId="22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2" fontId="7" fillId="7" borderId="23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2" fontId="18" fillId="34" borderId="13" xfId="0" applyNumberFormat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2" fontId="18" fillId="0" borderId="26" xfId="0" applyNumberFormat="1" applyFont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2" fontId="7" fillId="7" borderId="2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2" fontId="7" fillId="13" borderId="22" xfId="0" applyNumberFormat="1" applyFont="1" applyFill="1" applyBorder="1" applyAlignment="1">
      <alignment horizontal="center" vertical="center" wrapText="1"/>
    </xf>
    <xf numFmtId="2" fontId="7" fillId="13" borderId="23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5" fillId="0" borderId="0" xfId="0" applyNumberFormat="1" applyFont="1" applyFill="1" applyAlignment="1">
      <alignment/>
    </xf>
    <xf numFmtId="0" fontId="0" fillId="0" borderId="0" xfId="65">
      <alignment/>
      <protection/>
    </xf>
    <xf numFmtId="0" fontId="0" fillId="0" borderId="0" xfId="65" applyFont="1">
      <alignment/>
      <protection/>
    </xf>
    <xf numFmtId="0" fontId="0" fillId="0" borderId="0" xfId="65" applyBorder="1">
      <alignment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0" borderId="0" xfId="65" applyFont="1">
      <alignment/>
      <protection/>
    </xf>
    <xf numFmtId="0" fontId="8" fillId="0" borderId="14" xfId="65" applyFont="1" applyBorder="1" applyAlignment="1">
      <alignment horizontal="center" vertical="center" wrapText="1"/>
      <protection/>
    </xf>
    <xf numFmtId="0" fontId="5" fillId="35" borderId="0" xfId="0" applyFont="1" applyFill="1" applyAlignment="1">
      <alignment/>
    </xf>
    <xf numFmtId="0" fontId="0" fillId="0" borderId="0" xfId="0" applyFont="1" applyAlignment="1">
      <alignment/>
    </xf>
    <xf numFmtId="0" fontId="72" fillId="0" borderId="14" xfId="0" applyFont="1" applyBorder="1" applyAlignment="1">
      <alignment horizontal="center" vertical="center" textRotation="90" wrapText="1"/>
    </xf>
    <xf numFmtId="1" fontId="72" fillId="0" borderId="14" xfId="0" applyNumberFormat="1" applyFont="1" applyBorder="1" applyAlignment="1">
      <alignment horizontal="center" vertical="center" textRotation="90" wrapText="1"/>
    </xf>
    <xf numFmtId="0" fontId="73" fillId="0" borderId="0" xfId="0" applyFont="1" applyAlignment="1">
      <alignment vertical="center" wrapText="1"/>
    </xf>
    <xf numFmtId="0" fontId="72" fillId="0" borderId="14" xfId="0" applyFont="1" applyBorder="1" applyAlignment="1">
      <alignment horizontal="center" vertical="center" wrapText="1"/>
    </xf>
    <xf numFmtId="1" fontId="72" fillId="0" borderId="14" xfId="0" applyNumberFormat="1" applyFont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1" fontId="74" fillId="33" borderId="14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190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190" fontId="74" fillId="33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72" fillId="35" borderId="14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5" fillId="0" borderId="14" xfId="0" applyFont="1" applyFill="1" applyBorder="1" applyAlignment="1">
      <alignment horizontal="center" vertical="center" textRotation="90" wrapText="1"/>
    </xf>
    <xf numFmtId="0" fontId="13" fillId="35" borderId="0" xfId="0" applyFont="1" applyFill="1" applyAlignment="1">
      <alignment horizontal="center" vertical="center" wrapText="1"/>
    </xf>
    <xf numFmtId="2" fontId="13" fillId="35" borderId="0" xfId="0" applyNumberFormat="1" applyFont="1" applyFill="1" applyAlignment="1">
      <alignment horizontal="center" vertical="center" wrapText="1"/>
    </xf>
    <xf numFmtId="191" fontId="13" fillId="35" borderId="0" xfId="0" applyNumberFormat="1" applyFont="1" applyFill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3" fillId="0" borderId="0" xfId="65" applyFont="1" applyFill="1" applyBorder="1" applyAlignment="1">
      <alignment horizontal="center" vertical="top" wrapText="1"/>
      <protection/>
    </xf>
    <xf numFmtId="190" fontId="5" fillId="0" borderId="14" xfId="0" applyNumberFormat="1" applyFont="1" applyFill="1" applyBorder="1" applyAlignment="1">
      <alignment horizontal="center" vertical="center"/>
    </xf>
    <xf numFmtId="0" fontId="0" fillId="0" borderId="0" xfId="63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2" fontId="7" fillId="13" borderId="25" xfId="0" applyNumberFormat="1" applyFont="1" applyFill="1" applyBorder="1" applyAlignment="1">
      <alignment horizontal="center" vertical="center" wrapText="1"/>
    </xf>
    <xf numFmtId="2" fontId="7" fillId="13" borderId="2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90" fontId="5" fillId="35" borderId="14" xfId="0" applyNumberFormat="1" applyFont="1" applyFill="1" applyBorder="1" applyAlignment="1">
      <alignment horizontal="center" vertical="center"/>
    </xf>
    <xf numFmtId="191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2" fontId="5" fillId="35" borderId="0" xfId="0" applyNumberFormat="1" applyFont="1" applyFill="1" applyBorder="1" applyAlignment="1">
      <alignment horizontal="center" vertical="center" wrapText="1"/>
    </xf>
    <xf numFmtId="2" fontId="5" fillId="35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12" fillId="0" borderId="14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 wrapText="1"/>
    </xf>
    <xf numFmtId="2" fontId="7" fillId="37" borderId="14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2" fontId="7" fillId="37" borderId="14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1" fontId="7" fillId="37" borderId="11" xfId="0" applyNumberFormat="1" applyFont="1" applyFill="1" applyBorder="1" applyAlignment="1">
      <alignment horizontal="center" vertical="center" wrapText="1"/>
    </xf>
    <xf numFmtId="2" fontId="7" fillId="37" borderId="11" xfId="0" applyNumberFormat="1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2" fontId="7" fillId="37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14" xfId="65" applyFont="1" applyBorder="1" applyAlignment="1">
      <alignment horizontal="center"/>
      <protection/>
    </xf>
    <xf numFmtId="0" fontId="8" fillId="0" borderId="14" xfId="65" applyFont="1" applyBorder="1" applyAlignment="1">
      <alignment horizontal="center" vertical="center" wrapText="1"/>
      <protection/>
    </xf>
    <xf numFmtId="0" fontId="8" fillId="0" borderId="0" xfId="65" applyFont="1" applyBorder="1" applyAlignment="1">
      <alignment horizontal="center"/>
      <protection/>
    </xf>
    <xf numFmtId="0" fontId="8" fillId="0" borderId="14" xfId="65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3" fillId="0" borderId="0" xfId="65" applyFont="1" applyAlignment="1">
      <alignment horizontal="center" vertical="center"/>
      <protection/>
    </xf>
    <xf numFmtId="0" fontId="5" fillId="0" borderId="0" xfId="65" applyFont="1" applyAlignment="1">
      <alignment horizontal="center" vertical="center"/>
      <protection/>
    </xf>
    <xf numFmtId="0" fontId="11" fillId="0" borderId="0" xfId="65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10" xfId="65" applyFont="1" applyBorder="1" applyAlignment="1">
      <alignment horizontal="center" vertical="center"/>
      <protection/>
    </xf>
    <xf numFmtId="0" fontId="8" fillId="0" borderId="0" xfId="65" applyFont="1" applyAlignment="1">
      <alignment horizontal="center" vertical="center"/>
      <protection/>
    </xf>
    <xf numFmtId="0" fontId="8" fillId="0" borderId="10" xfId="65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33" borderId="14" xfId="65" applyFont="1" applyFill="1" applyBorder="1" applyAlignment="1">
      <alignment horizontal="center" vertical="center"/>
      <protection/>
    </xf>
    <xf numFmtId="0" fontId="7" fillId="33" borderId="14" xfId="65" applyFont="1" applyFill="1" applyBorder="1" applyAlignment="1">
      <alignment horizontal="center" vertical="center" wrapText="1"/>
      <protection/>
    </xf>
    <xf numFmtId="190" fontId="7" fillId="33" borderId="14" xfId="65" applyNumberFormat="1" applyFont="1" applyFill="1" applyBorder="1" applyAlignment="1">
      <alignment horizontal="center" vertical="center"/>
      <protection/>
    </xf>
    <xf numFmtId="190" fontId="7" fillId="33" borderId="14" xfId="65" applyNumberFormat="1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 horizontal="center" vertical="center" wrapText="1"/>
    </xf>
    <xf numFmtId="2" fontId="7" fillId="33" borderId="14" xfId="65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 vertical="center" wrapText="1"/>
    </xf>
    <xf numFmtId="0" fontId="75" fillId="35" borderId="0" xfId="0" applyFont="1" applyFill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1" fontId="77" fillId="0" borderId="0" xfId="0" applyNumberFormat="1" applyFont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77" fillId="0" borderId="0" xfId="0" applyFont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1" fontId="74" fillId="33" borderId="14" xfId="0" applyNumberFormat="1" applyFont="1" applyFill="1" applyBorder="1" applyAlignment="1">
      <alignment horizontal="center" vertical="center" wrapText="1"/>
    </xf>
    <xf numFmtId="49" fontId="74" fillId="33" borderId="14" xfId="0" applyNumberFormat="1" applyFont="1" applyFill="1" applyBorder="1" applyAlignment="1">
      <alignment horizontal="center" vertical="center" wrapText="1"/>
    </xf>
    <xf numFmtId="0" fontId="26" fillId="0" borderId="0" xfId="63" applyFont="1">
      <alignment/>
      <protection/>
    </xf>
    <xf numFmtId="0" fontId="8" fillId="0" borderId="0" xfId="65" applyFont="1" applyBorder="1" applyAlignment="1">
      <alignment horizontal="center" vertical="center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0" fontId="8" fillId="3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7" borderId="14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49" fontId="7" fillId="33" borderId="22" xfId="65" applyNumberFormat="1" applyFont="1" applyFill="1" applyBorder="1" applyAlignment="1">
      <alignment horizontal="center" vertical="center"/>
      <protection/>
    </xf>
    <xf numFmtId="0" fontId="5" fillId="0" borderId="12" xfId="65" applyFont="1" applyBorder="1" applyAlignment="1">
      <alignment horizontal="center" vertical="center"/>
      <protection/>
    </xf>
    <xf numFmtId="0" fontId="8" fillId="0" borderId="27" xfId="65" applyFont="1" applyBorder="1" applyAlignment="1">
      <alignment horizontal="center" vertical="center"/>
      <protection/>
    </xf>
    <xf numFmtId="191" fontId="7" fillId="0" borderId="0" xfId="65" applyNumberFormat="1" applyFont="1" applyAlignment="1">
      <alignment horizontal="center" vertical="center"/>
      <protection/>
    </xf>
    <xf numFmtId="0" fontId="29" fillId="0" borderId="0" xfId="0" applyFont="1" applyAlignment="1">
      <alignment vertical="center"/>
    </xf>
    <xf numFmtId="0" fontId="0" fillId="0" borderId="0" xfId="0" applyAlignment="1">
      <alignment vertical="center"/>
    </xf>
    <xf numFmtId="191" fontId="76" fillId="0" borderId="0" xfId="0" applyNumberFormat="1" applyFont="1" applyAlignment="1">
      <alignment horizontal="center" vertical="center" wrapText="1"/>
    </xf>
    <xf numFmtId="191" fontId="17" fillId="0" borderId="0" xfId="0" applyNumberFormat="1" applyFont="1" applyAlignment="1">
      <alignment horizontal="center" vertical="center" wrapText="1"/>
    </xf>
    <xf numFmtId="191" fontId="17" fillId="0" borderId="0" xfId="0" applyNumberFormat="1" applyFont="1" applyFill="1" applyAlignment="1">
      <alignment horizontal="center" vertical="center" wrapText="1"/>
    </xf>
    <xf numFmtId="2" fontId="17" fillId="37" borderId="14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190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2" fontId="5" fillId="35" borderId="14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9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35" borderId="14" xfId="0" applyFont="1" applyFill="1" applyBorder="1" applyAlignment="1">
      <alignment horizontal="center" vertical="center"/>
    </xf>
    <xf numFmtId="0" fontId="32" fillId="35" borderId="14" xfId="0" applyFont="1" applyFill="1" applyBorder="1" applyAlignment="1">
      <alignment horizontal="center" vertical="center"/>
    </xf>
    <xf numFmtId="191" fontId="5" fillId="37" borderId="14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horizontal="center" vertical="center" wrapText="1"/>
    </xf>
    <xf numFmtId="49" fontId="5" fillId="33" borderId="22" xfId="65" applyNumberFormat="1" applyFont="1" applyFill="1" applyBorder="1" applyAlignment="1">
      <alignment horizontal="center" vertical="center"/>
      <protection/>
    </xf>
    <xf numFmtId="0" fontId="7" fillId="33" borderId="22" xfId="65" applyFont="1" applyFill="1" applyBorder="1" applyAlignment="1">
      <alignment horizontal="center" vertical="center" wrapText="1"/>
      <protection/>
    </xf>
    <xf numFmtId="0" fontId="5" fillId="33" borderId="22" xfId="65" applyFont="1" applyFill="1" applyBorder="1" applyAlignment="1">
      <alignment horizontal="center" vertical="center" wrapText="1"/>
      <protection/>
    </xf>
    <xf numFmtId="2" fontId="5" fillId="33" borderId="22" xfId="65" applyNumberFormat="1" applyFont="1" applyFill="1" applyBorder="1" applyAlignment="1">
      <alignment horizontal="center" vertical="center" wrapText="1"/>
      <protection/>
    </xf>
    <xf numFmtId="190" fontId="5" fillId="33" borderId="22" xfId="65" applyNumberFormat="1" applyFont="1" applyFill="1" applyBorder="1" applyAlignment="1">
      <alignment horizontal="center" vertical="center" wrapText="1"/>
      <protection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191" fontId="7" fillId="33" borderId="22" xfId="0" applyNumberFormat="1" applyFont="1" applyFill="1" applyBorder="1" applyAlignment="1">
      <alignment horizontal="center" vertical="center" wrapText="1"/>
    </xf>
    <xf numFmtId="2" fontId="7" fillId="33" borderId="29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 wrapText="1"/>
    </xf>
    <xf numFmtId="4" fontId="7" fillId="33" borderId="22" xfId="0" applyNumberFormat="1" applyFont="1" applyFill="1" applyBorder="1" applyAlignment="1">
      <alignment horizontal="center" vertical="center" wrapText="1"/>
    </xf>
    <xf numFmtId="198" fontId="7" fillId="33" borderId="22" xfId="0" applyNumberFormat="1" applyFont="1" applyFill="1" applyBorder="1" applyAlignment="1">
      <alignment horizontal="center" vertical="center" wrapText="1"/>
    </xf>
    <xf numFmtId="1" fontId="7" fillId="33" borderId="28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190" fontId="7" fillId="33" borderId="22" xfId="65" applyNumberFormat="1" applyFont="1" applyFill="1" applyBorder="1" applyAlignment="1">
      <alignment horizontal="center" vertical="center" wrapText="1"/>
      <protection/>
    </xf>
    <xf numFmtId="190" fontId="7" fillId="33" borderId="23" xfId="65" applyNumberFormat="1" applyFont="1" applyFill="1" applyBorder="1" applyAlignment="1">
      <alignment horizontal="center" vertical="center" wrapText="1"/>
      <protection/>
    </xf>
    <xf numFmtId="2" fontId="7" fillId="33" borderId="12" xfId="65" applyNumberFormat="1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34" borderId="14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90" fontId="10" fillId="0" borderId="11" xfId="0" applyNumberFormat="1" applyFont="1" applyBorder="1" applyAlignment="1">
      <alignment horizontal="center" vertical="center" wrapText="1"/>
    </xf>
    <xf numFmtId="2" fontId="10" fillId="34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190" fontId="10" fillId="0" borderId="14" xfId="0" applyNumberFormat="1" applyFont="1" applyFill="1" applyBorder="1" applyAlignment="1">
      <alignment horizontal="center" vertical="center" wrapText="1"/>
    </xf>
    <xf numFmtId="198" fontId="10" fillId="0" borderId="1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12" xfId="65" applyFont="1" applyBorder="1" applyAlignment="1">
      <alignment horizontal="center" vertical="center"/>
      <protection/>
    </xf>
    <xf numFmtId="0" fontId="10" fillId="0" borderId="12" xfId="65" applyFont="1" applyBorder="1" applyAlignment="1">
      <alignment horizontal="center" vertical="center" wrapText="1"/>
      <protection/>
    </xf>
    <xf numFmtId="2" fontId="10" fillId="0" borderId="12" xfId="65" applyNumberFormat="1" applyFont="1" applyBorder="1" applyAlignment="1">
      <alignment horizontal="center" vertical="center" wrapText="1"/>
      <protection/>
    </xf>
    <xf numFmtId="0" fontId="22" fillId="0" borderId="12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22" fillId="0" borderId="14" xfId="65" applyFont="1" applyBorder="1" applyAlignment="1">
      <alignment horizontal="center" vertical="center" wrapText="1"/>
      <protection/>
    </xf>
    <xf numFmtId="2" fontId="10" fillId="35" borderId="23" xfId="0" applyNumberFormat="1" applyFont="1" applyFill="1" applyBorder="1" applyAlignment="1">
      <alignment horizontal="center" vertical="center" wrapText="1"/>
    </xf>
    <xf numFmtId="190" fontId="10" fillId="0" borderId="14" xfId="0" applyNumberFormat="1" applyFont="1" applyBorder="1" applyAlignment="1">
      <alignment horizontal="center" vertical="center" wrapText="1"/>
    </xf>
    <xf numFmtId="2" fontId="10" fillId="35" borderId="14" xfId="0" applyNumberFormat="1" applyFont="1" applyFill="1" applyBorder="1" applyAlignment="1">
      <alignment horizontal="center" vertical="center" wrapText="1"/>
    </xf>
    <xf numFmtId="190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190" fontId="10" fillId="0" borderId="11" xfId="0" applyNumberFormat="1" applyFont="1" applyFill="1" applyBorder="1" applyAlignment="1">
      <alignment horizontal="center" vertical="center" wrapText="1"/>
    </xf>
    <xf numFmtId="2" fontId="10" fillId="35" borderId="30" xfId="65" applyNumberFormat="1" applyFont="1" applyFill="1" applyBorder="1" applyAlignment="1">
      <alignment horizontal="center" vertical="center" wrapText="1"/>
      <protection/>
    </xf>
    <xf numFmtId="49" fontId="10" fillId="0" borderId="12" xfId="65" applyNumberFormat="1" applyFont="1" applyBorder="1" applyAlignment="1">
      <alignment horizontal="center" vertical="center"/>
      <protection/>
    </xf>
    <xf numFmtId="190" fontId="10" fillId="0" borderId="12" xfId="65" applyNumberFormat="1" applyFont="1" applyBorder="1" applyAlignment="1">
      <alignment horizontal="center" vertical="center" wrapText="1"/>
      <protection/>
    </xf>
    <xf numFmtId="2" fontId="10" fillId="35" borderId="14" xfId="65" applyNumberFormat="1" applyFont="1" applyFill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/>
      <protection/>
    </xf>
    <xf numFmtId="190" fontId="10" fillId="0" borderId="14" xfId="65" applyNumberFormat="1" applyFont="1" applyBorder="1" applyAlignment="1">
      <alignment horizontal="center" vertical="center" wrapText="1"/>
      <protection/>
    </xf>
    <xf numFmtId="2" fontId="10" fillId="35" borderId="11" xfId="65" applyNumberFormat="1" applyFont="1" applyFill="1" applyBorder="1" applyAlignment="1">
      <alignment horizontal="center" vertical="center" wrapText="1"/>
      <protection/>
    </xf>
    <xf numFmtId="0" fontId="10" fillId="0" borderId="11" xfId="65" applyFont="1" applyBorder="1" applyAlignment="1">
      <alignment horizontal="center" vertical="center"/>
      <protection/>
    </xf>
    <xf numFmtId="0" fontId="10" fillId="0" borderId="11" xfId="65" applyFont="1" applyBorder="1" applyAlignment="1">
      <alignment horizontal="center" vertical="center" wrapText="1"/>
      <protection/>
    </xf>
    <xf numFmtId="2" fontId="10" fillId="35" borderId="26" xfId="0" applyNumberFormat="1" applyFont="1" applyFill="1" applyBorder="1" applyAlignment="1">
      <alignment horizontal="center" vertical="center" wrapText="1"/>
    </xf>
    <xf numFmtId="9" fontId="10" fillId="0" borderId="14" xfId="0" applyNumberFormat="1" applyFont="1" applyFill="1" applyBorder="1" applyAlignment="1">
      <alignment horizontal="center" vertical="center" wrapText="1"/>
    </xf>
    <xf numFmtId="0" fontId="7" fillId="33" borderId="31" xfId="65" applyFont="1" applyFill="1" applyBorder="1" applyAlignment="1">
      <alignment horizontal="center" vertical="center"/>
      <protection/>
    </xf>
    <xf numFmtId="49" fontId="7" fillId="33" borderId="13" xfId="65" applyNumberFormat="1" applyFont="1" applyFill="1" applyBorder="1" applyAlignment="1">
      <alignment horizontal="center" vertical="center"/>
      <protection/>
    </xf>
    <xf numFmtId="0" fontId="7" fillId="33" borderId="29" xfId="65" applyFont="1" applyFill="1" applyBorder="1" applyAlignment="1">
      <alignment horizontal="center" vertical="center" wrapText="1"/>
      <protection/>
    </xf>
    <xf numFmtId="0" fontId="7" fillId="33" borderId="29" xfId="65" applyFont="1" applyFill="1" applyBorder="1" applyAlignment="1">
      <alignment horizontal="center" vertical="center"/>
      <protection/>
    </xf>
    <xf numFmtId="190" fontId="7" fillId="33" borderId="29" xfId="65" applyNumberFormat="1" applyFont="1" applyFill="1" applyBorder="1" applyAlignment="1">
      <alignment horizontal="center" vertical="center"/>
      <protection/>
    </xf>
    <xf numFmtId="2" fontId="7" fillId="33" borderId="29" xfId="65" applyNumberFormat="1" applyFont="1" applyFill="1" applyBorder="1" applyAlignment="1">
      <alignment horizontal="center" vertical="center"/>
      <protection/>
    </xf>
    <xf numFmtId="0" fontId="7" fillId="33" borderId="11" xfId="65" applyFont="1" applyFill="1" applyBorder="1" applyAlignment="1">
      <alignment horizontal="center" vertical="center"/>
      <protection/>
    </xf>
    <xf numFmtId="49" fontId="7" fillId="33" borderId="25" xfId="65" applyNumberFormat="1" applyFont="1" applyFill="1" applyBorder="1" applyAlignment="1">
      <alignment horizontal="center" vertical="center"/>
      <protection/>
    </xf>
    <xf numFmtId="0" fontId="7" fillId="33" borderId="22" xfId="65" applyFont="1" applyFill="1" applyBorder="1" applyAlignment="1">
      <alignment horizontal="center" vertical="center" wrapText="1"/>
      <protection/>
    </xf>
    <xf numFmtId="0" fontId="7" fillId="33" borderId="22" xfId="65" applyFont="1" applyFill="1" applyBorder="1" applyAlignment="1">
      <alignment horizontal="center" vertical="center"/>
      <protection/>
    </xf>
    <xf numFmtId="190" fontId="7" fillId="33" borderId="22" xfId="65" applyNumberFormat="1" applyFont="1" applyFill="1" applyBorder="1" applyAlignment="1">
      <alignment horizontal="center" vertical="center" wrapText="1"/>
      <protection/>
    </xf>
    <xf numFmtId="2" fontId="7" fillId="33" borderId="22" xfId="65" applyNumberFormat="1" applyFont="1" applyFill="1" applyBorder="1" applyAlignment="1">
      <alignment horizontal="center" vertical="center" wrapText="1"/>
      <protection/>
    </xf>
    <xf numFmtId="0" fontId="7" fillId="33" borderId="13" xfId="65" applyFont="1" applyFill="1" applyBorder="1" applyAlignment="1">
      <alignment horizontal="center" vertical="center"/>
      <protection/>
    </xf>
    <xf numFmtId="49" fontId="7" fillId="33" borderId="29" xfId="65" applyNumberFormat="1" applyFont="1" applyFill="1" applyBorder="1" applyAlignment="1">
      <alignment horizontal="center" vertical="center"/>
      <protection/>
    </xf>
    <xf numFmtId="0" fontId="7" fillId="33" borderId="29" xfId="63" applyFont="1" applyFill="1" applyBorder="1" applyAlignment="1">
      <alignment horizontal="center" vertical="center" wrapText="1"/>
      <protection/>
    </xf>
    <xf numFmtId="190" fontId="7" fillId="33" borderId="29" xfId="65" applyNumberFormat="1" applyFont="1" applyFill="1" applyBorder="1" applyAlignment="1">
      <alignment horizontal="center" vertical="center" wrapText="1"/>
      <protection/>
    </xf>
    <xf numFmtId="2" fontId="7" fillId="33" borderId="29" xfId="65" applyNumberFormat="1" applyFont="1" applyFill="1" applyBorder="1" applyAlignment="1">
      <alignment horizontal="center" vertical="center" wrapText="1"/>
      <protection/>
    </xf>
    <xf numFmtId="0" fontId="7" fillId="33" borderId="12" xfId="65" applyFont="1" applyFill="1" applyBorder="1" applyAlignment="1">
      <alignment horizontal="center" vertical="center"/>
      <protection/>
    </xf>
    <xf numFmtId="0" fontId="7" fillId="35" borderId="12" xfId="65" applyFont="1" applyFill="1" applyBorder="1" applyAlignment="1">
      <alignment horizontal="center" vertical="center"/>
      <protection/>
    </xf>
    <xf numFmtId="0" fontId="5" fillId="35" borderId="12" xfId="65" applyFont="1" applyFill="1" applyBorder="1" applyAlignment="1">
      <alignment horizontal="center" vertical="center"/>
      <protection/>
    </xf>
    <xf numFmtId="2" fontId="7" fillId="35" borderId="12" xfId="65" applyNumberFormat="1" applyFont="1" applyFill="1" applyBorder="1" applyAlignment="1">
      <alignment horizontal="center" vertical="center"/>
      <protection/>
    </xf>
    <xf numFmtId="0" fontId="10" fillId="35" borderId="12" xfId="65" applyFont="1" applyFill="1" applyBorder="1" applyAlignment="1">
      <alignment horizontal="center" vertical="center"/>
      <protection/>
    </xf>
    <xf numFmtId="2" fontId="10" fillId="35" borderId="12" xfId="65" applyNumberFormat="1" applyFont="1" applyFill="1" applyBorder="1" applyAlignment="1">
      <alignment horizontal="center" vertical="center"/>
      <protection/>
    </xf>
    <xf numFmtId="9" fontId="10" fillId="35" borderId="12" xfId="65" applyNumberFormat="1" applyFont="1" applyFill="1" applyBorder="1" applyAlignment="1">
      <alignment horizontal="center" vertical="center"/>
      <protection/>
    </xf>
    <xf numFmtId="0" fontId="10" fillId="35" borderId="14" xfId="65" applyFont="1" applyFill="1" applyBorder="1" applyAlignment="1">
      <alignment horizontal="center" vertical="center"/>
      <protection/>
    </xf>
    <xf numFmtId="9" fontId="10" fillId="0" borderId="14" xfId="65" applyNumberFormat="1" applyFont="1" applyBorder="1" applyAlignment="1">
      <alignment horizontal="center" vertical="center"/>
      <protection/>
    </xf>
    <xf numFmtId="2" fontId="10" fillId="35" borderId="14" xfId="65" applyNumberFormat="1" applyFont="1" applyFill="1" applyBorder="1" applyAlignment="1">
      <alignment horizontal="center" vertical="center"/>
      <protection/>
    </xf>
    <xf numFmtId="0" fontId="10" fillId="35" borderId="32" xfId="65" applyFont="1" applyFill="1" applyBorder="1" applyAlignment="1">
      <alignment horizontal="center" vertical="center"/>
      <protection/>
    </xf>
    <xf numFmtId="2" fontId="10" fillId="0" borderId="12" xfId="65" applyNumberFormat="1" applyFont="1" applyBorder="1" applyAlignment="1">
      <alignment horizontal="center" vertical="center"/>
      <protection/>
    </xf>
    <xf numFmtId="2" fontId="10" fillId="35" borderId="12" xfId="65" applyNumberFormat="1" applyFont="1" applyFill="1" applyBorder="1" applyAlignment="1">
      <alignment horizontal="center" vertical="center" wrapText="1"/>
      <protection/>
    </xf>
    <xf numFmtId="190" fontId="10" fillId="0" borderId="14" xfId="65" applyNumberFormat="1" applyFont="1" applyBorder="1" applyAlignment="1">
      <alignment horizontal="center" vertical="center"/>
      <protection/>
    </xf>
    <xf numFmtId="2" fontId="10" fillId="0" borderId="14" xfId="65" applyNumberFormat="1" applyFont="1" applyBorder="1" applyAlignment="1">
      <alignment horizontal="center" vertical="center"/>
      <protection/>
    </xf>
    <xf numFmtId="0" fontId="10" fillId="35" borderId="24" xfId="65" applyFont="1" applyFill="1" applyBorder="1" applyAlignment="1">
      <alignment horizontal="center" vertical="center"/>
      <protection/>
    </xf>
    <xf numFmtId="190" fontId="10" fillId="0" borderId="11" xfId="65" applyNumberFormat="1" applyFont="1" applyBorder="1" applyAlignment="1">
      <alignment horizontal="center" vertical="center"/>
      <protection/>
    </xf>
    <xf numFmtId="190" fontId="10" fillId="0" borderId="11" xfId="65" applyNumberFormat="1" applyFont="1" applyBorder="1" applyAlignment="1">
      <alignment horizontal="center" vertical="center" wrapText="1"/>
      <protection/>
    </xf>
    <xf numFmtId="0" fontId="10" fillId="35" borderId="28" xfId="65" applyFont="1" applyFill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10" fillId="0" borderId="14" xfId="65" applyNumberFormat="1" applyFont="1" applyBorder="1" applyAlignment="1">
      <alignment horizontal="center" vertical="center"/>
      <protection/>
    </xf>
    <xf numFmtId="0" fontId="8" fillId="0" borderId="14" xfId="0" applyFont="1" applyBorder="1" applyAlignment="1">
      <alignment/>
    </xf>
    <xf numFmtId="49" fontId="78" fillId="0" borderId="14" xfId="0" applyNumberFormat="1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1" fontId="78" fillId="35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35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78" fillId="0" borderId="14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2" fontId="78" fillId="35" borderId="14" xfId="0" applyNumberFormat="1" applyFont="1" applyFill="1" applyBorder="1" applyAlignment="1">
      <alignment horizontal="center" vertical="center" wrapText="1"/>
    </xf>
    <xf numFmtId="14" fontId="78" fillId="0" borderId="14" xfId="0" applyNumberFormat="1" applyFont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78" fillId="35" borderId="14" xfId="0" applyFont="1" applyFill="1" applyBorder="1" applyAlignment="1">
      <alignment horizontal="center" vertical="center" wrapText="1"/>
    </xf>
    <xf numFmtId="9" fontId="10" fillId="35" borderId="14" xfId="0" applyNumberFormat="1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2" fontId="5" fillId="35" borderId="12" xfId="65" applyNumberFormat="1" applyFont="1" applyFill="1" applyBorder="1" applyAlignment="1">
      <alignment horizontal="center" vertical="center"/>
      <protection/>
    </xf>
    <xf numFmtId="0" fontId="7" fillId="33" borderId="14" xfId="0" applyFont="1" applyFill="1" applyBorder="1" applyAlignment="1">
      <alignment horizontal="center" vertical="center" wrapText="1"/>
    </xf>
    <xf numFmtId="190" fontId="7" fillId="33" borderId="14" xfId="0" applyNumberFormat="1" applyFont="1" applyFill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" fontId="7" fillId="33" borderId="33" xfId="0" applyNumberFormat="1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14" xfId="65" applyFont="1" applyFill="1" applyBorder="1" applyAlignment="1">
      <alignment horizontal="center" vertical="center"/>
      <protection/>
    </xf>
    <xf numFmtId="191" fontId="7" fillId="38" borderId="14" xfId="65" applyNumberFormat="1" applyFont="1" applyFill="1" applyBorder="1" applyAlignment="1">
      <alignment horizontal="center" vertical="center"/>
      <protection/>
    </xf>
    <xf numFmtId="190" fontId="7" fillId="38" borderId="14" xfId="65" applyNumberFormat="1" applyFont="1" applyFill="1" applyBorder="1" applyAlignment="1">
      <alignment horizontal="center" vertical="center" wrapText="1"/>
      <protection/>
    </xf>
    <xf numFmtId="0" fontId="7" fillId="38" borderId="14" xfId="65" applyFont="1" applyFill="1" applyBorder="1" applyAlignment="1">
      <alignment horizontal="center" vertical="center" wrapText="1"/>
      <protection/>
    </xf>
    <xf numFmtId="2" fontId="7" fillId="38" borderId="14" xfId="65" applyNumberFormat="1" applyFont="1" applyFill="1" applyBorder="1" applyAlignment="1">
      <alignment horizontal="center" vertical="center"/>
      <protection/>
    </xf>
    <xf numFmtId="0" fontId="10" fillId="0" borderId="14" xfId="65" applyFont="1" applyBorder="1" applyAlignment="1">
      <alignment horizontal="center" vertical="top"/>
      <protection/>
    </xf>
    <xf numFmtId="2" fontId="10" fillId="0" borderId="14" xfId="65" applyNumberFormat="1" applyFont="1" applyBorder="1" applyAlignment="1">
      <alignment horizontal="center" vertical="top"/>
      <protection/>
    </xf>
    <xf numFmtId="190" fontId="10" fillId="0" borderId="14" xfId="65" applyNumberFormat="1" applyFont="1" applyBorder="1" applyAlignment="1">
      <alignment horizontal="center" vertical="top" wrapText="1"/>
      <protection/>
    </xf>
    <xf numFmtId="0" fontId="10" fillId="0" borderId="14" xfId="65" applyFont="1" applyBorder="1" applyAlignment="1">
      <alignment horizontal="center" vertical="top" wrapText="1"/>
      <protection/>
    </xf>
    <xf numFmtId="2" fontId="10" fillId="35" borderId="14" xfId="65" applyNumberFormat="1" applyFont="1" applyFill="1" applyBorder="1" applyAlignment="1">
      <alignment horizontal="center" vertical="top"/>
      <protection/>
    </xf>
    <xf numFmtId="0" fontId="10" fillId="35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28" fillId="33" borderId="14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5" fillId="33" borderId="14" xfId="65" applyFont="1" applyFill="1" applyBorder="1" applyAlignment="1">
      <alignment horizontal="center" vertical="center"/>
      <protection/>
    </xf>
    <xf numFmtId="0" fontId="7" fillId="33" borderId="14" xfId="65" applyFont="1" applyFill="1" applyBorder="1" applyAlignment="1">
      <alignment horizontal="center" vertical="center" wrapText="1"/>
      <protection/>
    </xf>
    <xf numFmtId="0" fontId="7" fillId="33" borderId="14" xfId="65" applyFont="1" applyFill="1" applyBorder="1" applyAlignment="1">
      <alignment horizontal="center" vertical="center"/>
      <protection/>
    </xf>
    <xf numFmtId="2" fontId="7" fillId="33" borderId="14" xfId="65" applyNumberFormat="1" applyFont="1" applyFill="1" applyBorder="1" applyAlignment="1">
      <alignment horizontal="center" vertical="center"/>
      <protection/>
    </xf>
    <xf numFmtId="0" fontId="17" fillId="33" borderId="14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9" fontId="7" fillId="33" borderId="14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textRotation="90" wrapText="1"/>
    </xf>
    <xf numFmtId="1" fontId="8" fillId="0" borderId="1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4" fontId="5" fillId="39" borderId="14" xfId="0" applyNumberFormat="1" applyFont="1" applyFill="1" applyBorder="1" applyAlignment="1">
      <alignment horizontal="center" vertical="center" wrapText="1"/>
    </xf>
    <xf numFmtId="4" fontId="6" fillId="39" borderId="14" xfId="0" applyNumberFormat="1" applyFont="1" applyFill="1" applyBorder="1" applyAlignment="1">
      <alignment horizontal="center" vertical="center" wrapText="1"/>
    </xf>
    <xf numFmtId="2" fontId="10" fillId="39" borderId="14" xfId="0" applyNumberFormat="1" applyFont="1" applyFill="1" applyBorder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center" vertical="center" wrapText="1"/>
    </xf>
    <xf numFmtId="4" fontId="6" fillId="35" borderId="14" xfId="0" applyNumberFormat="1" applyFont="1" applyFill="1" applyBorder="1" applyAlignment="1">
      <alignment horizontal="center" vertical="center" wrapText="1"/>
    </xf>
    <xf numFmtId="2" fontId="10" fillId="35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1" fontId="22" fillId="0" borderId="0" xfId="0" applyNumberFormat="1" applyFont="1" applyFill="1" applyAlignment="1">
      <alignment horizontal="center" vertical="center" wrapText="1"/>
    </xf>
    <xf numFmtId="1" fontId="31" fillId="0" borderId="0" xfId="0" applyNumberFormat="1" applyFont="1" applyFill="1" applyAlignment="1">
      <alignment horizontal="center" vertical="center" wrapText="1"/>
    </xf>
    <xf numFmtId="1" fontId="27" fillId="0" borderId="0" xfId="0" applyNumberFormat="1" applyFont="1" applyFill="1" applyAlignment="1">
      <alignment horizontal="center" vertical="center" wrapText="1"/>
    </xf>
    <xf numFmtId="1" fontId="7" fillId="0" borderId="10" xfId="65" applyNumberFormat="1" applyFont="1" applyBorder="1" applyAlignment="1">
      <alignment horizontal="center" vertical="center"/>
      <protection/>
    </xf>
    <xf numFmtId="1" fontId="17" fillId="0" borderId="0" xfId="0" applyNumberFormat="1" applyFont="1" applyAlignment="1">
      <alignment horizontal="center" vertical="center" wrapText="1"/>
    </xf>
    <xf numFmtId="1" fontId="76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3" fontId="67" fillId="31" borderId="1" xfId="56" applyNumberFormat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7" fillId="26" borderId="0" xfId="39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quotePrefix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4" xfId="65" applyFont="1" applyBorder="1" applyAlignment="1">
      <alignment horizontal="left"/>
      <protection/>
    </xf>
    <xf numFmtId="0" fontId="8" fillId="0" borderId="14" xfId="65" applyFont="1" applyBorder="1" applyAlignment="1">
      <alignment horizontal="center"/>
      <protection/>
    </xf>
    <xf numFmtId="0" fontId="8" fillId="0" borderId="14" xfId="65" applyFont="1" applyBorder="1" applyAlignment="1">
      <alignment horizontal="center" vertical="center" wrapText="1"/>
      <protection/>
    </xf>
    <xf numFmtId="0" fontId="5" fillId="0" borderId="14" xfId="65" applyFont="1" applyBorder="1" applyAlignment="1">
      <alignment horizontal="center"/>
      <protection/>
    </xf>
    <xf numFmtId="0" fontId="8" fillId="0" borderId="14" xfId="65" applyFont="1" applyBorder="1" applyAlignment="1">
      <alignment horizontal="center" vertical="center" wrapText="1"/>
      <protection/>
    </xf>
    <xf numFmtId="0" fontId="8" fillId="0" borderId="14" xfId="65" applyFont="1" applyBorder="1" applyAlignment="1">
      <alignment horizontal="center"/>
      <protection/>
    </xf>
    <xf numFmtId="0" fontId="12" fillId="0" borderId="0" xfId="65" applyFont="1" applyBorder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7" fillId="38" borderId="32" xfId="65" applyFont="1" applyFill="1" applyBorder="1" applyAlignment="1">
      <alignment horizontal="center" vertical="center" wrapText="1"/>
      <protection/>
    </xf>
    <xf numFmtId="0" fontId="7" fillId="38" borderId="34" xfId="65" applyFont="1" applyFill="1" applyBorder="1" applyAlignment="1">
      <alignment horizontal="center" vertical="center" wrapText="1"/>
      <protection/>
    </xf>
    <xf numFmtId="0" fontId="7" fillId="38" borderId="35" xfId="65" applyFont="1" applyFill="1" applyBorder="1" applyAlignment="1">
      <alignment horizontal="center" vertical="center" wrapText="1"/>
      <protection/>
    </xf>
    <xf numFmtId="0" fontId="10" fillId="0" borderId="32" xfId="65" applyFont="1" applyBorder="1" applyAlignment="1">
      <alignment horizontal="center" vertical="top" wrapText="1"/>
      <protection/>
    </xf>
    <xf numFmtId="0" fontId="10" fillId="0" borderId="34" xfId="65" applyFont="1" applyBorder="1" applyAlignment="1">
      <alignment horizontal="center" vertical="top" wrapText="1"/>
      <protection/>
    </xf>
    <xf numFmtId="0" fontId="10" fillId="0" borderId="35" xfId="65" applyFont="1" applyBorder="1" applyAlignment="1">
      <alignment horizontal="center" vertical="top" wrapText="1"/>
      <protection/>
    </xf>
    <xf numFmtId="0" fontId="10" fillId="0" borderId="14" xfId="0" applyFont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6" fillId="0" borderId="0" xfId="63" applyFont="1">
      <alignment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center" vertical="center" textRotation="90" wrapText="1"/>
    </xf>
    <xf numFmtId="0" fontId="75" fillId="35" borderId="0" xfId="0" applyFont="1" applyFill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textRotation="90" wrapText="1"/>
    </xf>
    <xf numFmtId="2" fontId="7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textRotation="90" wrapText="1"/>
    </xf>
    <xf numFmtId="2" fontId="8" fillId="0" borderId="14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22-BARI" xfId="64"/>
    <cellStyle name="Обычный_Лист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3">
      <selection activeCell="A9" sqref="A9:I9"/>
    </sheetView>
  </sheetViews>
  <sheetFormatPr defaultColWidth="9.140625" defaultRowHeight="12.75"/>
  <cols>
    <col min="1" max="16384" width="9.140625" style="87" customWidth="1"/>
  </cols>
  <sheetData>
    <row r="1" spans="1:9" ht="38.25" customHeight="1">
      <c r="A1" s="427" t="s">
        <v>86</v>
      </c>
      <c r="B1" s="427"/>
      <c r="C1" s="427"/>
      <c r="D1" s="427"/>
      <c r="E1" s="427"/>
      <c r="F1" s="427"/>
      <c r="G1" s="427"/>
      <c r="H1" s="427"/>
      <c r="I1" s="427"/>
    </row>
    <row r="2" spans="1:9" ht="38.25" customHeight="1">
      <c r="A2" s="427" t="s">
        <v>87</v>
      </c>
      <c r="B2" s="427"/>
      <c r="C2" s="427"/>
      <c r="D2" s="427"/>
      <c r="E2" s="427"/>
      <c r="F2" s="427"/>
      <c r="G2" s="427"/>
      <c r="H2" s="427"/>
      <c r="I2" s="427"/>
    </row>
    <row r="3" ht="57" customHeight="1"/>
    <row r="4" spans="1:10" ht="42" customHeight="1">
      <c r="A4" s="430" t="s">
        <v>360</v>
      </c>
      <c r="B4" s="430"/>
      <c r="C4" s="430"/>
      <c r="D4" s="430"/>
      <c r="E4" s="430"/>
      <c r="F4" s="430"/>
      <c r="G4" s="430"/>
      <c r="H4" s="430"/>
      <c r="I4" s="430"/>
      <c r="J4" s="430"/>
    </row>
    <row r="5" spans="1:9" ht="42" customHeight="1">
      <c r="A5" s="425" t="s">
        <v>88</v>
      </c>
      <c r="B5" s="426"/>
      <c r="C5" s="426"/>
      <c r="D5" s="426"/>
      <c r="E5" s="426"/>
      <c r="F5" s="426"/>
      <c r="G5" s="426"/>
      <c r="H5" s="426"/>
      <c r="I5" s="426"/>
    </row>
    <row r="6" spans="1:9" ht="62.25" customHeight="1">
      <c r="A6" s="428" t="s">
        <v>381</v>
      </c>
      <c r="B6" s="429"/>
      <c r="C6" s="429"/>
      <c r="D6" s="429"/>
      <c r="E6" s="429"/>
      <c r="F6" s="429"/>
      <c r="G6" s="429"/>
      <c r="H6" s="429"/>
      <c r="I6" s="429"/>
    </row>
    <row r="7" spans="1:9" ht="117.75" customHeight="1">
      <c r="A7" s="88"/>
      <c r="B7" s="428" t="s">
        <v>283</v>
      </c>
      <c r="C7" s="428"/>
      <c r="D7" s="428"/>
      <c r="E7" s="428"/>
      <c r="F7" s="428"/>
      <c r="G7" s="428"/>
      <c r="H7" s="89"/>
      <c r="I7" s="89"/>
    </row>
    <row r="9" spans="1:9" ht="90.75" customHeight="1">
      <c r="A9" s="425" t="s">
        <v>382</v>
      </c>
      <c r="B9" s="426"/>
      <c r="C9" s="426"/>
      <c r="D9" s="426"/>
      <c r="E9" s="426"/>
      <c r="F9" s="426"/>
      <c r="G9" s="426"/>
      <c r="H9" s="426"/>
      <c r="I9" s="426"/>
    </row>
  </sheetData>
  <sheetProtection/>
  <mergeCells count="7">
    <mergeCell ref="A9:I9"/>
    <mergeCell ref="A1:I1"/>
    <mergeCell ref="A2:I2"/>
    <mergeCell ref="A5:I5"/>
    <mergeCell ref="A6:I6"/>
    <mergeCell ref="B7:G7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0">
      <selection activeCell="G22" sqref="G22"/>
    </sheetView>
  </sheetViews>
  <sheetFormatPr defaultColWidth="9.140625" defaultRowHeight="12.75"/>
  <cols>
    <col min="1" max="1" width="5.7109375" style="4" customWidth="1"/>
    <col min="2" max="2" width="9.140625" style="5" customWidth="1"/>
    <col min="3" max="3" width="9.140625" style="4" customWidth="1"/>
    <col min="4" max="6" width="9.140625" style="5" customWidth="1"/>
    <col min="7" max="7" width="11.00390625" style="5" customWidth="1"/>
    <col min="8" max="8" width="9.140625" style="5" customWidth="1"/>
    <col min="9" max="9" width="9.140625" style="6" customWidth="1"/>
    <col min="10" max="16384" width="9.140625" style="4" customWidth="1"/>
  </cols>
  <sheetData>
    <row r="1" spans="4:8" ht="32.25" customHeight="1">
      <c r="D1" s="433" t="s">
        <v>383</v>
      </c>
      <c r="E1" s="433"/>
      <c r="F1" s="433"/>
      <c r="G1" s="433"/>
      <c r="H1" s="433"/>
    </row>
    <row r="2" spans="4:11" ht="32.25" customHeight="1">
      <c r="D2" s="433"/>
      <c r="E2" s="433"/>
      <c r="F2" s="433"/>
      <c r="G2" s="433"/>
      <c r="H2" s="433"/>
      <c r="I2" s="438"/>
      <c r="J2" s="438"/>
      <c r="K2" s="438"/>
    </row>
    <row r="7" spans="2:10" ht="39" customHeight="1">
      <c r="B7" s="440" t="s">
        <v>5</v>
      </c>
      <c r="C7" s="440"/>
      <c r="D7" s="441" t="s">
        <v>296</v>
      </c>
      <c r="E7" s="441"/>
      <c r="F7" s="441"/>
      <c r="G7" s="441"/>
      <c r="H7" s="441"/>
      <c r="I7" s="441"/>
      <c r="J7" s="441"/>
    </row>
    <row r="8" ht="9.75" customHeight="1"/>
    <row r="11" spans="1:10" ht="24.75" customHeight="1">
      <c r="A11" s="439" t="s">
        <v>6</v>
      </c>
      <c r="B11" s="439"/>
      <c r="C11" s="439"/>
      <c r="D11" s="439"/>
      <c r="E11" s="439"/>
      <c r="F11" s="439"/>
      <c r="G11" s="439"/>
      <c r="H11" s="439"/>
      <c r="I11" s="439"/>
      <c r="J11" s="439"/>
    </row>
    <row r="13" spans="1:10" ht="52.5" customHeight="1">
      <c r="A13" s="430" t="s">
        <v>360</v>
      </c>
      <c r="B13" s="430"/>
      <c r="C13" s="430"/>
      <c r="D13" s="430"/>
      <c r="E13" s="430"/>
      <c r="F13" s="430"/>
      <c r="G13" s="430"/>
      <c r="H13" s="430"/>
      <c r="I13" s="430"/>
      <c r="J13" s="430"/>
    </row>
    <row r="14" spans="1:10" ht="18">
      <c r="A14" s="431"/>
      <c r="B14" s="431"/>
      <c r="C14" s="431"/>
      <c r="D14" s="431"/>
      <c r="E14" s="431"/>
      <c r="F14" s="431"/>
      <c r="G14" s="431"/>
      <c r="H14" s="431"/>
      <c r="I14" s="431"/>
      <c r="J14" s="431"/>
    </row>
    <row r="18" spans="13:15" ht="36.75" customHeight="1">
      <c r="M18" s="9"/>
      <c r="N18" s="9"/>
      <c r="O18" s="9"/>
    </row>
    <row r="19" spans="2:10" ht="18">
      <c r="B19" s="432" t="s">
        <v>7</v>
      </c>
      <c r="C19" s="432"/>
      <c r="D19" s="432"/>
      <c r="E19" s="432"/>
      <c r="F19" s="432"/>
      <c r="G19" s="424">
        <f>'kr (2)'!F5</f>
        <v>0</v>
      </c>
      <c r="H19" s="432" t="s">
        <v>8</v>
      </c>
      <c r="I19" s="432"/>
      <c r="J19" s="432"/>
    </row>
    <row r="24" ht="24" customHeight="1"/>
    <row r="25" spans="2:10" ht="24" customHeight="1">
      <c r="B25" s="433" t="s">
        <v>383</v>
      </c>
      <c r="C25" s="433"/>
      <c r="D25" s="433"/>
      <c r="E25" s="433"/>
      <c r="F25" s="433"/>
      <c r="G25" s="436" t="s">
        <v>384</v>
      </c>
      <c r="H25" s="436"/>
      <c r="I25" s="436"/>
      <c r="J25" s="436"/>
    </row>
    <row r="26" spans="2:10" ht="18">
      <c r="B26" s="434" t="s">
        <v>299</v>
      </c>
      <c r="C26" s="434"/>
      <c r="D26" s="434"/>
      <c r="E26" s="434"/>
      <c r="F26" s="434"/>
      <c r="G26" s="436"/>
      <c r="H26" s="436"/>
      <c r="I26" s="436"/>
      <c r="J26" s="436"/>
    </row>
    <row r="27" spans="2:9" ht="15">
      <c r="B27" s="10"/>
      <c r="C27" s="11"/>
      <c r="D27" s="10"/>
      <c r="E27" s="10"/>
      <c r="F27" s="10"/>
      <c r="G27" s="10"/>
      <c r="H27" s="10"/>
      <c r="I27" s="12"/>
    </row>
    <row r="28" spans="2:9" ht="15">
      <c r="B28" s="10"/>
      <c r="C28" s="11"/>
      <c r="D28" s="10"/>
      <c r="E28" s="10"/>
      <c r="F28" s="10"/>
      <c r="G28" s="10"/>
      <c r="H28" s="10"/>
      <c r="I28" s="12"/>
    </row>
    <row r="29" spans="2:9" ht="15">
      <c r="B29" s="10"/>
      <c r="C29" s="11"/>
      <c r="D29" s="10"/>
      <c r="E29" s="10"/>
      <c r="F29" s="10"/>
      <c r="G29" s="10"/>
      <c r="H29" s="10"/>
      <c r="I29" s="12"/>
    </row>
    <row r="30" spans="2:9" ht="15">
      <c r="B30" s="10"/>
      <c r="C30" s="437" t="s">
        <v>195</v>
      </c>
      <c r="D30" s="437"/>
      <c r="E30" s="437"/>
      <c r="F30" s="10"/>
      <c r="G30" s="435" t="s">
        <v>384</v>
      </c>
      <c r="H30" s="435"/>
      <c r="I30" s="435"/>
    </row>
    <row r="34" ht="10.5" customHeight="1"/>
    <row r="35" ht="15" hidden="1"/>
    <row r="36" ht="15" hidden="1"/>
    <row r="37" ht="13.5" customHeight="1"/>
    <row r="38" ht="5.25" customHeight="1"/>
    <row r="39" ht="4.5" customHeight="1" hidden="1"/>
    <row r="40" ht="15" hidden="1"/>
    <row r="41" ht="9.75" customHeight="1" hidden="1"/>
    <row r="42" ht="23.25" customHeight="1"/>
    <row r="43" spans="5:7" ht="18.75" customHeight="1">
      <c r="E43" s="431" t="s">
        <v>385</v>
      </c>
      <c r="F43" s="431"/>
      <c r="G43" s="431"/>
    </row>
    <row r="44" spans="5:7" ht="18">
      <c r="E44" s="431">
        <v>2019</v>
      </c>
      <c r="F44" s="431"/>
      <c r="G44" s="431"/>
    </row>
  </sheetData>
  <sheetProtection/>
  <mergeCells count="17">
    <mergeCell ref="A14:J14"/>
    <mergeCell ref="D1:H1"/>
    <mergeCell ref="D2:H2"/>
    <mergeCell ref="I2:K2"/>
    <mergeCell ref="A11:J11"/>
    <mergeCell ref="B7:C7"/>
    <mergeCell ref="D7:J7"/>
    <mergeCell ref="A13:J13"/>
    <mergeCell ref="E43:G43"/>
    <mergeCell ref="E44:G44"/>
    <mergeCell ref="B19:F19"/>
    <mergeCell ref="H19:J19"/>
    <mergeCell ref="B25:F25"/>
    <mergeCell ref="B26:F26"/>
    <mergeCell ref="G30:I30"/>
    <mergeCell ref="G25:J26"/>
    <mergeCell ref="C30:E30"/>
  </mergeCells>
  <printOptions/>
  <pageMargins left="0.4" right="0.43" top="0.53" bottom="0.44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9" sqref="A9:J9"/>
    </sheetView>
  </sheetViews>
  <sheetFormatPr defaultColWidth="9.140625" defaultRowHeight="12.75"/>
  <cols>
    <col min="1" max="1" width="5.28125" style="8" customWidth="1"/>
    <col min="2" max="2" width="8.00390625" style="8" customWidth="1"/>
    <col min="3" max="3" width="33.8515625" style="8" customWidth="1"/>
    <col min="4" max="4" width="10.00390625" style="8" customWidth="1"/>
    <col min="5" max="5" width="12.140625" style="8" customWidth="1"/>
    <col min="6" max="6" width="8.140625" style="8" customWidth="1"/>
    <col min="7" max="7" width="7.8515625" style="8" customWidth="1"/>
    <col min="8" max="8" width="9.8515625" style="8" customWidth="1"/>
    <col min="9" max="10" width="9.140625" style="8" hidden="1" customWidth="1"/>
    <col min="11" max="16384" width="9.140625" style="8" customWidth="1"/>
  </cols>
  <sheetData>
    <row r="1" spans="7:8" ht="18">
      <c r="G1" s="452"/>
      <c r="H1" s="452"/>
    </row>
    <row r="2" spans="1:8" ht="18">
      <c r="A2" s="453" t="s">
        <v>297</v>
      </c>
      <c r="B2" s="453"/>
      <c r="C2" s="453"/>
      <c r="D2" s="453"/>
      <c r="E2" s="453"/>
      <c r="F2" s="453"/>
      <c r="G2" s="453"/>
      <c r="H2" s="453"/>
    </row>
    <row r="3" spans="4:8" ht="18">
      <c r="D3" s="4"/>
      <c r="E3" s="4"/>
      <c r="F3" s="4"/>
      <c r="G3" s="4"/>
      <c r="H3" s="4"/>
    </row>
    <row r="4" spans="1:8" ht="23.25" customHeight="1">
      <c r="A4" s="442" t="s">
        <v>391</v>
      </c>
      <c r="B4" s="442"/>
      <c r="C4" s="442"/>
      <c r="D4" s="442"/>
      <c r="E4" s="442"/>
      <c r="F4" s="442"/>
      <c r="G4" s="442"/>
      <c r="H4" s="442"/>
    </row>
    <row r="5" spans="1:8" ht="31.5" customHeight="1">
      <c r="A5" s="431" t="s">
        <v>10</v>
      </c>
      <c r="B5" s="431"/>
      <c r="C5" s="431"/>
      <c r="D5" s="431"/>
      <c r="E5" s="431"/>
      <c r="F5" s="423">
        <f>H30</f>
        <v>0</v>
      </c>
      <c r="G5" s="14" t="s">
        <v>12</v>
      </c>
      <c r="H5" s="14" t="s">
        <v>13</v>
      </c>
    </row>
    <row r="6" spans="1:8" ht="31.5" customHeight="1">
      <c r="A6" s="431" t="s">
        <v>11</v>
      </c>
      <c r="B6" s="431"/>
      <c r="C6" s="431"/>
      <c r="D6" s="431"/>
      <c r="E6" s="431"/>
      <c r="F6" s="15" t="s">
        <v>0</v>
      </c>
      <c r="G6" s="14" t="s">
        <v>12</v>
      </c>
      <c r="H6" s="14" t="s">
        <v>13</v>
      </c>
    </row>
    <row r="7" spans="1:8" ht="22.5" customHeight="1">
      <c r="A7" s="454" t="s">
        <v>1</v>
      </c>
      <c r="B7" s="431"/>
      <c r="C7" s="431"/>
      <c r="D7" s="431"/>
      <c r="E7" s="431"/>
      <c r="F7" s="431"/>
      <c r="G7" s="431"/>
      <c r="H7" s="431"/>
    </row>
    <row r="8" spans="1:8" ht="22.5" customHeight="1">
      <c r="A8" s="442" t="s">
        <v>392</v>
      </c>
      <c r="B8" s="442"/>
      <c r="C8" s="442"/>
      <c r="D8" s="7"/>
      <c r="E8" s="7"/>
      <c r="F8" s="7"/>
      <c r="G8" s="7"/>
      <c r="H8" s="7"/>
    </row>
    <row r="9" spans="1:10" ht="67.5" customHeight="1">
      <c r="A9" s="430" t="s">
        <v>360</v>
      </c>
      <c r="B9" s="430"/>
      <c r="C9" s="430"/>
      <c r="D9" s="430"/>
      <c r="E9" s="430"/>
      <c r="F9" s="430"/>
      <c r="G9" s="430"/>
      <c r="H9" s="430"/>
      <c r="I9" s="430"/>
      <c r="J9" s="430"/>
    </row>
    <row r="10" spans="1:8" ht="20.25" customHeight="1">
      <c r="A10" s="443" t="s">
        <v>393</v>
      </c>
      <c r="B10" s="443"/>
      <c r="C10" s="443"/>
      <c r="D10" s="16"/>
      <c r="E10" s="16"/>
      <c r="F10" s="16"/>
      <c r="G10" s="16"/>
      <c r="H10" s="16"/>
    </row>
    <row r="11" spans="1:8" ht="20.25" customHeight="1">
      <c r="A11" s="17"/>
      <c r="B11" s="17"/>
      <c r="C11" s="17"/>
      <c r="D11" s="18"/>
      <c r="E11" s="18"/>
      <c r="F11" s="444" t="s">
        <v>14</v>
      </c>
      <c r="G11" s="444"/>
      <c r="H11" s="444"/>
    </row>
    <row r="12" spans="1:8" ht="37.5" customHeight="1">
      <c r="A12" s="19" t="s">
        <v>15</v>
      </c>
      <c r="B12" s="445" t="s">
        <v>16</v>
      </c>
      <c r="C12" s="447" t="s">
        <v>17</v>
      </c>
      <c r="D12" s="449" t="s">
        <v>18</v>
      </c>
      <c r="E12" s="450"/>
      <c r="F12" s="450"/>
      <c r="G12" s="451"/>
      <c r="H12" s="445" t="s">
        <v>19</v>
      </c>
    </row>
    <row r="13" spans="1:8" ht="105.75" customHeight="1">
      <c r="A13" s="20"/>
      <c r="B13" s="446"/>
      <c r="C13" s="448"/>
      <c r="D13" s="21" t="s">
        <v>20</v>
      </c>
      <c r="E13" s="21" t="s">
        <v>21</v>
      </c>
      <c r="F13" s="21" t="s">
        <v>22</v>
      </c>
      <c r="G13" s="21" t="s">
        <v>23</v>
      </c>
      <c r="H13" s="446"/>
    </row>
    <row r="14" spans="1:8" ht="15" customHeight="1">
      <c r="A14" s="20">
        <v>1</v>
      </c>
      <c r="B14" s="20">
        <v>2</v>
      </c>
      <c r="C14" s="20">
        <v>3</v>
      </c>
      <c r="D14" s="22">
        <v>4</v>
      </c>
      <c r="E14" s="22">
        <v>5</v>
      </c>
      <c r="F14" s="22">
        <v>6</v>
      </c>
      <c r="G14" s="22">
        <v>7</v>
      </c>
      <c r="H14" s="20">
        <v>8</v>
      </c>
    </row>
    <row r="15" spans="1:8" ht="15.75" customHeight="1" thickBot="1">
      <c r="A15" s="19"/>
      <c r="B15" s="19"/>
      <c r="C15" s="23" t="s">
        <v>24</v>
      </c>
      <c r="D15" s="19"/>
      <c r="E15" s="24"/>
      <c r="F15" s="24"/>
      <c r="G15" s="24"/>
      <c r="H15" s="24"/>
    </row>
    <row r="16" spans="1:8" ht="30.75" customHeight="1">
      <c r="A16" s="25">
        <v>1</v>
      </c>
      <c r="B16" s="26"/>
      <c r="C16" s="26" t="s">
        <v>191</v>
      </c>
      <c r="D16" s="27"/>
      <c r="E16" s="28"/>
      <c r="F16" s="28"/>
      <c r="G16" s="28"/>
      <c r="H16" s="29"/>
    </row>
    <row r="17" spans="1:8" ht="15" customHeight="1" thickBot="1">
      <c r="A17" s="30">
        <f>A16+1</f>
        <v>2</v>
      </c>
      <c r="B17" s="31"/>
      <c r="C17" s="31"/>
      <c r="D17" s="32"/>
      <c r="E17" s="32"/>
      <c r="F17" s="32"/>
      <c r="G17" s="32"/>
      <c r="H17" s="33"/>
    </row>
    <row r="18" spans="1:8" ht="15.75" customHeight="1" thickBot="1">
      <c r="A18" s="34"/>
      <c r="B18" s="35"/>
      <c r="C18" s="36" t="s">
        <v>26</v>
      </c>
      <c r="D18" s="37"/>
      <c r="E18" s="38"/>
      <c r="F18" s="38"/>
      <c r="G18" s="38"/>
      <c r="H18" s="39">
        <f>'1-1'!H166+'1.2'!H81+'1-3'!H48</f>
        <v>0</v>
      </c>
    </row>
    <row r="19" spans="1:8" ht="15.75" customHeight="1" thickBot="1">
      <c r="A19" s="40"/>
      <c r="B19" s="40"/>
      <c r="C19" s="41" t="s">
        <v>379</v>
      </c>
      <c r="D19" s="42"/>
      <c r="E19" s="43"/>
      <c r="F19" s="43"/>
      <c r="G19" s="43"/>
      <c r="H19" s="43"/>
    </row>
    <row r="20" spans="1:8" ht="24" customHeight="1" thickBot="1">
      <c r="A20" s="44">
        <v>2</v>
      </c>
      <c r="B20" s="45"/>
      <c r="C20" s="46" t="s">
        <v>30</v>
      </c>
      <c r="D20" s="47" t="s">
        <v>0</v>
      </c>
      <c r="E20" s="47" t="s">
        <v>0</v>
      </c>
      <c r="F20" s="47" t="s">
        <v>0</v>
      </c>
      <c r="G20" s="47" t="s">
        <v>0</v>
      </c>
      <c r="H20" s="48" t="s">
        <v>0</v>
      </c>
    </row>
    <row r="21" spans="1:8" ht="31.5" customHeight="1" thickBot="1">
      <c r="A21" s="49">
        <f>A20+0.1</f>
        <v>2.1</v>
      </c>
      <c r="B21" s="50" t="s">
        <v>72</v>
      </c>
      <c r="C21" s="50" t="s">
        <v>337</v>
      </c>
      <c r="D21" s="51"/>
      <c r="E21" s="51"/>
      <c r="F21" s="51"/>
      <c r="G21" s="51"/>
      <c r="H21" s="52"/>
    </row>
    <row r="22" spans="1:8" ht="31.5" customHeight="1" thickBot="1">
      <c r="A22" s="49"/>
      <c r="B22" s="50" t="s">
        <v>172</v>
      </c>
      <c r="C22" s="50" t="s">
        <v>355</v>
      </c>
      <c r="D22" s="51"/>
      <c r="E22" s="51"/>
      <c r="F22" s="51"/>
      <c r="G22" s="51"/>
      <c r="H22" s="52"/>
    </row>
    <row r="23" spans="1:9" ht="15.75" customHeight="1" thickBot="1">
      <c r="A23" s="34"/>
      <c r="B23" s="35"/>
      <c r="C23" s="36" t="s">
        <v>396</v>
      </c>
      <c r="D23" s="38">
        <f>D21+D22</f>
        <v>0</v>
      </c>
      <c r="E23" s="38">
        <f>E21</f>
        <v>0</v>
      </c>
      <c r="F23" s="38"/>
      <c r="G23" s="38"/>
      <c r="H23" s="53">
        <f>'2.2'!J37+'2.3'!H79</f>
        <v>0</v>
      </c>
      <c r="I23" s="54"/>
    </row>
    <row r="24" spans="1:8" ht="17.25" customHeight="1" thickBot="1">
      <c r="A24" s="40"/>
      <c r="B24" s="40"/>
      <c r="C24" s="41" t="s">
        <v>378</v>
      </c>
      <c r="D24" s="55"/>
      <c r="E24" s="55"/>
      <c r="F24" s="55"/>
      <c r="G24" s="55"/>
      <c r="H24" s="55"/>
    </row>
    <row r="25" spans="1:8" ht="52.5" customHeight="1" thickBot="1">
      <c r="A25" s="44">
        <v>4</v>
      </c>
      <c r="B25" s="46"/>
      <c r="C25" s="45" t="s">
        <v>29</v>
      </c>
      <c r="D25" s="56"/>
      <c r="E25" s="57"/>
      <c r="F25" s="57"/>
      <c r="G25" s="57"/>
      <c r="H25" s="58">
        <v>3609</v>
      </c>
    </row>
    <row r="26" spans="1:9" ht="18" customHeight="1" thickBot="1">
      <c r="A26" s="59"/>
      <c r="B26" s="62"/>
      <c r="C26" s="62" t="s">
        <v>380</v>
      </c>
      <c r="D26" s="63"/>
      <c r="E26" s="63"/>
      <c r="F26" s="63"/>
      <c r="G26" s="63" t="s">
        <v>190</v>
      </c>
      <c r="H26" s="64">
        <f>H23+H18</f>
        <v>0</v>
      </c>
      <c r="I26" s="118"/>
    </row>
    <row r="27" spans="1:9" ht="30.75" customHeight="1" thickBot="1">
      <c r="A27" s="34">
        <v>10</v>
      </c>
      <c r="B27" s="35"/>
      <c r="C27" s="36" t="s">
        <v>173</v>
      </c>
      <c r="D27" s="60"/>
      <c r="E27" s="60"/>
      <c r="F27" s="60"/>
      <c r="G27" s="60" t="s">
        <v>190</v>
      </c>
      <c r="H27" s="53">
        <f>H26*0.03</f>
        <v>0</v>
      </c>
      <c r="I27" s="117"/>
    </row>
    <row r="28" spans="1:9" ht="19.5" customHeight="1">
      <c r="A28" s="20"/>
      <c r="B28" s="20"/>
      <c r="C28" s="20" t="s">
        <v>27</v>
      </c>
      <c r="D28" s="65"/>
      <c r="E28" s="65"/>
      <c r="F28" s="65"/>
      <c r="G28" s="65" t="s">
        <v>190</v>
      </c>
      <c r="H28" s="65">
        <f>H26+H27</f>
        <v>0</v>
      </c>
      <c r="I28" s="119"/>
    </row>
    <row r="29" spans="1:9" ht="19.5" customHeight="1" thickBot="1">
      <c r="A29" s="19">
        <v>11</v>
      </c>
      <c r="B29" s="19"/>
      <c r="C29" s="23" t="s">
        <v>28</v>
      </c>
      <c r="D29" s="66"/>
      <c r="E29" s="66"/>
      <c r="F29" s="66"/>
      <c r="G29" s="66" t="s">
        <v>190</v>
      </c>
      <c r="H29" s="66">
        <f>H28*0.18</f>
        <v>0</v>
      </c>
      <c r="I29" s="117"/>
    </row>
    <row r="30" spans="1:9" ht="19.5" customHeight="1">
      <c r="A30" s="129"/>
      <c r="B30" s="130"/>
      <c r="C30" s="131" t="s">
        <v>27</v>
      </c>
      <c r="D30" s="132"/>
      <c r="E30" s="132"/>
      <c r="F30" s="132"/>
      <c r="G30" s="132" t="s">
        <v>190</v>
      </c>
      <c r="H30" s="133">
        <f>H28+H29</f>
        <v>0</v>
      </c>
      <c r="I30" s="118"/>
    </row>
    <row r="31" spans="2:9" s="4" customFormat="1" ht="24" customHeight="1">
      <c r="B31" s="434" t="s">
        <v>383</v>
      </c>
      <c r="C31" s="434"/>
      <c r="D31" s="436" t="s">
        <v>384</v>
      </c>
      <c r="E31" s="436"/>
      <c r="F31" s="436"/>
      <c r="G31" s="436"/>
      <c r="H31" s="436"/>
      <c r="I31" s="436"/>
    </row>
    <row r="32" spans="2:9" s="4" customFormat="1" ht="24" customHeight="1">
      <c r="B32" s="434" t="s">
        <v>356</v>
      </c>
      <c r="C32" s="434"/>
      <c r="D32" s="436"/>
      <c r="E32" s="436"/>
      <c r="F32" s="436"/>
      <c r="G32" s="436"/>
      <c r="H32" s="436"/>
      <c r="I32" s="436"/>
    </row>
    <row r="33" spans="1:8" ht="19.5" customHeight="1">
      <c r="A33" s="4"/>
      <c r="B33" s="4"/>
      <c r="H33" s="4"/>
    </row>
    <row r="34" spans="1:8" ht="19.5" customHeight="1">
      <c r="A34" s="4"/>
      <c r="B34" s="4"/>
      <c r="C34" s="435" t="s">
        <v>9</v>
      </c>
      <c r="D34" s="435"/>
      <c r="E34" s="435" t="s">
        <v>384</v>
      </c>
      <c r="F34" s="435"/>
      <c r="G34" s="435"/>
      <c r="H34" s="435"/>
    </row>
    <row r="35" spans="3:8" ht="19.5" customHeight="1">
      <c r="C35" s="5"/>
      <c r="D35" s="5"/>
      <c r="E35" s="5"/>
      <c r="F35" s="5"/>
      <c r="G35" s="5"/>
      <c r="H35" s="6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sheetProtection/>
  <mergeCells count="19">
    <mergeCell ref="D12:G12"/>
    <mergeCell ref="H12:H13"/>
    <mergeCell ref="G1:H1"/>
    <mergeCell ref="A2:H2"/>
    <mergeCell ref="A4:H4"/>
    <mergeCell ref="A5:E5"/>
    <mergeCell ref="A6:E6"/>
    <mergeCell ref="A7:H7"/>
    <mergeCell ref="A9:J9"/>
    <mergeCell ref="B31:C31"/>
    <mergeCell ref="D31:I32"/>
    <mergeCell ref="B32:C32"/>
    <mergeCell ref="C34:D34"/>
    <mergeCell ref="E34:H34"/>
    <mergeCell ref="A8:C8"/>
    <mergeCell ref="A10:C10"/>
    <mergeCell ref="F11:H11"/>
    <mergeCell ref="B12:B13"/>
    <mergeCell ref="C12:C13"/>
  </mergeCells>
  <printOptions/>
  <pageMargins left="0.46" right="0.28" top="0.42" bottom="0.4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15"/>
  <sheetViews>
    <sheetView zoomScaleSheetLayoutView="25" workbookViewId="0" topLeftCell="A6">
      <selection activeCell="G11" sqref="G11:H166"/>
    </sheetView>
  </sheetViews>
  <sheetFormatPr defaultColWidth="9.140625" defaultRowHeight="12.75"/>
  <cols>
    <col min="1" max="1" width="5.00390625" style="3" customWidth="1"/>
    <col min="2" max="2" width="8.421875" style="3" customWidth="1"/>
    <col min="3" max="3" width="61.57421875" style="3" customWidth="1"/>
    <col min="4" max="4" width="11.00390625" style="3" customWidth="1"/>
    <col min="5" max="5" width="6.8515625" style="3" customWidth="1"/>
    <col min="6" max="6" width="7.8515625" style="3" customWidth="1"/>
    <col min="7" max="7" width="5.7109375" style="3" customWidth="1"/>
    <col min="8" max="8" width="9.7109375" style="90" bestFit="1" customWidth="1"/>
    <col min="9" max="9" width="0.2890625" style="1" customWidth="1"/>
    <col min="10" max="10" width="9.140625" style="1" hidden="1" customWidth="1"/>
    <col min="11" max="11" width="4.28125" style="1" customWidth="1"/>
    <col min="12" max="14" width="9.140625" style="1" hidden="1" customWidth="1"/>
    <col min="15" max="15" width="4.57421875" style="1" hidden="1" customWidth="1"/>
    <col min="16" max="23" width="9.140625" style="1" hidden="1" customWidth="1"/>
    <col min="24" max="24" width="8.57421875" style="1" hidden="1" customWidth="1"/>
    <col min="25" max="25" width="3.140625" style="1" hidden="1" customWidth="1"/>
    <col min="26" max="34" width="9.140625" style="1" hidden="1" customWidth="1"/>
    <col min="35" max="35" width="6.421875" style="1" customWidth="1"/>
    <col min="36" max="36" width="6.8515625" style="1" customWidth="1"/>
    <col min="37" max="37" width="10.00390625" style="1" customWidth="1"/>
    <col min="38" max="38" width="22.57421875" style="1" customWidth="1"/>
    <col min="39" max="39" width="22.140625" style="1" customWidth="1"/>
    <col min="40" max="40" width="27.28125" style="1" customWidth="1"/>
    <col min="41" max="41" width="24.28125" style="1" customWidth="1"/>
    <col min="42" max="42" width="10.140625" style="1" customWidth="1"/>
    <col min="43" max="43" width="8.140625" style="1" customWidth="1"/>
    <col min="44" max="44" width="8.00390625" style="1" customWidth="1"/>
    <col min="45" max="45" width="11.7109375" style="1" customWidth="1"/>
    <col min="46" max="46" width="9.140625" style="1" customWidth="1"/>
    <col min="47" max="47" width="9.8515625" style="1" customWidth="1"/>
    <col min="48" max="48" width="23.00390625" style="1" customWidth="1"/>
    <col min="49" max="49" width="35.28125" style="1" customWidth="1"/>
    <col min="50" max="50" width="61.140625" style="1" customWidth="1"/>
    <col min="51" max="51" width="39.57421875" style="1" customWidth="1"/>
    <col min="52" max="52" width="6.7109375" style="1" customWidth="1"/>
    <col min="53" max="53" width="15.140625" style="1" customWidth="1"/>
    <col min="54" max="54" width="16.421875" style="1" customWidth="1"/>
    <col min="55" max="55" width="8.140625" style="1" customWidth="1"/>
    <col min="56" max="56" width="11.57421875" style="1" customWidth="1"/>
    <col min="57" max="57" width="8.140625" style="1" customWidth="1"/>
    <col min="58" max="58" width="5.28125" style="1" customWidth="1"/>
    <col min="59" max="59" width="14.7109375" style="1" customWidth="1"/>
    <col min="60" max="60" width="16.00390625" style="1" customWidth="1"/>
    <col min="61" max="61" width="14.57421875" style="1" customWidth="1"/>
    <col min="62" max="62" width="13.28125" style="1" customWidth="1"/>
    <col min="63" max="63" width="12.28125" style="1" customWidth="1"/>
    <col min="64" max="64" width="13.421875" style="1" customWidth="1"/>
    <col min="65" max="65" width="25.7109375" style="1" customWidth="1"/>
    <col min="66" max="66" width="20.8515625" style="1" customWidth="1"/>
    <col min="67" max="67" width="22.00390625" style="1" customWidth="1"/>
    <col min="68" max="68" width="20.421875" style="1" customWidth="1"/>
    <col min="69" max="69" width="18.28125" style="1" customWidth="1"/>
    <col min="70" max="70" width="21.28125" style="1" customWidth="1"/>
    <col min="71" max="71" width="38.8515625" style="1" customWidth="1"/>
    <col min="72" max="72" width="36.00390625" style="1" customWidth="1"/>
    <col min="73" max="73" width="29.8515625" style="1" customWidth="1"/>
    <col min="74" max="74" width="17.28125" style="1" customWidth="1"/>
    <col min="75" max="75" width="13.8515625" style="1" customWidth="1"/>
    <col min="76" max="106" width="9.140625" style="1" customWidth="1"/>
    <col min="107" max="16384" width="9.140625" style="1" customWidth="1"/>
  </cols>
  <sheetData>
    <row r="1" spans="1:8" ht="33" customHeight="1">
      <c r="A1" s="457" t="s">
        <v>34</v>
      </c>
      <c r="B1" s="457"/>
      <c r="C1" s="457"/>
      <c r="D1" s="457"/>
      <c r="E1" s="457"/>
      <c r="F1" s="457"/>
      <c r="G1" s="457"/>
      <c r="H1" s="457"/>
    </row>
    <row r="2" spans="1:10" ht="45" customHeight="1">
      <c r="A2" s="455" t="s">
        <v>298</v>
      </c>
      <c r="B2" s="456"/>
      <c r="C2" s="456"/>
      <c r="D2" s="456"/>
      <c r="E2" s="456"/>
      <c r="F2" s="456"/>
      <c r="G2" s="456"/>
      <c r="H2" s="456"/>
      <c r="I2" s="456"/>
      <c r="J2" s="456"/>
    </row>
    <row r="3" spans="1:9" ht="23.25" customHeight="1">
      <c r="A3" s="458" t="s">
        <v>18</v>
      </c>
      <c r="B3" s="458"/>
      <c r="C3" s="458"/>
      <c r="D3" s="417">
        <f>H166</f>
        <v>0</v>
      </c>
      <c r="E3" s="458" t="s">
        <v>8</v>
      </c>
      <c r="F3" s="458"/>
      <c r="G3" s="181"/>
      <c r="H3" s="182"/>
      <c r="I3" s="2" t="s">
        <v>190</v>
      </c>
    </row>
    <row r="4" spans="1:9" ht="23.25" customHeight="1">
      <c r="A4" s="458" t="s">
        <v>35</v>
      </c>
      <c r="B4" s="458"/>
      <c r="C4" s="458"/>
      <c r="D4" s="418">
        <f>H159</f>
        <v>0</v>
      </c>
      <c r="E4" s="458" t="s">
        <v>8</v>
      </c>
      <c r="F4" s="458"/>
      <c r="G4" s="181"/>
      <c r="H4" s="182"/>
      <c r="I4" s="2" t="s">
        <v>190</v>
      </c>
    </row>
    <row r="5" spans="1:8" ht="18" customHeight="1">
      <c r="A5" s="458" t="s">
        <v>331</v>
      </c>
      <c r="B5" s="458"/>
      <c r="C5" s="458"/>
      <c r="D5" s="183">
        <v>2328</v>
      </c>
      <c r="E5" s="462" t="s">
        <v>332</v>
      </c>
      <c r="F5" s="462"/>
      <c r="G5" s="462"/>
      <c r="H5" s="462"/>
    </row>
    <row r="6" spans="1:8" ht="15" customHeight="1">
      <c r="A6" s="463" t="s">
        <v>57</v>
      </c>
      <c r="B6" s="463"/>
      <c r="C6" s="167" t="s">
        <v>58</v>
      </c>
      <c r="D6" s="167"/>
      <c r="E6" s="167"/>
      <c r="F6" s="167"/>
      <c r="G6" s="167"/>
      <c r="H6" s="185"/>
    </row>
    <row r="7" spans="1:8" ht="15" customHeight="1">
      <c r="A7" s="460" t="s">
        <v>390</v>
      </c>
      <c r="B7" s="460"/>
      <c r="C7" s="460"/>
      <c r="D7" s="184"/>
      <c r="E7" s="184"/>
      <c r="F7" s="184"/>
      <c r="G7" s="184"/>
      <c r="H7" s="186"/>
    </row>
    <row r="8" spans="1:8" ht="48" customHeight="1">
      <c r="A8" s="461" t="s">
        <v>15</v>
      </c>
      <c r="B8" s="459" t="s">
        <v>36</v>
      </c>
      <c r="C8" s="461" t="s">
        <v>37</v>
      </c>
      <c r="D8" s="459" t="s">
        <v>31</v>
      </c>
      <c r="E8" s="461" t="s">
        <v>38</v>
      </c>
      <c r="F8" s="461"/>
      <c r="G8" s="461" t="s">
        <v>39</v>
      </c>
      <c r="H8" s="461"/>
    </row>
    <row r="9" spans="1:8" ht="73.5" customHeight="1">
      <c r="A9" s="461"/>
      <c r="B9" s="459"/>
      <c r="C9" s="461"/>
      <c r="D9" s="459"/>
      <c r="E9" s="116" t="s">
        <v>40</v>
      </c>
      <c r="F9" s="116" t="s">
        <v>41</v>
      </c>
      <c r="G9" s="116" t="s">
        <v>40</v>
      </c>
      <c r="H9" s="86" t="s">
        <v>32</v>
      </c>
    </row>
    <row r="10" spans="1:8" ht="14.25" customHeight="1">
      <c r="A10" s="80">
        <v>1</v>
      </c>
      <c r="B10" s="80">
        <v>2</v>
      </c>
      <c r="C10" s="80">
        <v>3</v>
      </c>
      <c r="D10" s="80">
        <v>4</v>
      </c>
      <c r="E10" s="80">
        <v>5</v>
      </c>
      <c r="F10" s="80">
        <v>6</v>
      </c>
      <c r="G10" s="80">
        <v>7</v>
      </c>
      <c r="H10" s="74">
        <v>8</v>
      </c>
    </row>
    <row r="11" spans="1:8" ht="18" customHeight="1">
      <c r="A11" s="156">
        <v>19</v>
      </c>
      <c r="B11" s="156" t="s">
        <v>201</v>
      </c>
      <c r="C11" s="155" t="s">
        <v>202</v>
      </c>
      <c r="D11" s="155" t="s">
        <v>94</v>
      </c>
      <c r="E11" s="156"/>
      <c r="F11" s="155">
        <v>158</v>
      </c>
      <c r="G11" s="156"/>
      <c r="H11" s="157"/>
    </row>
    <row r="12" spans="1:8" ht="17.25" customHeight="1">
      <c r="A12" s="138">
        <v>19.1</v>
      </c>
      <c r="B12" s="138"/>
      <c r="C12" s="138" t="s">
        <v>42</v>
      </c>
      <c r="D12" s="138" t="s">
        <v>45</v>
      </c>
      <c r="E12" s="138">
        <v>0.0692</v>
      </c>
      <c r="F12" s="140">
        <f>F11*E12</f>
        <v>10.9336</v>
      </c>
      <c r="G12" s="138"/>
      <c r="H12" s="141"/>
    </row>
    <row r="13" spans="1:8" ht="20.25" customHeight="1">
      <c r="A13" s="390">
        <v>19.2</v>
      </c>
      <c r="B13" s="212"/>
      <c r="C13" s="138" t="s">
        <v>95</v>
      </c>
      <c r="D13" s="138" t="s">
        <v>13</v>
      </c>
      <c r="E13" s="138">
        <v>0.0016</v>
      </c>
      <c r="F13" s="140">
        <f>F11*E13</f>
        <v>0.2528</v>
      </c>
      <c r="G13" s="138"/>
      <c r="H13" s="141"/>
    </row>
    <row r="14" spans="1:8" ht="18" customHeight="1">
      <c r="A14" s="212">
        <v>19.3</v>
      </c>
      <c r="B14" s="234" t="s">
        <v>190</v>
      </c>
      <c r="C14" s="138" t="s">
        <v>183</v>
      </c>
      <c r="D14" s="138" t="s">
        <v>53</v>
      </c>
      <c r="E14" s="138">
        <v>0.4</v>
      </c>
      <c r="F14" s="138">
        <f>F11*E14</f>
        <v>63.2</v>
      </c>
      <c r="G14" s="138"/>
      <c r="H14" s="141"/>
    </row>
    <row r="15" spans="1:9" ht="19.5" customHeight="1">
      <c r="A15" s="154">
        <v>21</v>
      </c>
      <c r="B15" s="154" t="s">
        <v>204</v>
      </c>
      <c r="C15" s="152" t="s">
        <v>203</v>
      </c>
      <c r="D15" s="152" t="s">
        <v>52</v>
      </c>
      <c r="E15" s="154"/>
      <c r="F15" s="152">
        <v>48</v>
      </c>
      <c r="G15" s="154"/>
      <c r="H15" s="153"/>
      <c r="I15" s="208"/>
    </row>
    <row r="16" spans="1:9" ht="18" customHeight="1">
      <c r="A16" s="80">
        <v>21.1</v>
      </c>
      <c r="B16" s="80"/>
      <c r="C16" s="80" t="s">
        <v>42</v>
      </c>
      <c r="D16" s="80" t="s">
        <v>45</v>
      </c>
      <c r="E16" s="80">
        <v>0.286</v>
      </c>
      <c r="F16" s="80">
        <f>F15*E16</f>
        <v>13.727999999999998</v>
      </c>
      <c r="G16" s="80"/>
      <c r="H16" s="74"/>
      <c r="I16" s="208"/>
    </row>
    <row r="17" spans="1:9" ht="17.25" customHeight="1">
      <c r="A17" s="80">
        <v>21.2</v>
      </c>
      <c r="B17" s="80"/>
      <c r="C17" s="80" t="s">
        <v>95</v>
      </c>
      <c r="D17" s="80" t="s">
        <v>13</v>
      </c>
      <c r="E17" s="80">
        <v>0.0041</v>
      </c>
      <c r="F17" s="80">
        <f>F15*E17</f>
        <v>0.19680000000000003</v>
      </c>
      <c r="G17" s="80"/>
      <c r="H17" s="74"/>
      <c r="I17" s="208"/>
    </row>
    <row r="18" spans="1:9" ht="16.5" customHeight="1">
      <c r="A18" s="80">
        <v>21.3</v>
      </c>
      <c r="B18" s="80"/>
      <c r="C18" s="80" t="s">
        <v>210</v>
      </c>
      <c r="D18" s="80" t="s">
        <v>52</v>
      </c>
      <c r="E18" s="80">
        <v>1.015</v>
      </c>
      <c r="F18" s="80">
        <f>F15*E18</f>
        <v>48.72</v>
      </c>
      <c r="G18" s="80"/>
      <c r="H18" s="74"/>
      <c r="I18" s="208"/>
    </row>
    <row r="19" spans="1:9" ht="16.5" customHeight="1">
      <c r="A19" s="80">
        <v>21.4</v>
      </c>
      <c r="B19" s="80"/>
      <c r="C19" s="80" t="s">
        <v>199</v>
      </c>
      <c r="D19" s="80" t="s">
        <v>53</v>
      </c>
      <c r="E19" s="80">
        <v>0.038</v>
      </c>
      <c r="F19" s="80">
        <f>F15*E19</f>
        <v>1.8239999999999998</v>
      </c>
      <c r="G19" s="80"/>
      <c r="H19" s="74"/>
      <c r="I19" s="208"/>
    </row>
    <row r="20" spans="1:9" ht="21" customHeight="1">
      <c r="A20" s="390">
        <v>21.5</v>
      </c>
      <c r="B20" s="113"/>
      <c r="C20" s="80" t="s">
        <v>205</v>
      </c>
      <c r="D20" s="80" t="s">
        <v>53</v>
      </c>
      <c r="E20" s="80">
        <v>0.038</v>
      </c>
      <c r="F20" s="80">
        <f>F15*E20</f>
        <v>1.8239999999999998</v>
      </c>
      <c r="G20" s="80"/>
      <c r="H20" s="74"/>
      <c r="I20" s="208"/>
    </row>
    <row r="21" spans="1:16" ht="18.75" customHeight="1">
      <c r="A21" s="212">
        <v>21.6</v>
      </c>
      <c r="B21" s="224" t="s">
        <v>190</v>
      </c>
      <c r="C21" s="80" t="s">
        <v>206</v>
      </c>
      <c r="D21" s="80" t="s">
        <v>53</v>
      </c>
      <c r="E21" s="80">
        <v>1.69</v>
      </c>
      <c r="F21" s="80">
        <f>F15*E21</f>
        <v>81.12</v>
      </c>
      <c r="G21" s="80"/>
      <c r="H21" s="74"/>
      <c r="I21" s="79"/>
      <c r="J21" s="113"/>
      <c r="K21" s="113"/>
      <c r="L21" s="113"/>
      <c r="M21" s="113"/>
      <c r="N21" s="113"/>
      <c r="O21" s="113"/>
      <c r="P21" s="139"/>
    </row>
    <row r="22" spans="1:16" ht="21.75" customHeight="1">
      <c r="A22" s="238">
        <v>22</v>
      </c>
      <c r="B22" s="158" t="s">
        <v>208</v>
      </c>
      <c r="C22" s="158" t="s">
        <v>207</v>
      </c>
      <c r="D22" s="158" t="s">
        <v>52</v>
      </c>
      <c r="E22" s="159"/>
      <c r="F22" s="160">
        <v>23</v>
      </c>
      <c r="G22" s="159"/>
      <c r="H22" s="161"/>
      <c r="I22" s="79"/>
      <c r="J22" s="113"/>
      <c r="K22" s="113"/>
      <c r="L22" s="113"/>
      <c r="M22" s="113"/>
      <c r="N22" s="113"/>
      <c r="O22" s="113"/>
      <c r="P22" s="139"/>
    </row>
    <row r="23" spans="1:16" ht="19.5" customHeight="1">
      <c r="A23" s="148">
        <v>22.1</v>
      </c>
      <c r="B23" s="142"/>
      <c r="C23" s="146" t="s">
        <v>42</v>
      </c>
      <c r="D23" s="146" t="s">
        <v>45</v>
      </c>
      <c r="E23" s="77">
        <v>0.74</v>
      </c>
      <c r="F23" s="147">
        <f>F22*E23</f>
        <v>17.02</v>
      </c>
      <c r="G23" s="77"/>
      <c r="H23" s="81"/>
      <c r="I23" s="79"/>
      <c r="J23" s="113"/>
      <c r="K23" s="113"/>
      <c r="L23" s="113"/>
      <c r="M23" s="113"/>
      <c r="N23" s="113"/>
      <c r="O23" s="113"/>
      <c r="P23" s="139"/>
    </row>
    <row r="24" spans="1:16" ht="19.5" customHeight="1">
      <c r="A24" s="212">
        <v>22.2</v>
      </c>
      <c r="B24" s="134"/>
      <c r="C24" s="146" t="s">
        <v>209</v>
      </c>
      <c r="D24" s="146" t="s">
        <v>52</v>
      </c>
      <c r="E24" s="77">
        <v>1.015</v>
      </c>
      <c r="F24" s="147">
        <f>F22*E24</f>
        <v>23.345</v>
      </c>
      <c r="G24" s="77"/>
      <c r="H24" s="81"/>
      <c r="I24" s="79"/>
      <c r="J24" s="113"/>
      <c r="K24" s="113"/>
      <c r="L24" s="113"/>
      <c r="M24" s="113"/>
      <c r="N24" s="113"/>
      <c r="O24" s="113"/>
      <c r="P24" s="139"/>
    </row>
    <row r="25" spans="1:16" ht="19.5" customHeight="1">
      <c r="A25" s="212">
        <v>22.3</v>
      </c>
      <c r="B25" s="224"/>
      <c r="C25" s="126" t="s">
        <v>199</v>
      </c>
      <c r="D25" s="126" t="s">
        <v>53</v>
      </c>
      <c r="E25" s="80">
        <v>0.128</v>
      </c>
      <c r="F25" s="127">
        <f>F22*E25</f>
        <v>2.944</v>
      </c>
      <c r="G25" s="80"/>
      <c r="H25" s="74"/>
      <c r="I25" s="79"/>
      <c r="J25" s="113"/>
      <c r="K25" s="113"/>
      <c r="L25" s="113"/>
      <c r="M25" s="113"/>
      <c r="N25" s="113"/>
      <c r="O25" s="113"/>
      <c r="P25" s="139"/>
    </row>
    <row r="26" spans="1:16" ht="18.75" customHeight="1">
      <c r="A26" s="390">
        <v>22.4</v>
      </c>
      <c r="B26" s="224"/>
      <c r="C26" s="225" t="s">
        <v>205</v>
      </c>
      <c r="D26" s="225" t="s">
        <v>53</v>
      </c>
      <c r="E26" s="226">
        <v>0.128</v>
      </c>
      <c r="F26" s="227">
        <v>5</v>
      </c>
      <c r="G26" s="226"/>
      <c r="H26" s="228"/>
      <c r="I26" s="79"/>
      <c r="J26" s="113"/>
      <c r="K26" s="113"/>
      <c r="L26" s="113"/>
      <c r="M26" s="113"/>
      <c r="N26" s="113"/>
      <c r="O26" s="113"/>
      <c r="P26" s="139"/>
    </row>
    <row r="27" spans="1:16" ht="18" customHeight="1">
      <c r="A27" s="212">
        <v>22.5</v>
      </c>
      <c r="B27" s="236" t="s">
        <v>190</v>
      </c>
      <c r="C27" s="225" t="s">
        <v>96</v>
      </c>
      <c r="D27" s="225" t="s">
        <v>13</v>
      </c>
      <c r="E27" s="226">
        <v>0.133</v>
      </c>
      <c r="F27" s="229">
        <f>F22*E27</f>
        <v>3.059</v>
      </c>
      <c r="G27" s="226"/>
      <c r="H27" s="228"/>
      <c r="I27" s="79"/>
      <c r="J27" s="113"/>
      <c r="K27" s="113"/>
      <c r="L27" s="113"/>
      <c r="M27" s="113"/>
      <c r="N27" s="113"/>
      <c r="O27" s="113"/>
      <c r="P27" s="139"/>
    </row>
    <row r="28" spans="1:39" ht="16.5" customHeight="1">
      <c r="A28" s="155">
        <v>23</v>
      </c>
      <c r="B28" s="162" t="s">
        <v>211</v>
      </c>
      <c r="C28" s="162" t="s">
        <v>213</v>
      </c>
      <c r="D28" s="162" t="s">
        <v>3</v>
      </c>
      <c r="E28" s="163"/>
      <c r="F28" s="162">
        <v>24</v>
      </c>
      <c r="G28" s="163"/>
      <c r="H28" s="164"/>
      <c r="I28" s="79"/>
      <c r="J28" s="113"/>
      <c r="K28" s="113"/>
      <c r="L28" s="113"/>
      <c r="M28" s="113"/>
      <c r="N28" s="113"/>
      <c r="O28" s="113"/>
      <c r="P28" s="139"/>
      <c r="AM28" s="237"/>
    </row>
    <row r="29" spans="1:16" ht="15" customHeight="1">
      <c r="A29" s="212">
        <v>23.1</v>
      </c>
      <c r="B29" s="230"/>
      <c r="C29" s="230" t="s">
        <v>42</v>
      </c>
      <c r="D29" s="230" t="s">
        <v>45</v>
      </c>
      <c r="E29" s="230">
        <v>1.51</v>
      </c>
      <c r="F29" s="230">
        <f>F28*E29</f>
        <v>36.24</v>
      </c>
      <c r="G29" s="230"/>
      <c r="H29" s="231"/>
      <c r="I29" s="79"/>
      <c r="J29" s="113"/>
      <c r="K29" s="113"/>
      <c r="L29" s="113"/>
      <c r="M29" s="113"/>
      <c r="N29" s="113"/>
      <c r="O29" s="113"/>
      <c r="P29" s="139"/>
    </row>
    <row r="30" spans="1:16" ht="16.5" customHeight="1">
      <c r="A30" s="212">
        <v>23.2</v>
      </c>
      <c r="B30" s="230"/>
      <c r="C30" s="230" t="s">
        <v>212</v>
      </c>
      <c r="D30" s="230" t="s">
        <v>3</v>
      </c>
      <c r="E30" s="230" t="s">
        <v>190</v>
      </c>
      <c r="F30" s="230">
        <v>6</v>
      </c>
      <c r="G30" s="230"/>
      <c r="H30" s="231"/>
      <c r="I30" s="79"/>
      <c r="J30" s="113"/>
      <c r="K30" s="113"/>
      <c r="L30" s="113"/>
      <c r="M30" s="113"/>
      <c r="N30" s="113"/>
      <c r="O30" s="113"/>
      <c r="P30" s="139"/>
    </row>
    <row r="31" spans="1:16" ht="19.5" customHeight="1">
      <c r="A31" s="212">
        <v>23.3</v>
      </c>
      <c r="B31" s="230"/>
      <c r="C31" s="230" t="s">
        <v>214</v>
      </c>
      <c r="D31" s="230" t="s">
        <v>3</v>
      </c>
      <c r="E31" s="230" t="s">
        <v>190</v>
      </c>
      <c r="F31" s="230">
        <v>18</v>
      </c>
      <c r="G31" s="230"/>
      <c r="H31" s="231"/>
      <c r="I31" s="79"/>
      <c r="J31" s="113"/>
      <c r="K31" s="113"/>
      <c r="L31" s="113"/>
      <c r="M31" s="113"/>
      <c r="N31" s="113"/>
      <c r="O31" s="113"/>
      <c r="P31" s="139"/>
    </row>
    <row r="32" spans="1:16" ht="23.25" customHeight="1">
      <c r="A32" s="390">
        <v>23.4</v>
      </c>
      <c r="B32" s="230"/>
      <c r="C32" s="230" t="s">
        <v>96</v>
      </c>
      <c r="D32" s="230" t="s">
        <v>13</v>
      </c>
      <c r="E32" s="230">
        <v>0.078</v>
      </c>
      <c r="F32" s="230">
        <f>F28*E32</f>
        <v>1.8719999999999999</v>
      </c>
      <c r="G32" s="230"/>
      <c r="H32" s="231"/>
      <c r="I32" s="79"/>
      <c r="J32" s="113"/>
      <c r="K32" s="136"/>
      <c r="L32" s="136"/>
      <c r="M32" s="113"/>
      <c r="N32" s="113"/>
      <c r="O32" s="113"/>
      <c r="P32" s="139"/>
    </row>
    <row r="33" spans="1:16" ht="16.5" customHeight="1">
      <c r="A33" s="212">
        <v>23.5</v>
      </c>
      <c r="B33" s="236" t="s">
        <v>190</v>
      </c>
      <c r="C33" s="232" t="s">
        <v>215</v>
      </c>
      <c r="D33" s="230"/>
      <c r="E33" s="230"/>
      <c r="F33" s="230"/>
      <c r="G33" s="230"/>
      <c r="H33" s="231"/>
      <c r="I33" s="79"/>
      <c r="J33" s="113"/>
      <c r="K33" s="136"/>
      <c r="L33" s="136"/>
      <c r="M33" s="113"/>
      <c r="N33" s="113"/>
      <c r="O33" s="113"/>
      <c r="P33" s="139"/>
    </row>
    <row r="34" spans="1:23" ht="21" customHeight="1">
      <c r="A34" s="155">
        <v>25</v>
      </c>
      <c r="B34" s="162" t="s">
        <v>216</v>
      </c>
      <c r="C34" s="158" t="s">
        <v>300</v>
      </c>
      <c r="D34" s="162" t="s">
        <v>94</v>
      </c>
      <c r="E34" s="163"/>
      <c r="F34" s="164">
        <v>18.92</v>
      </c>
      <c r="G34" s="163"/>
      <c r="H34" s="164"/>
      <c r="I34" s="208"/>
      <c r="P34" s="79"/>
      <c r="Q34" s="80"/>
      <c r="R34" s="80" t="s">
        <v>200</v>
      </c>
      <c r="S34" s="82" t="s">
        <v>190</v>
      </c>
      <c r="T34" s="80"/>
      <c r="U34" s="80"/>
      <c r="V34" s="80"/>
      <c r="W34" s="124" t="s">
        <v>190</v>
      </c>
    </row>
    <row r="35" spans="1:15" ht="17.25" customHeight="1">
      <c r="A35" s="212">
        <v>25.1</v>
      </c>
      <c r="B35" s="230"/>
      <c r="C35" s="230" t="s">
        <v>42</v>
      </c>
      <c r="D35" s="230" t="s">
        <v>45</v>
      </c>
      <c r="E35" s="230">
        <v>2.72</v>
      </c>
      <c r="F35" s="231">
        <f>F34*E35</f>
        <v>51.46240000000001</v>
      </c>
      <c r="G35" s="230"/>
      <c r="H35" s="231"/>
      <c r="I35" s="79"/>
      <c r="J35" s="67"/>
      <c r="K35" s="79"/>
      <c r="L35" s="79"/>
      <c r="M35" s="79"/>
      <c r="N35" s="79"/>
      <c r="O35" s="68"/>
    </row>
    <row r="36" spans="1:11" ht="19.5" customHeight="1">
      <c r="A36" s="212">
        <v>25.2</v>
      </c>
      <c r="B36" s="212" t="s">
        <v>190</v>
      </c>
      <c r="C36" s="230" t="s">
        <v>184</v>
      </c>
      <c r="D36" s="230" t="s">
        <v>13</v>
      </c>
      <c r="E36" s="230">
        <v>0.65</v>
      </c>
      <c r="F36" s="231">
        <f>F34*E36</f>
        <v>12.298000000000002</v>
      </c>
      <c r="G36" s="230"/>
      <c r="H36" s="231"/>
      <c r="I36" s="79"/>
      <c r="J36" s="79"/>
      <c r="K36" s="83"/>
    </row>
    <row r="37" spans="1:9" ht="21.75" customHeight="1">
      <c r="A37" s="390">
        <v>25.3</v>
      </c>
      <c r="B37" s="212" t="s">
        <v>301</v>
      </c>
      <c r="C37" s="212" t="s">
        <v>302</v>
      </c>
      <c r="D37" s="212" t="s">
        <v>94</v>
      </c>
      <c r="E37" s="212">
        <v>1</v>
      </c>
      <c r="F37" s="233">
        <f>F34*E37</f>
        <v>18.92</v>
      </c>
      <c r="G37" s="212"/>
      <c r="H37" s="233"/>
      <c r="I37" s="208"/>
    </row>
    <row r="38" spans="1:14" ht="22.5" customHeight="1">
      <c r="A38" s="212">
        <v>25.4</v>
      </c>
      <c r="B38" s="234" t="s">
        <v>190</v>
      </c>
      <c r="C38" s="212" t="s">
        <v>96</v>
      </c>
      <c r="D38" s="212" t="s">
        <v>13</v>
      </c>
      <c r="E38" s="212">
        <v>0.656</v>
      </c>
      <c r="F38" s="233">
        <f>F34*E38</f>
        <v>12.411520000000001</v>
      </c>
      <c r="G38" s="212"/>
      <c r="H38" s="233"/>
      <c r="I38" s="80"/>
      <c r="J38" s="80"/>
      <c r="K38" s="80"/>
      <c r="L38" s="80"/>
      <c r="M38" s="80"/>
      <c r="N38" s="80"/>
    </row>
    <row r="39" spans="1:14" ht="18.75" customHeight="1">
      <c r="A39" s="155">
        <v>26</v>
      </c>
      <c r="B39" s="155" t="s">
        <v>218</v>
      </c>
      <c r="C39" s="155" t="s">
        <v>217</v>
      </c>
      <c r="D39" s="155" t="s">
        <v>94</v>
      </c>
      <c r="E39" s="156"/>
      <c r="F39" s="155">
        <v>216</v>
      </c>
      <c r="G39" s="156"/>
      <c r="H39" s="157"/>
      <c r="I39" s="80"/>
      <c r="J39" s="80"/>
      <c r="K39" s="80"/>
      <c r="L39" s="74"/>
      <c r="M39" s="80"/>
      <c r="N39" s="74"/>
    </row>
    <row r="40" spans="1:14" ht="18.75" customHeight="1">
      <c r="A40" s="138">
        <v>26.1</v>
      </c>
      <c r="B40" s="138"/>
      <c r="C40" s="211" t="s">
        <v>42</v>
      </c>
      <c r="D40" s="211" t="s">
        <v>45</v>
      </c>
      <c r="E40" s="138">
        <v>0.74</v>
      </c>
      <c r="F40" s="138">
        <f>F39*E40</f>
        <v>159.84</v>
      </c>
      <c r="G40" s="138"/>
      <c r="H40" s="141"/>
      <c r="I40" s="80"/>
      <c r="J40" s="80"/>
      <c r="K40" s="80"/>
      <c r="L40" s="74"/>
      <c r="M40" s="80"/>
      <c r="N40" s="74"/>
    </row>
    <row r="41" spans="1:14" ht="20.25" customHeight="1">
      <c r="A41" s="138">
        <v>26.2</v>
      </c>
      <c r="B41" s="138"/>
      <c r="C41" s="211" t="s">
        <v>219</v>
      </c>
      <c r="D41" s="211" t="s">
        <v>56</v>
      </c>
      <c r="E41" s="138">
        <v>0.0472</v>
      </c>
      <c r="F41" s="141">
        <f>F39*E41</f>
        <v>10.1952</v>
      </c>
      <c r="G41" s="138"/>
      <c r="H41" s="141"/>
      <c r="I41" s="80"/>
      <c r="J41" s="80"/>
      <c r="K41" s="80"/>
      <c r="L41" s="74"/>
      <c r="M41" s="80"/>
      <c r="N41" s="74"/>
    </row>
    <row r="42" spans="1:14" ht="19.5" customHeight="1">
      <c r="A42" s="245">
        <v>26.3</v>
      </c>
      <c r="B42" s="212"/>
      <c r="C42" s="211" t="s">
        <v>220</v>
      </c>
      <c r="D42" s="211" t="s">
        <v>93</v>
      </c>
      <c r="E42" s="138">
        <v>0.0187</v>
      </c>
      <c r="F42" s="140">
        <f>F39*E42</f>
        <v>4.0392</v>
      </c>
      <c r="G42" s="138"/>
      <c r="H42" s="141"/>
      <c r="I42" s="80"/>
      <c r="J42" s="80"/>
      <c r="K42" s="80"/>
      <c r="L42" s="74"/>
      <c r="M42" s="80"/>
      <c r="N42" s="74"/>
    </row>
    <row r="43" spans="1:14" ht="20.25" customHeight="1">
      <c r="A43" s="212">
        <v>26.4</v>
      </c>
      <c r="B43" s="234" t="s">
        <v>190</v>
      </c>
      <c r="C43" s="211" t="s">
        <v>96</v>
      </c>
      <c r="D43" s="211" t="s">
        <v>13</v>
      </c>
      <c r="E43" s="138">
        <v>0.003</v>
      </c>
      <c r="F43" s="138">
        <f>F39*E43</f>
        <v>0.648</v>
      </c>
      <c r="G43" s="138"/>
      <c r="H43" s="141"/>
      <c r="I43" s="80"/>
      <c r="J43" s="80"/>
      <c r="K43" s="80"/>
      <c r="L43" s="74"/>
      <c r="M43" s="80"/>
      <c r="N43" s="74"/>
    </row>
    <row r="44" spans="1:14" ht="30" customHeight="1">
      <c r="A44" s="155">
        <v>27</v>
      </c>
      <c r="B44" s="155" t="s">
        <v>304</v>
      </c>
      <c r="C44" s="152" t="s">
        <v>303</v>
      </c>
      <c r="D44" s="155" t="s">
        <v>94</v>
      </c>
      <c r="E44" s="156"/>
      <c r="F44" s="155">
        <v>64</v>
      </c>
      <c r="G44" s="156"/>
      <c r="H44" s="157"/>
      <c r="I44" s="80"/>
      <c r="J44" s="80"/>
      <c r="K44" s="80"/>
      <c r="L44" s="74"/>
      <c r="M44" s="80"/>
      <c r="N44" s="74"/>
    </row>
    <row r="45" spans="1:9" ht="19.5" customHeight="1">
      <c r="A45" s="138">
        <v>27.1</v>
      </c>
      <c r="B45" s="138"/>
      <c r="C45" s="211" t="s">
        <v>42</v>
      </c>
      <c r="D45" s="211" t="s">
        <v>45</v>
      </c>
      <c r="E45" s="138">
        <v>1.165</v>
      </c>
      <c r="F45" s="138">
        <f>F44*E45</f>
        <v>74.56</v>
      </c>
      <c r="G45" s="138"/>
      <c r="H45" s="141"/>
      <c r="I45" s="208"/>
    </row>
    <row r="46" spans="1:9" ht="18.75" customHeight="1">
      <c r="A46" s="148">
        <v>27.2</v>
      </c>
      <c r="B46" s="138"/>
      <c r="C46" s="211" t="s">
        <v>44</v>
      </c>
      <c r="D46" s="211" t="s">
        <v>13</v>
      </c>
      <c r="E46" s="138">
        <v>0.0472</v>
      </c>
      <c r="F46" s="140">
        <f>F44*E46</f>
        <v>3.0208</v>
      </c>
      <c r="G46" s="138"/>
      <c r="H46" s="141"/>
      <c r="I46" s="208"/>
    </row>
    <row r="47" spans="1:9" ht="17.25" customHeight="1">
      <c r="A47" s="148">
        <v>27.3</v>
      </c>
      <c r="B47" s="138"/>
      <c r="C47" s="211" t="s">
        <v>198</v>
      </c>
      <c r="D47" s="211" t="s">
        <v>93</v>
      </c>
      <c r="E47" s="138">
        <v>0.037</v>
      </c>
      <c r="F47" s="140">
        <f>F44*E47</f>
        <v>2.368</v>
      </c>
      <c r="G47" s="138"/>
      <c r="H47" s="141"/>
      <c r="I47" s="208"/>
    </row>
    <row r="48" spans="1:16" ht="20.25" customHeight="1">
      <c r="A48" s="245">
        <v>27.4</v>
      </c>
      <c r="B48" s="212"/>
      <c r="C48" s="211" t="s">
        <v>305</v>
      </c>
      <c r="D48" s="211" t="s">
        <v>94</v>
      </c>
      <c r="E48" s="138">
        <v>1.015</v>
      </c>
      <c r="F48" s="140">
        <f>F44*E48</f>
        <v>64.96</v>
      </c>
      <c r="G48" s="138"/>
      <c r="H48" s="141"/>
      <c r="I48" s="135" t="s">
        <v>190</v>
      </c>
      <c r="J48" s="142"/>
      <c r="K48" s="142"/>
      <c r="L48" s="142"/>
      <c r="M48" s="77"/>
      <c r="O48" s="77"/>
      <c r="P48" s="81"/>
    </row>
    <row r="49" spans="1:16" ht="19.5" customHeight="1">
      <c r="A49" s="212">
        <v>27.5</v>
      </c>
      <c r="B49" s="234" t="s">
        <v>190</v>
      </c>
      <c r="C49" s="211" t="s">
        <v>96</v>
      </c>
      <c r="D49" s="211" t="s">
        <v>13</v>
      </c>
      <c r="E49" s="138">
        <v>0.62</v>
      </c>
      <c r="F49" s="138">
        <f>F44*E49</f>
        <v>39.68</v>
      </c>
      <c r="G49" s="138"/>
      <c r="H49" s="141"/>
      <c r="I49" s="210"/>
      <c r="J49" s="97"/>
      <c r="K49" s="97"/>
      <c r="L49" s="97"/>
      <c r="M49" s="97"/>
      <c r="N49" s="97"/>
      <c r="O49" s="97"/>
      <c r="P49" s="97"/>
    </row>
    <row r="50" spans="1:16" ht="27.75" customHeight="1">
      <c r="A50" s="155">
        <v>28</v>
      </c>
      <c r="B50" s="155" t="s">
        <v>304</v>
      </c>
      <c r="C50" s="152" t="s">
        <v>317</v>
      </c>
      <c r="D50" s="155" t="s">
        <v>94</v>
      </c>
      <c r="E50" s="156"/>
      <c r="F50" s="155">
        <v>23.3</v>
      </c>
      <c r="G50" s="156"/>
      <c r="H50" s="157"/>
      <c r="I50" s="210"/>
      <c r="J50" s="97"/>
      <c r="K50" s="97"/>
      <c r="L50" s="97"/>
      <c r="M50" s="97"/>
      <c r="N50" s="97"/>
      <c r="O50" s="97"/>
      <c r="P50" s="97"/>
    </row>
    <row r="51" spans="1:24" ht="20.25" customHeight="1">
      <c r="A51" s="138">
        <v>28.1</v>
      </c>
      <c r="B51" s="138"/>
      <c r="C51" s="211" t="s">
        <v>42</v>
      </c>
      <c r="D51" s="211" t="s">
        <v>45</v>
      </c>
      <c r="E51" s="138">
        <v>1.165</v>
      </c>
      <c r="F51" s="138">
        <f>F50*E51</f>
        <v>27.1445</v>
      </c>
      <c r="G51" s="138"/>
      <c r="H51" s="141"/>
      <c r="I51" s="210"/>
      <c r="J51" s="97"/>
      <c r="K51" s="97"/>
      <c r="L51" s="97"/>
      <c r="M51" s="13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  <row r="52" spans="1:24" ht="19.5" customHeight="1">
      <c r="A52" s="148">
        <v>28.2</v>
      </c>
      <c r="B52" s="138"/>
      <c r="C52" s="211" t="s">
        <v>44</v>
      </c>
      <c r="D52" s="211" t="s">
        <v>13</v>
      </c>
      <c r="E52" s="138">
        <v>0.0472</v>
      </c>
      <c r="F52" s="140">
        <f>F50*E52</f>
        <v>1.09976</v>
      </c>
      <c r="G52" s="138"/>
      <c r="H52" s="141"/>
      <c r="I52" s="210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</row>
    <row r="53" spans="1:24" ht="20.25" customHeight="1">
      <c r="A53" s="148">
        <v>28.3</v>
      </c>
      <c r="B53" s="138"/>
      <c r="C53" s="211" t="s">
        <v>198</v>
      </c>
      <c r="D53" s="211" t="s">
        <v>93</v>
      </c>
      <c r="E53" s="138">
        <v>0.032</v>
      </c>
      <c r="F53" s="140">
        <f>F50*E53</f>
        <v>0.7456</v>
      </c>
      <c r="G53" s="138"/>
      <c r="H53" s="141"/>
      <c r="I53" s="210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</row>
    <row r="54" spans="1:24" ht="18.75" customHeight="1">
      <c r="A54" s="245">
        <v>28.4</v>
      </c>
      <c r="B54" s="212"/>
      <c r="C54" s="211" t="s">
        <v>199</v>
      </c>
      <c r="D54" s="211" t="s">
        <v>53</v>
      </c>
      <c r="E54" s="138">
        <v>0.35</v>
      </c>
      <c r="F54" s="140">
        <f>F50*E54</f>
        <v>8.155</v>
      </c>
      <c r="G54" s="138"/>
      <c r="H54" s="141"/>
      <c r="I54" s="210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</row>
    <row r="55" spans="1:24" ht="22.5" customHeight="1">
      <c r="A55" s="212">
        <v>28.5</v>
      </c>
      <c r="B55" s="234" t="s">
        <v>190</v>
      </c>
      <c r="C55" s="211" t="s">
        <v>96</v>
      </c>
      <c r="D55" s="211" t="s">
        <v>13</v>
      </c>
      <c r="E55" s="138">
        <v>0.62</v>
      </c>
      <c r="F55" s="138">
        <f>F50*E55</f>
        <v>14.446</v>
      </c>
      <c r="G55" s="138"/>
      <c r="H55" s="141"/>
      <c r="I55" s="210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</row>
    <row r="56" spans="1:24" ht="28.5" customHeight="1">
      <c r="A56" s="155">
        <v>29</v>
      </c>
      <c r="B56" s="155" t="s">
        <v>221</v>
      </c>
      <c r="C56" s="152" t="s">
        <v>222</v>
      </c>
      <c r="D56" s="155" t="s">
        <v>52</v>
      </c>
      <c r="E56" s="155"/>
      <c r="F56" s="155">
        <v>123</v>
      </c>
      <c r="G56" s="155"/>
      <c r="H56" s="157"/>
      <c r="I56" s="210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</row>
    <row r="57" spans="1:24" ht="18.75" customHeight="1">
      <c r="A57" s="212">
        <v>29.1</v>
      </c>
      <c r="B57" s="138"/>
      <c r="C57" s="211" t="s">
        <v>42</v>
      </c>
      <c r="D57" s="211" t="s">
        <v>45</v>
      </c>
      <c r="E57" s="138">
        <v>1.79</v>
      </c>
      <c r="F57" s="138">
        <f>F56*E57</f>
        <v>220.17000000000002</v>
      </c>
      <c r="G57" s="138"/>
      <c r="H57" s="141"/>
      <c r="I57" s="210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</row>
    <row r="58" spans="1:16" ht="20.25" customHeight="1">
      <c r="A58" s="212">
        <v>29.2</v>
      </c>
      <c r="B58" s="138"/>
      <c r="C58" s="211" t="s">
        <v>184</v>
      </c>
      <c r="D58" s="211" t="s">
        <v>13</v>
      </c>
      <c r="E58" s="138">
        <v>0.076</v>
      </c>
      <c r="F58" s="138">
        <f>F56*E58</f>
        <v>9.347999999999999</v>
      </c>
      <c r="G58" s="138"/>
      <c r="H58" s="141"/>
      <c r="I58" s="210"/>
      <c r="J58" s="97"/>
      <c r="K58" s="97"/>
      <c r="L58" s="97"/>
      <c r="M58" s="97"/>
      <c r="N58" s="97"/>
      <c r="O58" s="97"/>
      <c r="P58" s="97"/>
    </row>
    <row r="59" spans="1:16" ht="19.5" customHeight="1">
      <c r="A59" s="245">
        <v>29.3</v>
      </c>
      <c r="B59" s="212" t="s">
        <v>316</v>
      </c>
      <c r="C59" s="211" t="s">
        <v>220</v>
      </c>
      <c r="D59" s="211" t="s">
        <v>93</v>
      </c>
      <c r="E59" s="138">
        <v>0.044</v>
      </c>
      <c r="F59" s="138">
        <f>F56*E59</f>
        <v>5.412</v>
      </c>
      <c r="G59" s="138"/>
      <c r="H59" s="141"/>
      <c r="I59" s="208"/>
      <c r="P59" s="97"/>
    </row>
    <row r="60" spans="1:16" ht="15">
      <c r="A60" s="212">
        <v>29.4</v>
      </c>
      <c r="B60" s="234" t="s">
        <v>190</v>
      </c>
      <c r="C60" s="211" t="s">
        <v>96</v>
      </c>
      <c r="D60" s="211" t="s">
        <v>13</v>
      </c>
      <c r="E60" s="138">
        <v>0.04</v>
      </c>
      <c r="F60" s="138">
        <f>F56*E60</f>
        <v>4.92</v>
      </c>
      <c r="G60" s="138"/>
      <c r="H60" s="141"/>
      <c r="I60" s="210"/>
      <c r="J60" s="97"/>
      <c r="K60" s="97"/>
      <c r="L60" s="97"/>
      <c r="M60" s="97"/>
      <c r="N60" s="97"/>
      <c r="O60" s="97"/>
      <c r="P60" s="97"/>
    </row>
    <row r="61" spans="1:16" ht="30">
      <c r="A61" s="155">
        <v>30</v>
      </c>
      <c r="B61" s="155" t="s">
        <v>223</v>
      </c>
      <c r="C61" s="152" t="s">
        <v>306</v>
      </c>
      <c r="D61" s="155" t="s">
        <v>94</v>
      </c>
      <c r="E61" s="156"/>
      <c r="F61" s="155">
        <v>60</v>
      </c>
      <c r="G61" s="156"/>
      <c r="H61" s="157"/>
      <c r="I61" s="210"/>
      <c r="J61" s="97"/>
      <c r="K61" s="97"/>
      <c r="L61" s="149"/>
      <c r="M61" s="97"/>
      <c r="N61" s="97"/>
      <c r="O61" s="97"/>
      <c r="P61" s="97"/>
    </row>
    <row r="62" spans="1:16" ht="18" customHeight="1">
      <c r="A62" s="212">
        <v>30.1</v>
      </c>
      <c r="B62" s="138"/>
      <c r="C62" s="211" t="s">
        <v>42</v>
      </c>
      <c r="D62" s="211" t="s">
        <v>45</v>
      </c>
      <c r="E62" s="138">
        <v>1.7</v>
      </c>
      <c r="F62" s="138">
        <f>F61*E62</f>
        <v>102</v>
      </c>
      <c r="G62" s="138"/>
      <c r="H62" s="141"/>
      <c r="I62" s="210"/>
      <c r="J62" s="97"/>
      <c r="K62" s="97"/>
      <c r="L62" s="97"/>
      <c r="M62" s="97"/>
      <c r="N62" s="97"/>
      <c r="O62" s="97"/>
      <c r="P62" s="97"/>
    </row>
    <row r="63" spans="1:9" ht="15">
      <c r="A63" s="212">
        <v>30.2</v>
      </c>
      <c r="B63" s="138"/>
      <c r="C63" s="211" t="s">
        <v>184</v>
      </c>
      <c r="D63" s="211" t="s">
        <v>13</v>
      </c>
      <c r="E63" s="138">
        <v>0.02</v>
      </c>
      <c r="F63" s="138">
        <f>F61*E63</f>
        <v>1.2</v>
      </c>
      <c r="G63" s="138"/>
      <c r="H63" s="141"/>
      <c r="I63" s="210"/>
    </row>
    <row r="64" spans="1:9" ht="18.75" customHeight="1">
      <c r="A64" s="212">
        <v>30.3</v>
      </c>
      <c r="B64" s="138"/>
      <c r="C64" s="211" t="s">
        <v>224</v>
      </c>
      <c r="D64" s="211" t="s">
        <v>94</v>
      </c>
      <c r="E64" s="138">
        <v>1.01</v>
      </c>
      <c r="F64" s="138">
        <f>F61*E64</f>
        <v>60.6</v>
      </c>
      <c r="G64" s="138"/>
      <c r="H64" s="141"/>
      <c r="I64" s="210"/>
    </row>
    <row r="65" spans="1:16" ht="15">
      <c r="A65" s="245">
        <v>30.4</v>
      </c>
      <c r="B65" s="212"/>
      <c r="C65" s="211" t="s">
        <v>225</v>
      </c>
      <c r="D65" s="211" t="s">
        <v>53</v>
      </c>
      <c r="E65" s="138">
        <v>6</v>
      </c>
      <c r="F65" s="138">
        <f>F61*E65</f>
        <v>360</v>
      </c>
      <c r="G65" s="138"/>
      <c r="H65" s="141"/>
      <c r="I65" s="210"/>
      <c r="J65" s="97"/>
      <c r="K65" s="97"/>
      <c r="L65" s="97"/>
      <c r="M65" s="97"/>
      <c r="N65" s="97"/>
      <c r="O65" s="97"/>
      <c r="P65" s="97"/>
    </row>
    <row r="66" spans="1:15" ht="15">
      <c r="A66" s="212">
        <v>30.5</v>
      </c>
      <c r="B66" s="234" t="s">
        <v>190</v>
      </c>
      <c r="C66" s="211" t="s">
        <v>96</v>
      </c>
      <c r="D66" s="211" t="s">
        <v>13</v>
      </c>
      <c r="E66" s="138">
        <v>0.12</v>
      </c>
      <c r="F66" s="140">
        <f>F61*E66</f>
        <v>7.199999999999999</v>
      </c>
      <c r="G66" s="138"/>
      <c r="H66" s="141"/>
      <c r="I66" s="210"/>
      <c r="J66" s="97"/>
      <c r="K66" s="97"/>
      <c r="L66" s="97"/>
      <c r="M66" s="97"/>
      <c r="N66" s="97"/>
      <c r="O66" s="97"/>
    </row>
    <row r="67" spans="1:17" ht="28.5" customHeight="1">
      <c r="A67" s="155">
        <v>31</v>
      </c>
      <c r="B67" s="155" t="s">
        <v>226</v>
      </c>
      <c r="C67" s="152" t="s">
        <v>307</v>
      </c>
      <c r="D67" s="155" t="s">
        <v>94</v>
      </c>
      <c r="E67" s="156"/>
      <c r="F67" s="155">
        <v>7.8</v>
      </c>
      <c r="G67" s="156"/>
      <c r="H67" s="157"/>
      <c r="I67" s="210"/>
      <c r="J67" s="97"/>
      <c r="K67" s="97"/>
      <c r="L67" s="97"/>
      <c r="M67" s="97"/>
      <c r="N67" s="97"/>
      <c r="O67" s="97"/>
      <c r="P67" s="97"/>
      <c r="Q67" s="97"/>
    </row>
    <row r="68" spans="1:17" ht="21" customHeight="1">
      <c r="A68" s="148">
        <v>31.1</v>
      </c>
      <c r="B68" s="138"/>
      <c r="C68" s="211" t="s">
        <v>42</v>
      </c>
      <c r="D68" s="211" t="s">
        <v>45</v>
      </c>
      <c r="E68" s="138">
        <v>1.08</v>
      </c>
      <c r="F68" s="141">
        <f>F67*E68</f>
        <v>8.424</v>
      </c>
      <c r="G68" s="138"/>
      <c r="H68" s="141"/>
      <c r="I68" s="210"/>
      <c r="J68" s="97"/>
      <c r="K68" s="97"/>
      <c r="L68" s="97"/>
      <c r="M68" s="97"/>
      <c r="N68" s="97"/>
      <c r="O68" s="97"/>
      <c r="P68" s="97"/>
      <c r="Q68" s="97"/>
    </row>
    <row r="69" spans="1:17" ht="18.75" customHeight="1">
      <c r="A69" s="148">
        <v>31.2</v>
      </c>
      <c r="B69" s="138"/>
      <c r="C69" s="211" t="s">
        <v>184</v>
      </c>
      <c r="D69" s="211" t="s">
        <v>13</v>
      </c>
      <c r="E69" s="140">
        <v>0.0452</v>
      </c>
      <c r="F69" s="141">
        <f>F67*E69</f>
        <v>0.35256</v>
      </c>
      <c r="G69" s="138"/>
      <c r="H69" s="141"/>
      <c r="I69" s="210"/>
      <c r="J69" s="97"/>
      <c r="K69" s="97"/>
      <c r="L69" s="97"/>
      <c r="M69" s="97"/>
      <c r="N69" s="97"/>
      <c r="O69" s="97"/>
      <c r="P69" s="97"/>
      <c r="Q69" s="97"/>
    </row>
    <row r="70" spans="1:17" ht="19.5" customHeight="1">
      <c r="A70" s="148">
        <v>31.3</v>
      </c>
      <c r="B70" s="138"/>
      <c r="C70" s="211" t="s">
        <v>224</v>
      </c>
      <c r="D70" s="211" t="s">
        <v>94</v>
      </c>
      <c r="E70" s="138">
        <v>1.02</v>
      </c>
      <c r="F70" s="141">
        <f>F67*E70</f>
        <v>7.9559999999999995</v>
      </c>
      <c r="G70" s="138"/>
      <c r="H70" s="141"/>
      <c r="I70" s="210"/>
      <c r="J70" s="97"/>
      <c r="K70" s="97"/>
      <c r="L70" s="97"/>
      <c r="M70" s="97"/>
      <c r="N70" s="97"/>
      <c r="O70" s="97"/>
      <c r="P70" s="97"/>
      <c r="Q70" s="97"/>
    </row>
    <row r="71" spans="1:17" ht="15">
      <c r="A71" s="245">
        <v>31.4</v>
      </c>
      <c r="B71" s="212"/>
      <c r="C71" s="211" t="s">
        <v>225</v>
      </c>
      <c r="D71" s="211" t="s">
        <v>53</v>
      </c>
      <c r="E71" s="138">
        <v>5</v>
      </c>
      <c r="F71" s="138">
        <f>F67*E71</f>
        <v>39</v>
      </c>
      <c r="G71" s="138"/>
      <c r="H71" s="141"/>
      <c r="I71" s="210"/>
      <c r="J71" s="97"/>
      <c r="K71" s="97"/>
      <c r="L71" s="97"/>
      <c r="M71" s="97"/>
      <c r="N71" s="97"/>
      <c r="O71" s="97"/>
      <c r="P71" s="97"/>
      <c r="Q71" s="97"/>
    </row>
    <row r="72" spans="1:17" ht="19.5" customHeight="1">
      <c r="A72" s="212">
        <v>31.5</v>
      </c>
      <c r="B72" s="234" t="s">
        <v>190</v>
      </c>
      <c r="C72" s="211" t="s">
        <v>96</v>
      </c>
      <c r="D72" s="211" t="s">
        <v>13</v>
      </c>
      <c r="E72" s="138">
        <v>0.0466</v>
      </c>
      <c r="F72" s="140">
        <f>F67*E72</f>
        <v>0.36348</v>
      </c>
      <c r="G72" s="138"/>
      <c r="H72" s="141"/>
      <c r="I72" s="208"/>
      <c r="N72" s="97"/>
      <c r="P72" s="97"/>
      <c r="Q72" s="97"/>
    </row>
    <row r="73" spans="1:17" ht="27" customHeight="1">
      <c r="A73" s="155">
        <v>32</v>
      </c>
      <c r="B73" s="155" t="s">
        <v>231</v>
      </c>
      <c r="C73" s="152" t="s">
        <v>308</v>
      </c>
      <c r="D73" s="155" t="s">
        <v>94</v>
      </c>
      <c r="E73" s="156"/>
      <c r="F73" s="155">
        <v>23.3</v>
      </c>
      <c r="G73" s="156"/>
      <c r="H73" s="157"/>
      <c r="I73" s="208"/>
      <c r="P73" s="97"/>
      <c r="Q73" s="97"/>
    </row>
    <row r="74" spans="1:17" ht="23.25" customHeight="1">
      <c r="A74" s="148">
        <v>32.1</v>
      </c>
      <c r="B74" s="138"/>
      <c r="C74" s="211" t="s">
        <v>42</v>
      </c>
      <c r="D74" s="211" t="s">
        <v>45</v>
      </c>
      <c r="E74" s="138">
        <v>2.8</v>
      </c>
      <c r="F74" s="138">
        <f>F73*E74</f>
        <v>65.24</v>
      </c>
      <c r="G74" s="138"/>
      <c r="H74" s="141"/>
      <c r="I74" s="208"/>
      <c r="P74" s="97"/>
      <c r="Q74" s="97"/>
    </row>
    <row r="75" spans="1:17" ht="19.5" customHeight="1">
      <c r="A75" s="148">
        <v>32.2</v>
      </c>
      <c r="B75" s="138"/>
      <c r="C75" s="138" t="s">
        <v>95</v>
      </c>
      <c r="D75" s="138" t="s">
        <v>13</v>
      </c>
      <c r="E75" s="138">
        <v>0.0452</v>
      </c>
      <c r="F75" s="140">
        <f>F73*E75</f>
        <v>1.0531599999999999</v>
      </c>
      <c r="G75" s="138"/>
      <c r="H75" s="141"/>
      <c r="I75" s="208"/>
      <c r="P75" s="97"/>
      <c r="Q75" s="97"/>
    </row>
    <row r="76" spans="1:17" ht="19.5" customHeight="1">
      <c r="A76" s="148">
        <v>32.3</v>
      </c>
      <c r="B76" s="138"/>
      <c r="C76" s="138" t="s">
        <v>309</v>
      </c>
      <c r="D76" s="138" t="s">
        <v>94</v>
      </c>
      <c r="E76" s="138">
        <v>1.02</v>
      </c>
      <c r="F76" s="140">
        <f>F73*E76</f>
        <v>23.766000000000002</v>
      </c>
      <c r="G76" s="138"/>
      <c r="H76" s="141"/>
      <c r="I76" s="208"/>
      <c r="P76" s="97"/>
      <c r="Q76" s="97"/>
    </row>
    <row r="77" spans="1:17" ht="21" customHeight="1">
      <c r="A77" s="148">
        <v>32.4</v>
      </c>
      <c r="B77" s="138"/>
      <c r="C77" s="138" t="s">
        <v>310</v>
      </c>
      <c r="D77" s="138" t="s">
        <v>52</v>
      </c>
      <c r="E77" s="138"/>
      <c r="F77" s="138">
        <v>14</v>
      </c>
      <c r="G77" s="138"/>
      <c r="H77" s="141"/>
      <c r="I77" s="208"/>
      <c r="P77" s="97"/>
      <c r="Q77" s="97"/>
    </row>
    <row r="78" spans="1:17" ht="19.5" customHeight="1">
      <c r="A78" s="245">
        <v>32.5</v>
      </c>
      <c r="B78" s="212"/>
      <c r="C78" s="138" t="s">
        <v>225</v>
      </c>
      <c r="D78" s="138" t="s">
        <v>53</v>
      </c>
      <c r="E78" s="138">
        <v>6</v>
      </c>
      <c r="F78" s="138">
        <f>F73*E78</f>
        <v>139.8</v>
      </c>
      <c r="G78" s="138"/>
      <c r="H78" s="141"/>
      <c r="I78" s="208"/>
      <c r="P78" s="97"/>
      <c r="Q78" s="97"/>
    </row>
    <row r="79" spans="1:9" ht="18" customHeight="1">
      <c r="A79" s="212">
        <v>32.6</v>
      </c>
      <c r="B79" s="234" t="s">
        <v>190</v>
      </c>
      <c r="C79" s="138" t="s">
        <v>96</v>
      </c>
      <c r="D79" s="138" t="s">
        <v>13</v>
      </c>
      <c r="E79" s="138">
        <v>0.0466</v>
      </c>
      <c r="F79" s="140">
        <f>F73*E79</f>
        <v>1.0857800000000002</v>
      </c>
      <c r="G79" s="138"/>
      <c r="H79" s="141"/>
      <c r="I79" s="208"/>
    </row>
    <row r="80" spans="1:9" ht="31.5" customHeight="1">
      <c r="A80" s="155">
        <v>33</v>
      </c>
      <c r="B80" s="155" t="s">
        <v>227</v>
      </c>
      <c r="C80" s="152" t="s">
        <v>230</v>
      </c>
      <c r="D80" s="155" t="s">
        <v>94</v>
      </c>
      <c r="E80" s="156"/>
      <c r="F80" s="155">
        <v>64</v>
      </c>
      <c r="G80" s="156"/>
      <c r="H80" s="157"/>
      <c r="I80" s="208"/>
    </row>
    <row r="81" spans="1:9" ht="18" customHeight="1">
      <c r="A81" s="148">
        <v>33.1</v>
      </c>
      <c r="B81" s="138"/>
      <c r="C81" s="138" t="s">
        <v>42</v>
      </c>
      <c r="D81" s="138" t="s">
        <v>45</v>
      </c>
      <c r="E81" s="138">
        <v>1.29</v>
      </c>
      <c r="F81" s="138">
        <f>F80*E81</f>
        <v>82.56</v>
      </c>
      <c r="G81" s="138"/>
      <c r="H81" s="141"/>
      <c r="I81" s="208"/>
    </row>
    <row r="82" spans="1:9" ht="17.25" customHeight="1">
      <c r="A82" s="148">
        <v>33.2</v>
      </c>
      <c r="B82" s="138"/>
      <c r="C82" s="138" t="s">
        <v>95</v>
      </c>
      <c r="D82" s="138" t="s">
        <v>13</v>
      </c>
      <c r="E82" s="138">
        <v>0.034</v>
      </c>
      <c r="F82" s="138">
        <f>F80*E82</f>
        <v>2.176</v>
      </c>
      <c r="G82" s="138"/>
      <c r="H82" s="141"/>
      <c r="I82" s="208"/>
    </row>
    <row r="83" spans="1:9" ht="19.5" customHeight="1">
      <c r="A83" s="148">
        <v>33.3</v>
      </c>
      <c r="B83" s="138"/>
      <c r="C83" s="138" t="s">
        <v>228</v>
      </c>
      <c r="D83" s="138" t="s">
        <v>94</v>
      </c>
      <c r="E83" s="138">
        <v>1.015</v>
      </c>
      <c r="F83" s="138">
        <f>F80*E83</f>
        <v>64.96</v>
      </c>
      <c r="G83" s="138"/>
      <c r="H83" s="141"/>
      <c r="I83" s="208"/>
    </row>
    <row r="84" spans="1:9" ht="15">
      <c r="A84" s="245">
        <v>33.4</v>
      </c>
      <c r="B84" s="212"/>
      <c r="C84" s="138" t="s">
        <v>229</v>
      </c>
      <c r="D84" s="138" t="s">
        <v>52</v>
      </c>
      <c r="E84" s="138"/>
      <c r="F84" s="138">
        <v>75</v>
      </c>
      <c r="G84" s="138"/>
      <c r="H84" s="141"/>
      <c r="I84" s="208"/>
    </row>
    <row r="85" spans="1:9" ht="19.5" customHeight="1">
      <c r="A85" s="212">
        <v>33.5</v>
      </c>
      <c r="B85" s="234" t="s">
        <v>190</v>
      </c>
      <c r="C85" s="138" t="s">
        <v>96</v>
      </c>
      <c r="D85" s="138" t="s">
        <v>13</v>
      </c>
      <c r="E85" s="138">
        <v>0.018</v>
      </c>
      <c r="F85" s="138">
        <f>F80*E85</f>
        <v>1.152</v>
      </c>
      <c r="G85" s="138"/>
      <c r="H85" s="141"/>
      <c r="I85" s="208"/>
    </row>
    <row r="86" spans="1:9" ht="32.25" customHeight="1">
      <c r="A86" s="155">
        <v>34</v>
      </c>
      <c r="B86" s="155" t="s">
        <v>233</v>
      </c>
      <c r="C86" s="152" t="s">
        <v>232</v>
      </c>
      <c r="D86" s="155" t="s">
        <v>94</v>
      </c>
      <c r="E86" s="155"/>
      <c r="F86" s="155">
        <v>7.8</v>
      </c>
      <c r="G86" s="155"/>
      <c r="H86" s="157"/>
      <c r="I86" s="208"/>
    </row>
    <row r="87" spans="1:9" ht="15">
      <c r="A87" s="148">
        <v>34.1</v>
      </c>
      <c r="B87" s="138"/>
      <c r="C87" s="138" t="s">
        <v>42</v>
      </c>
      <c r="D87" s="138" t="s">
        <v>45</v>
      </c>
      <c r="E87" s="138">
        <v>1</v>
      </c>
      <c r="F87" s="138">
        <f>F86*E87</f>
        <v>7.8</v>
      </c>
      <c r="G87" s="138"/>
      <c r="H87" s="141"/>
      <c r="I87" s="208"/>
    </row>
    <row r="88" spans="1:9" ht="21" customHeight="1">
      <c r="A88" s="245">
        <v>34.2</v>
      </c>
      <c r="B88" s="212"/>
      <c r="C88" s="138" t="s">
        <v>234</v>
      </c>
      <c r="D88" s="138" t="s">
        <v>94</v>
      </c>
      <c r="E88" s="138">
        <v>1.03</v>
      </c>
      <c r="F88" s="138">
        <f>F86*E88</f>
        <v>8.034</v>
      </c>
      <c r="G88" s="138"/>
      <c r="H88" s="141"/>
      <c r="I88" s="208"/>
    </row>
    <row r="89" spans="1:9" ht="21" customHeight="1">
      <c r="A89" s="212">
        <v>34.3</v>
      </c>
      <c r="B89" s="234" t="s">
        <v>190</v>
      </c>
      <c r="C89" s="138" t="s">
        <v>235</v>
      </c>
      <c r="D89" s="138" t="s">
        <v>13</v>
      </c>
      <c r="E89" s="138">
        <v>0.405</v>
      </c>
      <c r="F89" s="140">
        <f>F86*E89</f>
        <v>3.1590000000000003</v>
      </c>
      <c r="G89" s="138"/>
      <c r="H89" s="141"/>
      <c r="I89" s="208"/>
    </row>
    <row r="90" spans="1:9" ht="28.5" customHeight="1">
      <c r="A90" s="155">
        <v>35</v>
      </c>
      <c r="B90" s="155" t="s">
        <v>313</v>
      </c>
      <c r="C90" s="152" t="s">
        <v>238</v>
      </c>
      <c r="D90" s="155" t="s">
        <v>94</v>
      </c>
      <c r="E90" s="155"/>
      <c r="F90" s="155">
        <v>87.2</v>
      </c>
      <c r="G90" s="155"/>
      <c r="H90" s="157"/>
      <c r="I90" s="208"/>
    </row>
    <row r="91" spans="1:9" ht="18" customHeight="1">
      <c r="A91" s="148">
        <v>35.1</v>
      </c>
      <c r="B91" s="113"/>
      <c r="C91" s="138" t="s">
        <v>42</v>
      </c>
      <c r="D91" s="138" t="s">
        <v>45</v>
      </c>
      <c r="E91" s="138">
        <v>0.688</v>
      </c>
      <c r="F91" s="138">
        <f>F90*E91</f>
        <v>59.9936</v>
      </c>
      <c r="G91" s="138"/>
      <c r="H91" s="141"/>
      <c r="I91" s="208"/>
    </row>
    <row r="92" spans="1:9" ht="18" customHeight="1">
      <c r="A92" s="148">
        <v>35.2</v>
      </c>
      <c r="B92" s="138"/>
      <c r="C92" s="138" t="s">
        <v>95</v>
      </c>
      <c r="D92" s="138" t="s">
        <v>13</v>
      </c>
      <c r="E92" s="138">
        <v>0.01</v>
      </c>
      <c r="F92" s="138">
        <f>F90*E92</f>
        <v>0.872</v>
      </c>
      <c r="G92" s="138"/>
      <c r="H92" s="141"/>
      <c r="I92" s="208"/>
    </row>
    <row r="93" spans="1:9" ht="17.25" customHeight="1">
      <c r="A93" s="148">
        <v>35.3</v>
      </c>
      <c r="B93" s="138"/>
      <c r="C93" s="138" t="s">
        <v>236</v>
      </c>
      <c r="D93" s="138" t="s">
        <v>53</v>
      </c>
      <c r="E93" s="138">
        <v>0.63</v>
      </c>
      <c r="F93" s="138">
        <f>F90*E93</f>
        <v>54.936</v>
      </c>
      <c r="G93" s="138"/>
      <c r="H93" s="141"/>
      <c r="I93" s="208"/>
    </row>
    <row r="94" spans="1:9" ht="19.5" customHeight="1">
      <c r="A94" s="245">
        <v>35.4</v>
      </c>
      <c r="B94" s="212"/>
      <c r="C94" s="138" t="s">
        <v>237</v>
      </c>
      <c r="D94" s="138" t="s">
        <v>53</v>
      </c>
      <c r="E94" s="138">
        <v>0.55</v>
      </c>
      <c r="F94" s="138">
        <f>F90*E94</f>
        <v>47.96000000000001</v>
      </c>
      <c r="G94" s="138"/>
      <c r="H94" s="141"/>
      <c r="I94" s="208"/>
    </row>
    <row r="95" spans="1:9" ht="15">
      <c r="A95" s="212">
        <v>35.5</v>
      </c>
      <c r="B95" s="234" t="s">
        <v>190</v>
      </c>
      <c r="C95" s="138" t="s">
        <v>96</v>
      </c>
      <c r="D95" s="138" t="s">
        <v>13</v>
      </c>
      <c r="E95" s="138">
        <v>0.22</v>
      </c>
      <c r="F95" s="138">
        <f>F90*E95</f>
        <v>19.184</v>
      </c>
      <c r="G95" s="138"/>
      <c r="H95" s="141"/>
      <c r="I95" s="208"/>
    </row>
    <row r="96" spans="1:9" ht="27.75" customHeight="1">
      <c r="A96" s="155">
        <v>36</v>
      </c>
      <c r="B96" s="155" t="s">
        <v>312</v>
      </c>
      <c r="C96" s="152" t="s">
        <v>239</v>
      </c>
      <c r="D96" s="155" t="s">
        <v>94</v>
      </c>
      <c r="E96" s="155"/>
      <c r="F96" s="155">
        <v>287</v>
      </c>
      <c r="G96" s="155"/>
      <c r="H96" s="157"/>
      <c r="I96" s="208"/>
    </row>
    <row r="97" spans="1:9" ht="20.25" customHeight="1">
      <c r="A97" s="148">
        <v>36.1</v>
      </c>
      <c r="B97" s="138"/>
      <c r="C97" s="138" t="s">
        <v>42</v>
      </c>
      <c r="D97" s="138" t="s">
        <v>45</v>
      </c>
      <c r="E97" s="138">
        <v>0.658</v>
      </c>
      <c r="F97" s="138">
        <f>F96*E97</f>
        <v>188.846</v>
      </c>
      <c r="G97" s="138"/>
      <c r="H97" s="141"/>
      <c r="I97" s="208"/>
    </row>
    <row r="98" spans="1:9" ht="15">
      <c r="A98" s="148">
        <v>36.2</v>
      </c>
      <c r="B98" s="138"/>
      <c r="C98" s="138" t="s">
        <v>184</v>
      </c>
      <c r="D98" s="138" t="s">
        <v>13</v>
      </c>
      <c r="E98" s="138">
        <v>0.01</v>
      </c>
      <c r="F98" s="138">
        <f>F96*E98</f>
        <v>2.87</v>
      </c>
      <c r="G98" s="138"/>
      <c r="H98" s="141"/>
      <c r="I98" s="208"/>
    </row>
    <row r="99" spans="1:9" ht="15">
      <c r="A99" s="148">
        <v>36.3</v>
      </c>
      <c r="B99" s="138"/>
      <c r="C99" s="138" t="s">
        <v>241</v>
      </c>
      <c r="D99" s="138" t="s">
        <v>53</v>
      </c>
      <c r="E99" s="138">
        <v>0.79</v>
      </c>
      <c r="F99" s="138">
        <f>F96*E99</f>
        <v>226.73000000000002</v>
      </c>
      <c r="G99" s="138"/>
      <c r="H99" s="141"/>
      <c r="I99" s="208"/>
    </row>
    <row r="100" spans="1:9" ht="15">
      <c r="A100" s="148">
        <v>36.4</v>
      </c>
      <c r="B100" s="138"/>
      <c r="C100" s="138" t="s">
        <v>236</v>
      </c>
      <c r="D100" s="138" t="s">
        <v>53</v>
      </c>
      <c r="E100" s="138">
        <v>0.63</v>
      </c>
      <c r="F100" s="138">
        <f>F96*E100</f>
        <v>180.81</v>
      </c>
      <c r="G100" s="138"/>
      <c r="H100" s="141"/>
      <c r="I100" s="208"/>
    </row>
    <row r="101" spans="1:9" ht="15">
      <c r="A101" s="245">
        <v>36.5</v>
      </c>
      <c r="B101" s="212"/>
      <c r="C101" s="138" t="s">
        <v>96</v>
      </c>
      <c r="D101" s="138" t="s">
        <v>13</v>
      </c>
      <c r="E101" s="138">
        <v>0.12</v>
      </c>
      <c r="F101" s="138">
        <f>F96*E101</f>
        <v>34.44</v>
      </c>
      <c r="G101" s="138"/>
      <c r="H101" s="141"/>
      <c r="I101" s="208"/>
    </row>
    <row r="102" spans="1:9" ht="19.5" customHeight="1">
      <c r="A102" s="212">
        <v>36.6</v>
      </c>
      <c r="B102" s="234" t="s">
        <v>190</v>
      </c>
      <c r="C102" s="150" t="s">
        <v>242</v>
      </c>
      <c r="D102" s="138"/>
      <c r="E102" s="138"/>
      <c r="F102" s="138"/>
      <c r="G102" s="138"/>
      <c r="H102" s="141"/>
      <c r="I102" s="208"/>
    </row>
    <row r="103" spans="1:9" ht="30.75" customHeight="1">
      <c r="A103" s="155">
        <v>37</v>
      </c>
      <c r="B103" s="155" t="s">
        <v>314</v>
      </c>
      <c r="C103" s="155" t="s">
        <v>243</v>
      </c>
      <c r="D103" s="155" t="s">
        <v>94</v>
      </c>
      <c r="E103" s="155"/>
      <c r="F103" s="155">
        <v>115</v>
      </c>
      <c r="G103" s="155"/>
      <c r="H103" s="157"/>
      <c r="I103" s="208"/>
    </row>
    <row r="104" spans="1:9" ht="15">
      <c r="A104" s="148">
        <v>37.1</v>
      </c>
      <c r="B104" s="138"/>
      <c r="C104" s="138" t="s">
        <v>42</v>
      </c>
      <c r="D104" s="138" t="s">
        <v>45</v>
      </c>
      <c r="E104" s="138">
        <v>0.93</v>
      </c>
      <c r="F104" s="138">
        <f>F103*E104</f>
        <v>106.95</v>
      </c>
      <c r="G104" s="138"/>
      <c r="H104" s="141"/>
      <c r="I104" s="208"/>
    </row>
    <row r="105" spans="1:9" ht="15">
      <c r="A105" s="148">
        <v>37.2</v>
      </c>
      <c r="B105" s="138"/>
      <c r="C105" s="138" t="s">
        <v>219</v>
      </c>
      <c r="D105" s="138" t="s">
        <v>56</v>
      </c>
      <c r="E105" s="138">
        <v>0.041</v>
      </c>
      <c r="F105" s="138">
        <f>F103*E105</f>
        <v>4.715</v>
      </c>
      <c r="G105" s="138"/>
      <c r="H105" s="141"/>
      <c r="I105" s="208"/>
    </row>
    <row r="106" spans="1:9" ht="15">
      <c r="A106" s="148">
        <v>37.3</v>
      </c>
      <c r="B106" s="138"/>
      <c r="C106" s="138" t="s">
        <v>95</v>
      </c>
      <c r="D106" s="138" t="s">
        <v>13</v>
      </c>
      <c r="E106" s="138">
        <v>0.027</v>
      </c>
      <c r="F106" s="138">
        <f>F103*E106</f>
        <v>3.105</v>
      </c>
      <c r="G106" s="138"/>
      <c r="H106" s="141"/>
      <c r="I106" s="208"/>
    </row>
    <row r="107" spans="1:9" ht="15">
      <c r="A107" s="245">
        <v>37.4</v>
      </c>
      <c r="B107" s="212" t="s">
        <v>316</v>
      </c>
      <c r="C107" s="138" t="s">
        <v>315</v>
      </c>
      <c r="D107" s="138" t="s">
        <v>93</v>
      </c>
      <c r="E107" s="138">
        <v>0.0238</v>
      </c>
      <c r="F107" s="138">
        <f>F103*E107</f>
        <v>2.737</v>
      </c>
      <c r="G107" s="138"/>
      <c r="H107" s="141"/>
      <c r="I107" s="208"/>
    </row>
    <row r="108" spans="1:9" ht="15">
      <c r="A108" s="212">
        <v>37.5</v>
      </c>
      <c r="B108" s="234" t="s">
        <v>190</v>
      </c>
      <c r="C108" s="138" t="s">
        <v>96</v>
      </c>
      <c r="D108" s="138" t="s">
        <v>13</v>
      </c>
      <c r="E108" s="138">
        <v>0.003</v>
      </c>
      <c r="F108" s="138">
        <f>F103*E108</f>
        <v>0.34500000000000003</v>
      </c>
      <c r="G108" s="138"/>
      <c r="H108" s="141"/>
      <c r="I108" s="208"/>
    </row>
    <row r="109" spans="1:9" ht="30" customHeight="1">
      <c r="A109" s="155">
        <v>38</v>
      </c>
      <c r="B109" s="155" t="s">
        <v>221</v>
      </c>
      <c r="C109" s="152" t="s">
        <v>222</v>
      </c>
      <c r="D109" s="155" t="s">
        <v>52</v>
      </c>
      <c r="E109" s="155"/>
      <c r="F109" s="155">
        <v>38</v>
      </c>
      <c r="G109" s="155"/>
      <c r="H109" s="157"/>
      <c r="I109" s="208"/>
    </row>
    <row r="110" spans="1:9" ht="15">
      <c r="A110" s="148">
        <v>38.1</v>
      </c>
      <c r="B110" s="138"/>
      <c r="C110" s="138" t="s">
        <v>42</v>
      </c>
      <c r="D110" s="138" t="s">
        <v>45</v>
      </c>
      <c r="E110" s="138">
        <v>1.79</v>
      </c>
      <c r="F110" s="138">
        <f>F109*E110</f>
        <v>68.02</v>
      </c>
      <c r="G110" s="138"/>
      <c r="H110" s="141"/>
      <c r="I110" s="208"/>
    </row>
    <row r="111" spans="1:9" ht="15">
      <c r="A111" s="148">
        <v>38.2</v>
      </c>
      <c r="B111" s="138"/>
      <c r="C111" s="138" t="s">
        <v>95</v>
      </c>
      <c r="D111" s="138" t="s">
        <v>13</v>
      </c>
      <c r="E111" s="138">
        <v>0.027</v>
      </c>
      <c r="F111" s="138">
        <f>F109*E111</f>
        <v>1.026</v>
      </c>
      <c r="G111" s="138"/>
      <c r="H111" s="141"/>
      <c r="I111" s="208"/>
    </row>
    <row r="112" spans="1:9" ht="15">
      <c r="A112" s="245">
        <v>38.3</v>
      </c>
      <c r="B112" s="212" t="s">
        <v>316</v>
      </c>
      <c r="C112" s="138" t="s">
        <v>315</v>
      </c>
      <c r="D112" s="138" t="s">
        <v>93</v>
      </c>
      <c r="E112" s="138">
        <v>0.0238</v>
      </c>
      <c r="F112" s="138">
        <f>F109*E112</f>
        <v>0.9044000000000001</v>
      </c>
      <c r="G112" s="138"/>
      <c r="H112" s="141"/>
      <c r="I112" s="208"/>
    </row>
    <row r="113" spans="1:9" ht="15">
      <c r="A113" s="212">
        <v>38.4</v>
      </c>
      <c r="B113" s="234" t="s">
        <v>190</v>
      </c>
      <c r="C113" s="138" t="s">
        <v>96</v>
      </c>
      <c r="D113" s="138" t="s">
        <v>13</v>
      </c>
      <c r="E113" s="138">
        <v>0.003</v>
      </c>
      <c r="F113" s="138">
        <f>F109*E113</f>
        <v>0.114</v>
      </c>
      <c r="G113" s="138"/>
      <c r="H113" s="141"/>
      <c r="I113" s="208"/>
    </row>
    <row r="114" spans="1:9" ht="30">
      <c r="A114" s="155">
        <v>39</v>
      </c>
      <c r="B114" s="155" t="s">
        <v>240</v>
      </c>
      <c r="C114" s="152" t="s">
        <v>244</v>
      </c>
      <c r="D114" s="155" t="s">
        <v>94</v>
      </c>
      <c r="E114" s="155"/>
      <c r="F114" s="155">
        <v>115</v>
      </c>
      <c r="G114" s="155"/>
      <c r="H114" s="157"/>
      <c r="I114" s="208"/>
    </row>
    <row r="115" spans="1:9" ht="18.75" customHeight="1">
      <c r="A115" s="148">
        <v>39.1</v>
      </c>
      <c r="B115" s="138"/>
      <c r="C115" s="138" t="s">
        <v>42</v>
      </c>
      <c r="D115" s="138" t="s">
        <v>45</v>
      </c>
      <c r="E115" s="138">
        <v>0.658</v>
      </c>
      <c r="F115" s="138">
        <f>F114*E115</f>
        <v>75.67</v>
      </c>
      <c r="G115" s="138"/>
      <c r="H115" s="141"/>
      <c r="I115" s="208"/>
    </row>
    <row r="116" spans="1:9" ht="15">
      <c r="A116" s="148">
        <v>39.2</v>
      </c>
      <c r="B116" s="138"/>
      <c r="C116" s="138" t="s">
        <v>184</v>
      </c>
      <c r="D116" s="138" t="s">
        <v>13</v>
      </c>
      <c r="E116" s="138">
        <v>0.01</v>
      </c>
      <c r="F116" s="138">
        <f>F114*E116</f>
        <v>1.1500000000000001</v>
      </c>
      <c r="G116" s="138"/>
      <c r="H116" s="141"/>
      <c r="I116" s="208"/>
    </row>
    <row r="117" spans="1:9" ht="15">
      <c r="A117" s="148">
        <v>39.3</v>
      </c>
      <c r="B117" s="138"/>
      <c r="C117" s="138" t="s">
        <v>292</v>
      </c>
      <c r="D117" s="138" t="s">
        <v>53</v>
      </c>
      <c r="E117" s="138">
        <v>0.36</v>
      </c>
      <c r="F117" s="138">
        <f>F114*E117</f>
        <v>41.4</v>
      </c>
      <c r="G117" s="138"/>
      <c r="H117" s="141"/>
      <c r="I117" s="208"/>
    </row>
    <row r="118" spans="1:9" ht="15.75" customHeight="1">
      <c r="A118" s="245">
        <v>39.4</v>
      </c>
      <c r="B118" s="212"/>
      <c r="C118" s="138" t="s">
        <v>241</v>
      </c>
      <c r="D118" s="138" t="s">
        <v>53</v>
      </c>
      <c r="E118" s="138">
        <v>0.79</v>
      </c>
      <c r="F118" s="138">
        <f>F114*E118</f>
        <v>90.85000000000001</v>
      </c>
      <c r="G118" s="138"/>
      <c r="H118" s="141"/>
      <c r="I118" s="208"/>
    </row>
    <row r="119" spans="1:9" ht="18.75" customHeight="1">
      <c r="A119" s="212">
        <v>39.5</v>
      </c>
      <c r="B119" s="234" t="s">
        <v>190</v>
      </c>
      <c r="C119" s="138" t="s">
        <v>96</v>
      </c>
      <c r="D119" s="138" t="s">
        <v>13</v>
      </c>
      <c r="E119" s="138">
        <v>0.016</v>
      </c>
      <c r="F119" s="138">
        <f>F114*E119</f>
        <v>1.84</v>
      </c>
      <c r="G119" s="138"/>
      <c r="H119" s="141"/>
      <c r="I119" s="208"/>
    </row>
    <row r="120" spans="1:9" ht="23.25" customHeight="1">
      <c r="A120" s="155">
        <v>40</v>
      </c>
      <c r="B120" s="155" t="s">
        <v>357</v>
      </c>
      <c r="C120" s="155" t="s">
        <v>359</v>
      </c>
      <c r="D120" s="155" t="s">
        <v>94</v>
      </c>
      <c r="E120" s="155"/>
      <c r="F120" s="155">
        <v>24</v>
      </c>
      <c r="G120" s="155"/>
      <c r="H120" s="157"/>
      <c r="I120" s="208"/>
    </row>
    <row r="121" spans="1:9" ht="18.75" customHeight="1">
      <c r="A121" s="212">
        <v>40.1</v>
      </c>
      <c r="B121" s="234"/>
      <c r="C121" s="138" t="s">
        <v>42</v>
      </c>
      <c r="D121" s="138" t="s">
        <v>45</v>
      </c>
      <c r="E121" s="138">
        <v>0.236</v>
      </c>
      <c r="F121" s="138">
        <f>F120*E121</f>
        <v>5.664</v>
      </c>
      <c r="G121" s="138"/>
      <c r="H121" s="141"/>
      <c r="I121" s="208"/>
    </row>
    <row r="122" spans="1:9" ht="16.5" customHeight="1">
      <c r="A122" s="212">
        <v>40.2</v>
      </c>
      <c r="B122" s="234"/>
      <c r="C122" s="138" t="s">
        <v>44</v>
      </c>
      <c r="D122" s="138" t="s">
        <v>13</v>
      </c>
      <c r="E122" s="138">
        <v>0.0225</v>
      </c>
      <c r="F122" s="138">
        <f>F120*E122</f>
        <v>0.54</v>
      </c>
      <c r="G122" s="138"/>
      <c r="H122" s="141"/>
      <c r="I122" s="208"/>
    </row>
    <row r="123" spans="1:9" ht="19.5" customHeight="1">
      <c r="A123" s="212">
        <v>40.3</v>
      </c>
      <c r="B123" s="234"/>
      <c r="C123" s="138" t="s">
        <v>358</v>
      </c>
      <c r="D123" s="138" t="s">
        <v>93</v>
      </c>
      <c r="E123" s="138">
        <v>0.025</v>
      </c>
      <c r="F123" s="138">
        <f>F120*E123</f>
        <v>0.6000000000000001</v>
      </c>
      <c r="G123" s="138"/>
      <c r="H123" s="141"/>
      <c r="I123" s="208"/>
    </row>
    <row r="124" spans="1:9" ht="15">
      <c r="A124" s="212">
        <v>40.4</v>
      </c>
      <c r="B124" s="234"/>
      <c r="C124" s="138" t="s">
        <v>96</v>
      </c>
      <c r="D124" s="138" t="s">
        <v>13</v>
      </c>
      <c r="E124" s="138">
        <v>0.0128</v>
      </c>
      <c r="F124" s="138">
        <f>F120*E124</f>
        <v>0.30720000000000003</v>
      </c>
      <c r="G124" s="138"/>
      <c r="H124" s="141"/>
      <c r="I124" s="208"/>
    </row>
    <row r="125" spans="1:9" ht="29.25" customHeight="1">
      <c r="A125" s="155">
        <v>41</v>
      </c>
      <c r="B125" s="155" t="s">
        <v>319</v>
      </c>
      <c r="C125" s="152" t="s">
        <v>318</v>
      </c>
      <c r="D125" s="155" t="s">
        <v>52</v>
      </c>
      <c r="E125" s="155"/>
      <c r="F125" s="155">
        <v>14.6</v>
      </c>
      <c r="G125" s="155"/>
      <c r="H125" s="157"/>
      <c r="I125" s="208"/>
    </row>
    <row r="126" spans="1:9" ht="15">
      <c r="A126" s="212">
        <v>41.1</v>
      </c>
      <c r="B126" s="234"/>
      <c r="C126" s="138" t="s">
        <v>42</v>
      </c>
      <c r="D126" s="138" t="s">
        <v>45</v>
      </c>
      <c r="E126" s="138">
        <v>2.84</v>
      </c>
      <c r="F126" s="138">
        <f>F125*E126</f>
        <v>41.464</v>
      </c>
      <c r="G126" s="138"/>
      <c r="H126" s="141"/>
      <c r="I126" s="208"/>
    </row>
    <row r="127" spans="1:9" ht="15">
      <c r="A127" s="212">
        <v>41.2</v>
      </c>
      <c r="B127" s="234"/>
      <c r="C127" s="138" t="s">
        <v>44</v>
      </c>
      <c r="D127" s="138" t="s">
        <v>13</v>
      </c>
      <c r="E127" s="138">
        <v>0.008</v>
      </c>
      <c r="F127" s="138">
        <f>E127*F125</f>
        <v>0.1168</v>
      </c>
      <c r="G127" s="138"/>
      <c r="H127" s="141"/>
      <c r="I127" s="208"/>
    </row>
    <row r="128" spans="1:9" ht="18.75" customHeight="1">
      <c r="A128" s="212">
        <v>41.3</v>
      </c>
      <c r="B128" s="246" t="s">
        <v>4</v>
      </c>
      <c r="C128" s="138" t="s">
        <v>320</v>
      </c>
      <c r="D128" s="138" t="s">
        <v>52</v>
      </c>
      <c r="E128" s="138">
        <v>1</v>
      </c>
      <c r="F128" s="138">
        <f>E128*F125</f>
        <v>14.6</v>
      </c>
      <c r="G128" s="138"/>
      <c r="H128" s="141"/>
      <c r="I128" s="208"/>
    </row>
    <row r="129" spans="1:9" ht="15">
      <c r="A129" s="212">
        <v>41.4</v>
      </c>
      <c r="B129" s="234"/>
      <c r="C129" s="138" t="s">
        <v>237</v>
      </c>
      <c r="D129" s="138" t="s">
        <v>322</v>
      </c>
      <c r="E129" s="138">
        <v>0.16</v>
      </c>
      <c r="F129" s="138">
        <f>E129*F125</f>
        <v>2.336</v>
      </c>
      <c r="G129" s="138"/>
      <c r="H129" s="141"/>
      <c r="I129" s="208"/>
    </row>
    <row r="130" spans="1:9" ht="15">
      <c r="A130" s="212">
        <v>41.5</v>
      </c>
      <c r="B130" s="234"/>
      <c r="C130" s="138" t="s">
        <v>321</v>
      </c>
      <c r="D130" s="138" t="s">
        <v>53</v>
      </c>
      <c r="E130" s="138">
        <v>0.318</v>
      </c>
      <c r="F130" s="138">
        <f>E130*F125</f>
        <v>4.6428</v>
      </c>
      <c r="G130" s="138"/>
      <c r="H130" s="141"/>
      <c r="I130" s="208"/>
    </row>
    <row r="131" spans="1:9" ht="18.75" customHeight="1">
      <c r="A131" s="212">
        <v>41.6</v>
      </c>
      <c r="B131" s="234"/>
      <c r="C131" s="138" t="s">
        <v>327</v>
      </c>
      <c r="D131" s="138" t="s">
        <v>53</v>
      </c>
      <c r="E131" s="138">
        <v>0.258</v>
      </c>
      <c r="F131" s="138">
        <f>E131*F125</f>
        <v>3.7668</v>
      </c>
      <c r="G131" s="138"/>
      <c r="H131" s="141"/>
      <c r="I131" s="208"/>
    </row>
    <row r="132" spans="1:9" ht="18" customHeight="1">
      <c r="A132" s="212">
        <v>41.7</v>
      </c>
      <c r="B132" s="234"/>
      <c r="C132" s="138" t="s">
        <v>96</v>
      </c>
      <c r="D132" s="138" t="s">
        <v>13</v>
      </c>
      <c r="E132" s="138">
        <v>0.009</v>
      </c>
      <c r="F132" s="138">
        <f>E132*F125</f>
        <v>0.1314</v>
      </c>
      <c r="G132" s="138"/>
      <c r="H132" s="141"/>
      <c r="I132" s="208"/>
    </row>
    <row r="133" spans="1:9" ht="30" customHeight="1">
      <c r="A133" s="155">
        <v>42</v>
      </c>
      <c r="B133" s="155" t="s">
        <v>323</v>
      </c>
      <c r="C133" s="152" t="s">
        <v>326</v>
      </c>
      <c r="D133" s="155" t="s">
        <v>52</v>
      </c>
      <c r="E133" s="155"/>
      <c r="F133" s="155">
        <v>9.9</v>
      </c>
      <c r="G133" s="155"/>
      <c r="H133" s="157"/>
      <c r="I133" s="208"/>
    </row>
    <row r="134" spans="1:9" ht="18.75" customHeight="1">
      <c r="A134" s="212">
        <v>42.1</v>
      </c>
      <c r="B134" s="234"/>
      <c r="C134" s="138" t="s">
        <v>42</v>
      </c>
      <c r="D134" s="138" t="s">
        <v>45</v>
      </c>
      <c r="E134" s="138">
        <v>1.83</v>
      </c>
      <c r="F134" s="138">
        <f>E134*F133</f>
        <v>18.117</v>
      </c>
      <c r="G134" s="138"/>
      <c r="H134" s="141"/>
      <c r="I134" s="208"/>
    </row>
    <row r="135" spans="1:9" ht="17.25" customHeight="1">
      <c r="A135" s="212">
        <v>42.2</v>
      </c>
      <c r="B135" s="234"/>
      <c r="C135" s="138" t="s">
        <v>44</v>
      </c>
      <c r="D135" s="138" t="s">
        <v>13</v>
      </c>
      <c r="E135" s="138">
        <v>0.039</v>
      </c>
      <c r="F135" s="138">
        <f>E135*F133</f>
        <v>0.3861</v>
      </c>
      <c r="G135" s="138"/>
      <c r="H135" s="141"/>
      <c r="I135" s="208"/>
    </row>
    <row r="136" spans="1:9" ht="15">
      <c r="A136" s="212">
        <v>42.3</v>
      </c>
      <c r="B136" s="245">
        <v>3.32</v>
      </c>
      <c r="C136" s="138" t="s">
        <v>324</v>
      </c>
      <c r="D136" s="138" t="s">
        <v>52</v>
      </c>
      <c r="E136" s="138">
        <v>1</v>
      </c>
      <c r="F136" s="138">
        <f>E136*F133</f>
        <v>9.9</v>
      </c>
      <c r="G136" s="138"/>
      <c r="H136" s="141"/>
      <c r="I136" s="208"/>
    </row>
    <row r="137" spans="1:9" ht="15">
      <c r="A137" s="212">
        <v>42.4</v>
      </c>
      <c r="B137" s="234"/>
      <c r="C137" s="138" t="s">
        <v>325</v>
      </c>
      <c r="D137" s="138" t="s">
        <v>3</v>
      </c>
      <c r="E137" s="138">
        <v>2</v>
      </c>
      <c r="F137" s="138">
        <f>E137*F133</f>
        <v>19.8</v>
      </c>
      <c r="G137" s="138"/>
      <c r="H137" s="141"/>
      <c r="I137" s="208"/>
    </row>
    <row r="138" spans="1:9" ht="18.75" customHeight="1">
      <c r="A138" s="212">
        <v>42.5</v>
      </c>
      <c r="B138" s="234"/>
      <c r="C138" s="138" t="s">
        <v>96</v>
      </c>
      <c r="D138" s="138" t="s">
        <v>13</v>
      </c>
      <c r="E138" s="138">
        <v>0.433</v>
      </c>
      <c r="F138" s="138">
        <f>E138*F133</f>
        <v>4.2867</v>
      </c>
      <c r="G138" s="138"/>
      <c r="H138" s="141"/>
      <c r="I138" s="208"/>
    </row>
    <row r="139" spans="1:9" ht="32.25" customHeight="1">
      <c r="A139" s="155">
        <v>43</v>
      </c>
      <c r="B139" s="155" t="s">
        <v>223</v>
      </c>
      <c r="C139" s="152" t="s">
        <v>328</v>
      </c>
      <c r="D139" s="155" t="s">
        <v>94</v>
      </c>
      <c r="E139" s="155"/>
      <c r="F139" s="155">
        <v>24</v>
      </c>
      <c r="G139" s="155"/>
      <c r="H139" s="157"/>
      <c r="I139" s="208"/>
    </row>
    <row r="140" spans="1:9" ht="15">
      <c r="A140" s="212">
        <v>43.1</v>
      </c>
      <c r="B140" s="234"/>
      <c r="C140" s="138" t="s">
        <v>42</v>
      </c>
      <c r="D140" s="138" t="s">
        <v>45</v>
      </c>
      <c r="E140" s="138">
        <v>1.7</v>
      </c>
      <c r="F140" s="138">
        <f>E140*F139</f>
        <v>40.8</v>
      </c>
      <c r="G140" s="138"/>
      <c r="H140" s="141"/>
      <c r="I140" s="208"/>
    </row>
    <row r="141" spans="1:9" ht="15">
      <c r="A141" s="212">
        <v>43.2</v>
      </c>
      <c r="B141" s="234"/>
      <c r="C141" s="138" t="s">
        <v>44</v>
      </c>
      <c r="D141" s="138" t="s">
        <v>13</v>
      </c>
      <c r="E141" s="138">
        <v>0.034</v>
      </c>
      <c r="F141" s="138">
        <f>E141*F139</f>
        <v>0.8160000000000001</v>
      </c>
      <c r="G141" s="138"/>
      <c r="H141" s="141"/>
      <c r="I141" s="208"/>
    </row>
    <row r="142" spans="1:9" ht="15">
      <c r="A142" s="212">
        <v>43.3</v>
      </c>
      <c r="B142" s="245" t="s">
        <v>330</v>
      </c>
      <c r="C142" s="138" t="s">
        <v>329</v>
      </c>
      <c r="D142" s="138" t="s">
        <v>93</v>
      </c>
      <c r="E142" s="138">
        <v>0.35</v>
      </c>
      <c r="F142" s="138">
        <f>E142*F139</f>
        <v>8.399999999999999</v>
      </c>
      <c r="G142" s="138"/>
      <c r="H142" s="141"/>
      <c r="I142" s="208"/>
    </row>
    <row r="143" spans="1:9" ht="19.5" customHeight="1">
      <c r="A143" s="212">
        <v>43.4</v>
      </c>
      <c r="B143" s="245" t="s">
        <v>316</v>
      </c>
      <c r="C143" s="138" t="s">
        <v>315</v>
      </c>
      <c r="D143" s="138" t="s">
        <v>93</v>
      </c>
      <c r="E143" s="138">
        <v>0.025</v>
      </c>
      <c r="F143" s="138">
        <f>E143*F139</f>
        <v>0.6000000000000001</v>
      </c>
      <c r="G143" s="138"/>
      <c r="H143" s="141"/>
      <c r="I143" s="208"/>
    </row>
    <row r="144" spans="1:9" ht="15">
      <c r="A144" s="212">
        <v>43.5</v>
      </c>
      <c r="B144" s="234"/>
      <c r="C144" s="138" t="s">
        <v>96</v>
      </c>
      <c r="D144" s="138" t="s">
        <v>13</v>
      </c>
      <c r="E144" s="138">
        <v>0.24</v>
      </c>
      <c r="F144" s="138">
        <f>E144*F139</f>
        <v>5.76</v>
      </c>
      <c r="G144" s="138"/>
      <c r="H144" s="141"/>
      <c r="I144" s="208"/>
    </row>
    <row r="145" spans="1:9" ht="15">
      <c r="A145" s="155">
        <v>44</v>
      </c>
      <c r="B145" s="155" t="s">
        <v>246</v>
      </c>
      <c r="C145" s="152" t="s">
        <v>245</v>
      </c>
      <c r="D145" s="155" t="s">
        <v>94</v>
      </c>
      <c r="E145" s="155"/>
      <c r="F145" s="155">
        <v>104</v>
      </c>
      <c r="G145" s="155"/>
      <c r="H145" s="157"/>
      <c r="I145" s="208"/>
    </row>
    <row r="146" spans="1:9" ht="21" customHeight="1">
      <c r="A146" s="148">
        <v>44.1</v>
      </c>
      <c r="B146" s="138"/>
      <c r="C146" s="138" t="s">
        <v>42</v>
      </c>
      <c r="D146" s="138" t="s">
        <v>45</v>
      </c>
      <c r="E146" s="138">
        <v>0.458</v>
      </c>
      <c r="F146" s="138">
        <f>F145*E146</f>
        <v>47.632000000000005</v>
      </c>
      <c r="G146" s="138"/>
      <c r="H146" s="141"/>
      <c r="I146" s="208"/>
    </row>
    <row r="147" spans="1:9" ht="18.75" customHeight="1">
      <c r="A147" s="148">
        <v>44.2</v>
      </c>
      <c r="B147" s="138"/>
      <c r="C147" s="138" t="s">
        <v>184</v>
      </c>
      <c r="D147" s="138" t="s">
        <v>13</v>
      </c>
      <c r="E147" s="138">
        <v>0.0023</v>
      </c>
      <c r="F147" s="138">
        <f>F145*E147</f>
        <v>0.2392</v>
      </c>
      <c r="G147" s="138"/>
      <c r="H147" s="141"/>
      <c r="I147" s="208"/>
    </row>
    <row r="148" spans="1:9" ht="16.5" customHeight="1">
      <c r="A148" s="148">
        <v>44.3</v>
      </c>
      <c r="B148" s="138"/>
      <c r="C148" s="138" t="s">
        <v>247</v>
      </c>
      <c r="D148" s="138" t="s">
        <v>197</v>
      </c>
      <c r="E148" s="138">
        <v>0.00037</v>
      </c>
      <c r="F148" s="138">
        <f>F145*E148</f>
        <v>0.03848</v>
      </c>
      <c r="G148" s="138"/>
      <c r="H148" s="141"/>
      <c r="I148" s="208"/>
    </row>
    <row r="149" spans="1:9" ht="18" customHeight="1">
      <c r="A149" s="245">
        <v>44.4</v>
      </c>
      <c r="B149" s="212"/>
      <c r="C149" s="138" t="s">
        <v>248</v>
      </c>
      <c r="D149" s="138" t="s">
        <v>93</v>
      </c>
      <c r="E149" s="138">
        <v>0.0006</v>
      </c>
      <c r="F149" s="138">
        <f>F145*E149</f>
        <v>0.0624</v>
      </c>
      <c r="G149" s="138"/>
      <c r="H149" s="141"/>
      <c r="I149" s="208"/>
    </row>
    <row r="150" spans="1:9" ht="18" customHeight="1">
      <c r="A150" s="212">
        <v>44.5</v>
      </c>
      <c r="B150" s="235" t="s">
        <v>190</v>
      </c>
      <c r="C150" s="138" t="s">
        <v>96</v>
      </c>
      <c r="D150" s="138" t="s">
        <v>13</v>
      </c>
      <c r="E150" s="138">
        <v>0.012</v>
      </c>
      <c r="F150" s="138">
        <f>F145*E150</f>
        <v>1.248</v>
      </c>
      <c r="G150" s="138"/>
      <c r="H150" s="141"/>
      <c r="I150" s="208"/>
    </row>
    <row r="151" spans="1:9" ht="23.25" customHeight="1">
      <c r="A151" s="155">
        <v>45</v>
      </c>
      <c r="B151" s="155">
        <v>11.1</v>
      </c>
      <c r="C151" s="209" t="s">
        <v>253</v>
      </c>
      <c r="D151" s="209" t="s">
        <v>107</v>
      </c>
      <c r="E151" s="209"/>
      <c r="F151" s="209">
        <v>1</v>
      </c>
      <c r="G151" s="209"/>
      <c r="H151" s="222"/>
      <c r="I151" s="208"/>
    </row>
    <row r="152" spans="1:9" ht="15">
      <c r="A152" s="148">
        <v>45.1</v>
      </c>
      <c r="B152" s="138" t="s">
        <v>256</v>
      </c>
      <c r="C152" s="138" t="s">
        <v>254</v>
      </c>
      <c r="D152" s="138" t="s">
        <v>3</v>
      </c>
      <c r="E152" s="138">
        <v>1</v>
      </c>
      <c r="F152" s="138">
        <v>1</v>
      </c>
      <c r="G152" s="138"/>
      <c r="H152" s="141"/>
      <c r="I152" s="208"/>
    </row>
    <row r="153" spans="1:9" ht="20.25" customHeight="1">
      <c r="A153" s="148">
        <v>45.2</v>
      </c>
      <c r="B153" s="138" t="s">
        <v>257</v>
      </c>
      <c r="C153" s="138" t="s">
        <v>255</v>
      </c>
      <c r="D153" s="138" t="s">
        <v>3</v>
      </c>
      <c r="E153" s="138">
        <v>4</v>
      </c>
      <c r="F153" s="138">
        <f>F151*E153</f>
        <v>4</v>
      </c>
      <c r="G153" s="138"/>
      <c r="H153" s="141"/>
      <c r="I153" s="208"/>
    </row>
    <row r="154" spans="1:9" ht="15">
      <c r="A154" s="148">
        <v>45.3</v>
      </c>
      <c r="B154" s="138" t="s">
        <v>259</v>
      </c>
      <c r="C154" s="138" t="s">
        <v>258</v>
      </c>
      <c r="D154" s="138" t="s">
        <v>107</v>
      </c>
      <c r="E154" s="138">
        <v>1</v>
      </c>
      <c r="F154" s="138">
        <v>1</v>
      </c>
      <c r="G154" s="138"/>
      <c r="H154" s="141"/>
      <c r="I154" s="208"/>
    </row>
    <row r="155" spans="1:9" ht="15">
      <c r="A155" s="148">
        <v>45.4</v>
      </c>
      <c r="B155" s="138" t="s">
        <v>261</v>
      </c>
      <c r="C155" s="138" t="s">
        <v>260</v>
      </c>
      <c r="D155" s="138" t="s">
        <v>3</v>
      </c>
      <c r="E155" s="138">
        <v>2</v>
      </c>
      <c r="F155" s="138">
        <v>2</v>
      </c>
      <c r="G155" s="138"/>
      <c r="H155" s="141"/>
      <c r="I155" s="208"/>
    </row>
    <row r="156" spans="1:9" ht="15">
      <c r="A156" s="148">
        <v>45.5</v>
      </c>
      <c r="B156" s="138" t="s">
        <v>262</v>
      </c>
      <c r="C156" s="138" t="s">
        <v>263</v>
      </c>
      <c r="D156" s="138" t="s">
        <v>3</v>
      </c>
      <c r="E156" s="138">
        <v>1</v>
      </c>
      <c r="F156" s="138">
        <v>1</v>
      </c>
      <c r="G156" s="138"/>
      <c r="H156" s="141"/>
      <c r="I156" s="208"/>
    </row>
    <row r="157" spans="1:9" ht="15">
      <c r="A157" s="148"/>
      <c r="B157" s="138"/>
      <c r="C157" s="138"/>
      <c r="D157" s="138"/>
      <c r="E157" s="138"/>
      <c r="F157" s="138"/>
      <c r="G157" s="138"/>
      <c r="H157" s="141"/>
      <c r="I157" s="208"/>
    </row>
    <row r="158" spans="1:9" ht="15">
      <c r="A158" s="155"/>
      <c r="B158" s="155"/>
      <c r="C158" s="155" t="s">
        <v>27</v>
      </c>
      <c r="D158" s="155" t="s">
        <v>13</v>
      </c>
      <c r="E158" s="156"/>
      <c r="F158" s="247" t="s">
        <v>190</v>
      </c>
      <c r="G158" s="156"/>
      <c r="H158" s="157"/>
      <c r="I158" s="208"/>
    </row>
    <row r="159" spans="1:9" ht="17.25" customHeight="1">
      <c r="A159" s="148"/>
      <c r="B159" s="138"/>
      <c r="C159" s="138" t="s">
        <v>42</v>
      </c>
      <c r="D159" s="138" t="s">
        <v>13</v>
      </c>
      <c r="E159" s="138"/>
      <c r="F159" s="138"/>
      <c r="G159" s="138"/>
      <c r="H159" s="141"/>
      <c r="I159" s="208"/>
    </row>
    <row r="160" spans="1:9" ht="15">
      <c r="A160" s="148"/>
      <c r="B160" s="138"/>
      <c r="C160" s="138" t="s">
        <v>311</v>
      </c>
      <c r="D160" s="138" t="s">
        <v>13</v>
      </c>
      <c r="E160" s="138"/>
      <c r="F160" s="138"/>
      <c r="G160" s="138"/>
      <c r="H160" s="141"/>
      <c r="I160" s="208"/>
    </row>
    <row r="161" spans="1:9" ht="15">
      <c r="A161" s="148"/>
      <c r="B161" s="138"/>
      <c r="C161" s="138" t="s">
        <v>249</v>
      </c>
      <c r="D161" s="151">
        <v>0.05</v>
      </c>
      <c r="E161" s="138"/>
      <c r="F161" s="138"/>
      <c r="G161" s="138"/>
      <c r="H161" s="141"/>
      <c r="I161" s="208"/>
    </row>
    <row r="162" spans="1:9" ht="15">
      <c r="A162" s="148"/>
      <c r="B162" s="138"/>
      <c r="C162" s="138" t="s">
        <v>27</v>
      </c>
      <c r="D162" s="138" t="s">
        <v>13</v>
      </c>
      <c r="E162" s="138" t="s">
        <v>190</v>
      </c>
      <c r="F162" s="138" t="s">
        <v>190</v>
      </c>
      <c r="G162" s="138"/>
      <c r="H162" s="141"/>
      <c r="I162" s="208"/>
    </row>
    <row r="163" spans="1:9" ht="15">
      <c r="A163" s="148"/>
      <c r="B163" s="138"/>
      <c r="C163" s="138" t="s">
        <v>250</v>
      </c>
      <c r="D163" s="151">
        <v>0.1</v>
      </c>
      <c r="E163" s="138"/>
      <c r="F163" s="138"/>
      <c r="G163" s="138"/>
      <c r="H163" s="141"/>
      <c r="I163" s="208"/>
    </row>
    <row r="164" spans="1:9" ht="15">
      <c r="A164" s="148"/>
      <c r="B164" s="138"/>
      <c r="C164" s="138" t="s">
        <v>27</v>
      </c>
      <c r="D164" s="138" t="s">
        <v>13</v>
      </c>
      <c r="E164" s="138"/>
      <c r="F164" s="138"/>
      <c r="G164" s="138"/>
      <c r="H164" s="141"/>
      <c r="I164" s="208"/>
    </row>
    <row r="165" spans="1:9" ht="15">
      <c r="A165" s="148"/>
      <c r="B165" s="138"/>
      <c r="C165" s="138" t="s">
        <v>251</v>
      </c>
      <c r="D165" s="151">
        <v>0.08</v>
      </c>
      <c r="E165" s="138"/>
      <c r="F165" s="138"/>
      <c r="G165" s="138"/>
      <c r="H165" s="141"/>
      <c r="I165" s="208"/>
    </row>
    <row r="166" spans="1:9" ht="19.5" customHeight="1">
      <c r="A166" s="209"/>
      <c r="B166" s="209"/>
      <c r="C166" s="209" t="s">
        <v>27</v>
      </c>
      <c r="D166" s="209" t="s">
        <v>13</v>
      </c>
      <c r="E166" s="155"/>
      <c r="F166" s="155"/>
      <c r="G166" s="155"/>
      <c r="H166" s="157"/>
      <c r="I166" s="208"/>
    </row>
    <row r="167" spans="1:9" ht="20.25" customHeight="1">
      <c r="A167" s="239"/>
      <c r="B167" s="240"/>
      <c r="C167" s="240"/>
      <c r="D167" s="240"/>
      <c r="E167" s="240"/>
      <c r="F167" s="240"/>
      <c r="G167" s="240"/>
      <c r="H167" s="241"/>
      <c r="I167" s="208"/>
    </row>
    <row r="168" spans="1:9" ht="18.75" customHeight="1">
      <c r="A168" s="239"/>
      <c r="B168" s="240"/>
      <c r="C168" s="240"/>
      <c r="D168" s="240"/>
      <c r="E168" s="240"/>
      <c r="F168" s="240"/>
      <c r="G168" s="240"/>
      <c r="H168" s="241"/>
      <c r="I168" s="208"/>
    </row>
    <row r="169" spans="1:9" ht="19.5" customHeight="1">
      <c r="A169" s="239"/>
      <c r="B169" s="240"/>
      <c r="C169" s="242" t="s">
        <v>386</v>
      </c>
      <c r="D169" s="240"/>
      <c r="E169" s="240"/>
      <c r="F169" s="240"/>
      <c r="G169" s="240"/>
      <c r="H169" s="243"/>
      <c r="I169" s="208"/>
    </row>
    <row r="170" spans="1:9" ht="22.5" customHeight="1">
      <c r="A170" s="239"/>
      <c r="B170" s="244"/>
      <c r="C170" s="240" t="s">
        <v>190</v>
      </c>
      <c r="D170" s="240" t="s">
        <v>190</v>
      </c>
      <c r="E170" s="240" t="s">
        <v>190</v>
      </c>
      <c r="F170" s="240" t="s">
        <v>190</v>
      </c>
      <c r="G170" s="240" t="s">
        <v>190</v>
      </c>
      <c r="H170" s="241" t="s">
        <v>190</v>
      </c>
      <c r="I170" s="208"/>
    </row>
    <row r="171" spans="2:9" ht="15">
      <c r="B171" s="1"/>
      <c r="C171" s="1" t="s">
        <v>190</v>
      </c>
      <c r="D171" s="1"/>
      <c r="E171" s="1"/>
      <c r="F171" s="1"/>
      <c r="G171" s="1"/>
      <c r="H171" s="1"/>
      <c r="I171" s="208"/>
    </row>
    <row r="172" spans="2:9" ht="15">
      <c r="B172" s="1"/>
      <c r="C172" s="1"/>
      <c r="D172" s="1"/>
      <c r="E172" s="1"/>
      <c r="F172" s="1"/>
      <c r="G172" s="1"/>
      <c r="H172" s="1"/>
      <c r="I172" s="208"/>
    </row>
    <row r="173" spans="2:9" ht="15">
      <c r="B173" s="1"/>
      <c r="C173" s="1"/>
      <c r="D173" s="1"/>
      <c r="E173" s="1"/>
      <c r="F173" s="1"/>
      <c r="G173" s="1"/>
      <c r="H173" s="1"/>
      <c r="I173" s="208"/>
    </row>
    <row r="174" spans="2:9" ht="15">
      <c r="B174" s="1"/>
      <c r="C174" s="1"/>
      <c r="D174" s="1"/>
      <c r="E174" s="1"/>
      <c r="F174" s="1"/>
      <c r="G174" s="1"/>
      <c r="H174" s="1"/>
      <c r="I174" s="208"/>
    </row>
    <row r="175" spans="2:8" ht="25.5" customHeight="1">
      <c r="B175" s="1"/>
      <c r="C175" s="1"/>
      <c r="D175" s="1"/>
      <c r="E175" s="1"/>
      <c r="F175" s="1"/>
      <c r="G175" s="1"/>
      <c r="H175" s="1"/>
    </row>
    <row r="176" spans="2:8" ht="15">
      <c r="B176" s="1"/>
      <c r="C176" s="1"/>
      <c r="D176" s="1"/>
      <c r="E176" s="1"/>
      <c r="F176" s="1"/>
      <c r="G176" s="1"/>
      <c r="H176" s="1"/>
    </row>
    <row r="177" spans="2:8" ht="15">
      <c r="B177" s="1"/>
      <c r="C177" s="1"/>
      <c r="D177" s="1"/>
      <c r="E177" s="1"/>
      <c r="F177" s="1"/>
      <c r="G177" s="1"/>
      <c r="H177" s="1"/>
    </row>
    <row r="178" spans="2:8" ht="15">
      <c r="B178" s="1"/>
      <c r="C178" s="1"/>
      <c r="D178" s="1"/>
      <c r="E178" s="1"/>
      <c r="F178" s="1"/>
      <c r="G178" s="1"/>
      <c r="H178" s="1"/>
    </row>
    <row r="179" spans="2:8" ht="15">
      <c r="B179" s="1"/>
      <c r="C179" s="1"/>
      <c r="D179" s="1"/>
      <c r="E179" s="1"/>
      <c r="F179" s="1"/>
      <c r="G179" s="1"/>
      <c r="H179" s="1"/>
    </row>
    <row r="180" spans="2:8" ht="15">
      <c r="B180" s="79"/>
      <c r="C180" s="1"/>
      <c r="D180" s="1"/>
      <c r="E180" s="1"/>
      <c r="F180" s="1"/>
      <c r="G180" s="1"/>
      <c r="H180" s="1"/>
    </row>
    <row r="181" spans="2:8" ht="15">
      <c r="B181" s="79"/>
      <c r="C181" s="1"/>
      <c r="D181" s="1"/>
      <c r="E181" s="1"/>
      <c r="F181" s="1"/>
      <c r="G181" s="1"/>
      <c r="H181" s="1"/>
    </row>
    <row r="182" spans="2:8" ht="15">
      <c r="B182" s="79"/>
      <c r="C182" s="1"/>
      <c r="D182" s="1"/>
      <c r="E182" s="1"/>
      <c r="F182" s="1"/>
      <c r="G182" s="1"/>
      <c r="H182" s="1"/>
    </row>
    <row r="183" spans="1:8" ht="15">
      <c r="A183" s="1"/>
      <c r="B183" s="79"/>
      <c r="C183" s="1"/>
      <c r="D183" s="1"/>
      <c r="E183" s="1"/>
      <c r="F183" s="1"/>
      <c r="G183" s="1"/>
      <c r="H183" s="1"/>
    </row>
    <row r="184" spans="1:8" ht="15">
      <c r="A184" s="1"/>
      <c r="B184" s="79"/>
      <c r="C184" s="1"/>
      <c r="D184" s="1"/>
      <c r="E184" s="1"/>
      <c r="F184" s="1"/>
      <c r="G184" s="1"/>
      <c r="H184" s="1"/>
    </row>
    <row r="185" spans="1:8" ht="15">
      <c r="A185" s="1"/>
      <c r="C185" s="1"/>
      <c r="D185" s="1"/>
      <c r="E185" s="1"/>
      <c r="F185" s="1"/>
      <c r="G185" s="1"/>
      <c r="H185" s="1"/>
    </row>
    <row r="186" spans="1:8" ht="15">
      <c r="A186" s="1"/>
      <c r="B186" s="143"/>
      <c r="C186" s="1"/>
      <c r="D186" s="1"/>
      <c r="E186" s="1"/>
      <c r="F186" s="1"/>
      <c r="G186" s="1"/>
      <c r="H186" s="1"/>
    </row>
    <row r="187" spans="1:8" ht="15">
      <c r="A187" s="1"/>
      <c r="B187" s="143"/>
      <c r="C187" s="1"/>
      <c r="D187" s="1"/>
      <c r="E187" s="1"/>
      <c r="F187" s="1"/>
      <c r="G187" s="1"/>
      <c r="H187" s="1"/>
    </row>
    <row r="188" spans="1:8" ht="15">
      <c r="A188" s="1"/>
      <c r="B188" s="143"/>
      <c r="C188" s="1"/>
      <c r="D188" s="1"/>
      <c r="E188" s="1"/>
      <c r="F188" s="1"/>
      <c r="G188" s="1"/>
      <c r="H188" s="1"/>
    </row>
    <row r="189" spans="1:8" ht="15">
      <c r="A189" s="1"/>
      <c r="B189" s="97"/>
      <c r="C189" s="1"/>
      <c r="D189" s="1"/>
      <c r="E189" s="1"/>
      <c r="F189" s="1"/>
      <c r="G189" s="1"/>
      <c r="H189" s="1"/>
    </row>
    <row r="190" spans="1:8" ht="15">
      <c r="A190" s="1"/>
      <c r="B190" s="97"/>
      <c r="C190" s="143"/>
      <c r="D190" s="143"/>
      <c r="E190" s="143"/>
      <c r="F190" s="144"/>
      <c r="G190" s="143"/>
      <c r="H190" s="144"/>
    </row>
    <row r="191" spans="1:8" ht="15">
      <c r="A191" s="1"/>
      <c r="B191" s="97"/>
      <c r="C191" s="143"/>
      <c r="D191" s="143"/>
      <c r="E191" s="143"/>
      <c r="F191" s="144"/>
      <c r="G191" s="143"/>
      <c r="H191" s="144"/>
    </row>
    <row r="192" spans="1:8" ht="15">
      <c r="A192" s="1"/>
      <c r="B192" s="97"/>
      <c r="C192" s="143"/>
      <c r="D192" s="143"/>
      <c r="E192" s="143"/>
      <c r="F192" s="144"/>
      <c r="G192" s="143"/>
      <c r="H192" s="144"/>
    </row>
    <row r="193" spans="1:8" ht="15">
      <c r="A193" s="1"/>
      <c r="B193" s="97"/>
      <c r="C193" s="143"/>
      <c r="D193" s="143"/>
      <c r="E193" s="143"/>
      <c r="F193" s="144"/>
      <c r="G193" s="143"/>
      <c r="H193" s="144"/>
    </row>
    <row r="194" spans="1:8" ht="15">
      <c r="A194" s="1"/>
      <c r="B194" s="97"/>
      <c r="C194" s="97"/>
      <c r="D194" s="97"/>
      <c r="E194" s="97"/>
      <c r="F194" s="97"/>
      <c r="G194" s="143"/>
      <c r="H194" s="145"/>
    </row>
    <row r="195" spans="1:8" ht="15">
      <c r="A195" s="1"/>
      <c r="B195" s="97"/>
      <c r="C195" s="97"/>
      <c r="D195" s="97"/>
      <c r="E195" s="97"/>
      <c r="F195" s="97"/>
      <c r="G195" s="97"/>
      <c r="H195" s="145"/>
    </row>
    <row r="196" spans="1:8" ht="15">
      <c r="A196" s="1"/>
      <c r="B196" s="97"/>
      <c r="C196" s="97"/>
      <c r="D196" s="97"/>
      <c r="E196" s="97"/>
      <c r="F196" s="97"/>
      <c r="G196" s="97"/>
      <c r="H196" s="145"/>
    </row>
    <row r="197" spans="1:8" ht="15">
      <c r="A197" s="1"/>
      <c r="B197" s="97"/>
      <c r="C197" s="97"/>
      <c r="D197" s="97"/>
      <c r="E197" s="97"/>
      <c r="F197" s="97"/>
      <c r="G197" s="97"/>
      <c r="H197" s="145"/>
    </row>
    <row r="198" spans="1:8" ht="15">
      <c r="A198" s="1"/>
      <c r="B198" s="97"/>
      <c r="C198" s="97"/>
      <c r="D198" s="97"/>
      <c r="E198" s="97"/>
      <c r="F198" s="97"/>
      <c r="G198" s="97"/>
      <c r="H198" s="145"/>
    </row>
    <row r="199" spans="1:8" ht="15">
      <c r="A199" s="1"/>
      <c r="B199" s="97"/>
      <c r="C199" s="97"/>
      <c r="D199" s="97"/>
      <c r="E199" s="97"/>
      <c r="F199" s="97"/>
      <c r="G199" s="97"/>
      <c r="H199" s="145"/>
    </row>
    <row r="200" spans="1:8" ht="15">
      <c r="A200" s="1"/>
      <c r="B200" s="97"/>
      <c r="C200" s="97"/>
      <c r="D200" s="97"/>
      <c r="E200" s="97"/>
      <c r="F200" s="97"/>
      <c r="G200" s="97"/>
      <c r="H200" s="145"/>
    </row>
    <row r="201" spans="1:8" ht="15">
      <c r="A201" s="1"/>
      <c r="B201" s="97"/>
      <c r="C201" s="97"/>
      <c r="D201" s="97"/>
      <c r="E201" s="97"/>
      <c r="F201" s="97"/>
      <c r="G201" s="97"/>
      <c r="H201" s="145"/>
    </row>
    <row r="202" spans="1:8" ht="15">
      <c r="A202" s="1"/>
      <c r="C202" s="97"/>
      <c r="D202" s="97"/>
      <c r="E202" s="97"/>
      <c r="F202" s="97"/>
      <c r="G202" s="97"/>
      <c r="H202" s="145"/>
    </row>
    <row r="203" spans="1:8" ht="15">
      <c r="A203" s="1"/>
      <c r="C203" s="97"/>
      <c r="D203" s="97"/>
      <c r="E203" s="97"/>
      <c r="F203" s="97"/>
      <c r="G203" s="97"/>
      <c r="H203" s="145"/>
    </row>
    <row r="204" spans="1:8" ht="15">
      <c r="A204" s="1"/>
      <c r="C204" s="97"/>
      <c r="D204" s="97"/>
      <c r="E204" s="97"/>
      <c r="F204" s="97"/>
      <c r="G204" s="97"/>
      <c r="H204" s="145"/>
    </row>
    <row r="205" spans="1:8" ht="15">
      <c r="A205" s="1"/>
      <c r="C205" s="97"/>
      <c r="D205" s="97"/>
      <c r="E205" s="97"/>
      <c r="F205" s="97"/>
      <c r="G205" s="97"/>
      <c r="H205" s="145"/>
    </row>
    <row r="206" spans="1:8" ht="15">
      <c r="A206" s="1"/>
      <c r="C206" s="97"/>
      <c r="D206" s="97"/>
      <c r="E206" s="97"/>
      <c r="F206" s="97"/>
      <c r="G206" s="97"/>
      <c r="H206" s="145"/>
    </row>
    <row r="207" spans="1:8" ht="15">
      <c r="A207" s="1"/>
      <c r="C207" s="97"/>
      <c r="D207" s="97"/>
      <c r="E207" s="97"/>
      <c r="F207" s="97"/>
      <c r="G207" s="97"/>
      <c r="H207" s="145"/>
    </row>
    <row r="208" spans="1:8" ht="15">
      <c r="A208" s="1"/>
      <c r="C208" s="97"/>
      <c r="D208" s="97"/>
      <c r="E208" s="97"/>
      <c r="F208" s="97"/>
      <c r="G208" s="97"/>
      <c r="H208" s="145"/>
    </row>
    <row r="209" spans="1:8" ht="15">
      <c r="A209" s="1"/>
      <c r="C209" s="97"/>
      <c r="D209" s="97"/>
      <c r="E209" s="97"/>
      <c r="F209" s="97"/>
      <c r="G209" s="97"/>
      <c r="H209" s="145"/>
    </row>
    <row r="210" spans="1:8" ht="15">
      <c r="A210" s="1"/>
      <c r="C210" s="97"/>
      <c r="D210" s="97"/>
      <c r="E210" s="97"/>
      <c r="F210" s="97"/>
      <c r="G210" s="97"/>
      <c r="H210" s="145"/>
    </row>
    <row r="211" spans="1:8" ht="15">
      <c r="A211" s="1"/>
      <c r="C211" s="97"/>
      <c r="D211" s="97"/>
      <c r="E211" s="97"/>
      <c r="F211" s="97"/>
      <c r="G211" s="97"/>
      <c r="H211" s="145"/>
    </row>
    <row r="212" spans="1:8" ht="15">
      <c r="A212" s="1"/>
      <c r="C212" s="97"/>
      <c r="D212" s="97"/>
      <c r="E212" s="97"/>
      <c r="F212" s="97"/>
      <c r="G212" s="97"/>
      <c r="H212" s="145"/>
    </row>
    <row r="213" spans="1:8" ht="15">
      <c r="A213" s="1"/>
      <c r="C213" s="97"/>
      <c r="D213" s="97"/>
      <c r="E213" s="97"/>
      <c r="F213" s="97"/>
      <c r="G213" s="97"/>
      <c r="H213" s="145"/>
    </row>
    <row r="214" spans="1:8" ht="15">
      <c r="A214" s="1"/>
      <c r="C214" s="97"/>
      <c r="D214" s="97"/>
      <c r="E214" s="97"/>
      <c r="F214" s="97"/>
      <c r="G214" s="97"/>
      <c r="H214" s="145"/>
    </row>
    <row r="215" spans="1:8" ht="15">
      <c r="A215" s="1"/>
      <c r="B215" s="1"/>
      <c r="C215" s="1"/>
      <c r="D215" s="1"/>
      <c r="E215" s="1"/>
      <c r="F215" s="1"/>
      <c r="G215" s="97"/>
      <c r="H215" s="1"/>
    </row>
  </sheetData>
  <sheetProtection/>
  <mergeCells count="16">
    <mergeCell ref="E5:H5"/>
    <mergeCell ref="E8:F8"/>
    <mergeCell ref="E4:F4"/>
    <mergeCell ref="G8:H8"/>
    <mergeCell ref="A6:B6"/>
    <mergeCell ref="C8:C9"/>
    <mergeCell ref="A2:J2"/>
    <mergeCell ref="A1:H1"/>
    <mergeCell ref="A3:C3"/>
    <mergeCell ref="A4:C4"/>
    <mergeCell ref="B8:B9"/>
    <mergeCell ref="A7:C7"/>
    <mergeCell ref="A5:C5"/>
    <mergeCell ref="D8:D9"/>
    <mergeCell ref="E3:F3"/>
    <mergeCell ref="A8:A9"/>
  </mergeCells>
  <printOptions/>
  <pageMargins left="0.2755905511811024" right="0.1968503937007874" top="0.35433070866141736" bottom="0.35433070866141736" header="0.31496062992125984" footer="0.31496062992125984"/>
  <pageSetup horizontalDpi="600" verticalDpi="600" orientation="portrait" scale="84" r:id="rId1"/>
  <colBreaks count="1" manualBreakCount="1">
    <brk id="59" max="3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4">
      <selection activeCell="G10" sqref="G10:H81"/>
    </sheetView>
  </sheetViews>
  <sheetFormatPr defaultColWidth="9.140625" defaultRowHeight="12.75"/>
  <cols>
    <col min="1" max="1" width="7.28125" style="0" customWidth="1"/>
    <col min="2" max="2" width="11.00390625" style="0" customWidth="1"/>
    <col min="3" max="3" width="39.28125" style="0" customWidth="1"/>
    <col min="4" max="4" width="8.140625" style="0" customWidth="1"/>
    <col min="5" max="5" width="6.57421875" style="0" customWidth="1"/>
    <col min="6" max="6" width="7.28125" style="0" customWidth="1"/>
    <col min="7" max="7" width="6.140625" style="0" customWidth="1"/>
    <col min="8" max="8" width="9.8515625" style="0" customWidth="1"/>
  </cols>
  <sheetData>
    <row r="1" spans="1:8" ht="25.5" customHeight="1">
      <c r="A1" s="431" t="s">
        <v>59</v>
      </c>
      <c r="B1" s="431"/>
      <c r="C1" s="431"/>
      <c r="D1" s="431"/>
      <c r="E1" s="431"/>
      <c r="F1" s="431"/>
      <c r="G1" s="431"/>
      <c r="H1" s="431"/>
    </row>
    <row r="2" spans="1:8" ht="21.75" customHeight="1">
      <c r="A2" s="465" t="s">
        <v>113</v>
      </c>
      <c r="B2" s="465"/>
      <c r="C2" s="465"/>
      <c r="D2" s="465"/>
      <c r="E2" s="465"/>
      <c r="F2" s="465"/>
      <c r="G2" s="465"/>
      <c r="H2" s="465"/>
    </row>
    <row r="3" spans="1:8" ht="20.25" customHeight="1">
      <c r="A3" s="464" t="s">
        <v>18</v>
      </c>
      <c r="B3" s="464"/>
      <c r="C3" s="464"/>
      <c r="D3" s="221">
        <v>2.217</v>
      </c>
      <c r="E3" s="466" t="s">
        <v>13</v>
      </c>
      <c r="F3" s="466"/>
      <c r="G3" s="14"/>
      <c r="H3" s="14"/>
    </row>
    <row r="4" spans="1:8" ht="21" customHeight="1">
      <c r="A4" s="464" t="s">
        <v>35</v>
      </c>
      <c r="B4" s="464"/>
      <c r="C4" s="464"/>
      <c r="D4" s="419">
        <f>H74</f>
        <v>0</v>
      </c>
      <c r="E4" s="466" t="s">
        <v>13</v>
      </c>
      <c r="F4" s="466"/>
      <c r="G4" s="14"/>
      <c r="H4" s="14"/>
    </row>
    <row r="5" spans="1:8" ht="21" customHeight="1">
      <c r="A5" s="464" t="s">
        <v>57</v>
      </c>
      <c r="B5" s="464"/>
      <c r="C5" s="14" t="s">
        <v>58</v>
      </c>
      <c r="D5" s="14"/>
      <c r="E5" s="14"/>
      <c r="F5" s="14"/>
      <c r="G5" s="14"/>
      <c r="H5" s="14"/>
    </row>
    <row r="6" spans="1:8" ht="22.5" customHeight="1">
      <c r="A6" s="473" t="s">
        <v>390</v>
      </c>
      <c r="B6" s="473"/>
      <c r="C6" s="473"/>
      <c r="D6" s="473"/>
      <c r="E6" s="180"/>
      <c r="F6" s="180"/>
      <c r="G6" s="180"/>
      <c r="H6" s="180"/>
    </row>
    <row r="7" spans="1:8" ht="28.5" customHeight="1" hidden="1">
      <c r="A7" s="467" t="s">
        <v>15</v>
      </c>
      <c r="B7" s="469" t="s">
        <v>36</v>
      </c>
      <c r="C7" s="467" t="s">
        <v>37</v>
      </c>
      <c r="D7" s="469" t="s">
        <v>31</v>
      </c>
      <c r="E7" s="471" t="s">
        <v>38</v>
      </c>
      <c r="F7" s="472"/>
      <c r="G7" s="449" t="s">
        <v>39</v>
      </c>
      <c r="H7" s="451"/>
    </row>
    <row r="8" spans="1:8" ht="76.5" customHeight="1">
      <c r="A8" s="468"/>
      <c r="B8" s="470"/>
      <c r="C8" s="468"/>
      <c r="D8" s="470"/>
      <c r="E8" s="78" t="s">
        <v>40</v>
      </c>
      <c r="F8" s="78" t="s">
        <v>41</v>
      </c>
      <c r="G8" s="78" t="s">
        <v>40</v>
      </c>
      <c r="H8" s="84" t="s">
        <v>32</v>
      </c>
    </row>
    <row r="9" spans="1:8" ht="15.75" thickBot="1">
      <c r="A9" s="61">
        <v>1</v>
      </c>
      <c r="B9" s="61">
        <v>2</v>
      </c>
      <c r="C9" s="61">
        <v>3</v>
      </c>
      <c r="D9" s="77">
        <v>4</v>
      </c>
      <c r="E9" s="77">
        <v>5</v>
      </c>
      <c r="F9" s="77">
        <v>6</v>
      </c>
      <c r="G9" s="77">
        <v>7</v>
      </c>
      <c r="H9" s="40">
        <v>8</v>
      </c>
    </row>
    <row r="10" spans="1:8" ht="38.25" customHeight="1" thickBot="1">
      <c r="A10" s="248">
        <v>1</v>
      </c>
      <c r="B10" s="249" t="s">
        <v>71</v>
      </c>
      <c r="C10" s="249" t="s">
        <v>111</v>
      </c>
      <c r="D10" s="249" t="s">
        <v>60</v>
      </c>
      <c r="E10" s="250"/>
      <c r="F10" s="249">
        <v>1</v>
      </c>
      <c r="G10" s="250"/>
      <c r="H10" s="251"/>
    </row>
    <row r="11" spans="1:8" ht="12.75">
      <c r="A11" s="276">
        <f>A10+0.1</f>
        <v>1.1</v>
      </c>
      <c r="B11" s="276"/>
      <c r="C11" s="276" t="s">
        <v>42</v>
      </c>
      <c r="D11" s="276" t="s">
        <v>45</v>
      </c>
      <c r="E11" s="276">
        <v>3.02</v>
      </c>
      <c r="F11" s="277">
        <f>F10*E11</f>
        <v>3.02</v>
      </c>
      <c r="G11" s="276"/>
      <c r="H11" s="278"/>
    </row>
    <row r="12" spans="1:8" ht="12.75">
      <c r="A12" s="279">
        <f>A11+0.1</f>
        <v>1.2000000000000002</v>
      </c>
      <c r="B12" s="279"/>
      <c r="C12" s="279" t="s">
        <v>44</v>
      </c>
      <c r="D12" s="279" t="s">
        <v>47</v>
      </c>
      <c r="E12" s="279">
        <v>0.14</v>
      </c>
      <c r="F12" s="280">
        <f>E12*F10</f>
        <v>0.14</v>
      </c>
      <c r="G12" s="279"/>
      <c r="H12" s="281"/>
    </row>
    <row r="13" spans="1:8" ht="12.75">
      <c r="A13" s="279">
        <f>A12+0.1</f>
        <v>1.3000000000000003</v>
      </c>
      <c r="B13" s="279" t="s">
        <v>4</v>
      </c>
      <c r="C13" s="279" t="s">
        <v>61</v>
      </c>
      <c r="D13" s="275" t="s">
        <v>60</v>
      </c>
      <c r="E13" s="279">
        <v>1</v>
      </c>
      <c r="F13" s="279">
        <f>F10*E13</f>
        <v>1</v>
      </c>
      <c r="G13" s="279"/>
      <c r="H13" s="281"/>
    </row>
    <row r="14" spans="1:8" ht="13.5" thickBot="1">
      <c r="A14" s="282">
        <f>A13+0.1</f>
        <v>1.4000000000000004</v>
      </c>
      <c r="B14" s="282"/>
      <c r="C14" s="282" t="s">
        <v>54</v>
      </c>
      <c r="D14" s="282" t="s">
        <v>47</v>
      </c>
      <c r="E14" s="282">
        <v>1.32</v>
      </c>
      <c r="F14" s="283">
        <f>E14*F10</f>
        <v>1.32</v>
      </c>
      <c r="G14" s="282"/>
      <c r="H14" s="284"/>
    </row>
    <row r="15" spans="1:8" ht="36.75" customHeight="1" thickBot="1">
      <c r="A15" s="248">
        <f>A10+1</f>
        <v>2</v>
      </c>
      <c r="B15" s="249" t="s">
        <v>70</v>
      </c>
      <c r="C15" s="249" t="s">
        <v>109</v>
      </c>
      <c r="D15" s="249" t="s">
        <v>60</v>
      </c>
      <c r="E15" s="250"/>
      <c r="F15" s="252">
        <v>1</v>
      </c>
      <c r="G15" s="250"/>
      <c r="H15" s="251"/>
    </row>
    <row r="16" spans="1:8" ht="12.75">
      <c r="A16" s="285">
        <f>A15+0.1</f>
        <v>2.1</v>
      </c>
      <c r="B16" s="285"/>
      <c r="C16" s="285" t="s">
        <v>42</v>
      </c>
      <c r="D16" s="285" t="s">
        <v>45</v>
      </c>
      <c r="E16" s="285">
        <v>1.42</v>
      </c>
      <c r="F16" s="285">
        <f>F15*E16</f>
        <v>1.42</v>
      </c>
      <c r="G16" s="285"/>
      <c r="H16" s="286"/>
    </row>
    <row r="17" spans="1:8" ht="12.75">
      <c r="A17" s="275">
        <f>A16+0.1</f>
        <v>2.2</v>
      </c>
      <c r="B17" s="275"/>
      <c r="C17" s="275" t="s">
        <v>43</v>
      </c>
      <c r="D17" s="275" t="s">
        <v>47</v>
      </c>
      <c r="E17" s="287">
        <v>0.06</v>
      </c>
      <c r="F17" s="287">
        <f>F15*E17</f>
        <v>0.06</v>
      </c>
      <c r="G17" s="287"/>
      <c r="H17" s="280"/>
    </row>
    <row r="18" spans="1:8" ht="12.75">
      <c r="A18" s="288">
        <f>A17+0.1</f>
        <v>2.3000000000000003</v>
      </c>
      <c r="B18" s="275"/>
      <c r="C18" s="275" t="s">
        <v>73</v>
      </c>
      <c r="D18" s="275" t="s">
        <v>60</v>
      </c>
      <c r="E18" s="287">
        <v>1</v>
      </c>
      <c r="F18" s="287">
        <f>F15*E18</f>
        <v>1</v>
      </c>
      <c r="G18" s="289"/>
      <c r="H18" s="280"/>
    </row>
    <row r="19" spans="1:8" ht="17.25" customHeight="1" thickBot="1">
      <c r="A19" s="290">
        <f>A17+0.1</f>
        <v>2.3000000000000003</v>
      </c>
      <c r="B19" s="290"/>
      <c r="C19" s="290" t="s">
        <v>54</v>
      </c>
      <c r="D19" s="290" t="s">
        <v>46</v>
      </c>
      <c r="E19" s="291">
        <v>0.31</v>
      </c>
      <c r="F19" s="291">
        <f>F15*E19</f>
        <v>0.31</v>
      </c>
      <c r="G19" s="291"/>
      <c r="H19" s="292"/>
    </row>
    <row r="20" spans="1:8" ht="40.5" customHeight="1" thickBot="1">
      <c r="A20" s="253">
        <f>A17+1</f>
        <v>3.2</v>
      </c>
      <c r="B20" s="249" t="s">
        <v>71</v>
      </c>
      <c r="C20" s="249" t="s">
        <v>98</v>
      </c>
      <c r="D20" s="249" t="s">
        <v>60</v>
      </c>
      <c r="E20" s="250"/>
      <c r="F20" s="249">
        <v>1</v>
      </c>
      <c r="G20" s="250"/>
      <c r="H20" s="251"/>
    </row>
    <row r="21" spans="1:8" ht="12.75">
      <c r="A21" s="276">
        <f>A20+0.1</f>
        <v>3.3000000000000003</v>
      </c>
      <c r="B21" s="276"/>
      <c r="C21" s="276" t="s">
        <v>42</v>
      </c>
      <c r="D21" s="276" t="s">
        <v>45</v>
      </c>
      <c r="E21" s="276">
        <v>3.02</v>
      </c>
      <c r="F21" s="277">
        <f>F20*E21</f>
        <v>3.02</v>
      </c>
      <c r="G21" s="276"/>
      <c r="H21" s="278"/>
    </row>
    <row r="22" spans="1:8" ht="12.75">
      <c r="A22" s="279">
        <f>A21+0.1</f>
        <v>3.4000000000000004</v>
      </c>
      <c r="B22" s="279"/>
      <c r="C22" s="279" t="s">
        <v>44</v>
      </c>
      <c r="D22" s="279" t="s">
        <v>47</v>
      </c>
      <c r="E22" s="279">
        <v>0.14</v>
      </c>
      <c r="F22" s="280">
        <f>E22*F20</f>
        <v>0.14</v>
      </c>
      <c r="G22" s="279"/>
      <c r="H22" s="281"/>
    </row>
    <row r="23" spans="1:8" ht="12.75">
      <c r="A23" s="279">
        <f>A22+0.1</f>
        <v>3.5000000000000004</v>
      </c>
      <c r="B23" s="279" t="s">
        <v>4</v>
      </c>
      <c r="C23" s="279" t="s">
        <v>61</v>
      </c>
      <c r="D23" s="275" t="s">
        <v>60</v>
      </c>
      <c r="E23" s="279">
        <v>1</v>
      </c>
      <c r="F23" s="279">
        <f>F20*E23</f>
        <v>1</v>
      </c>
      <c r="G23" s="279"/>
      <c r="H23" s="281"/>
    </row>
    <row r="24" spans="1:8" ht="13.5" thickBot="1">
      <c r="A24" s="282">
        <f>A23+0.1</f>
        <v>3.6000000000000005</v>
      </c>
      <c r="B24" s="282"/>
      <c r="C24" s="282" t="s">
        <v>54</v>
      </c>
      <c r="D24" s="282" t="s">
        <v>47</v>
      </c>
      <c r="E24" s="282">
        <v>1.32</v>
      </c>
      <c r="F24" s="283">
        <f>E24*F20</f>
        <v>1.32</v>
      </c>
      <c r="G24" s="282"/>
      <c r="H24" s="284"/>
    </row>
    <row r="25" spans="1:8" ht="30.75" thickBot="1">
      <c r="A25" s="253">
        <f>A20+1</f>
        <v>4.2</v>
      </c>
      <c r="B25" s="249" t="s">
        <v>70</v>
      </c>
      <c r="C25" s="249" t="s">
        <v>97</v>
      </c>
      <c r="D25" s="249" t="s">
        <v>60</v>
      </c>
      <c r="E25" s="250"/>
      <c r="F25" s="252">
        <v>1</v>
      </c>
      <c r="G25" s="250"/>
      <c r="H25" s="251"/>
    </row>
    <row r="26" spans="1:8" ht="12.75">
      <c r="A26" s="285">
        <f>A25+0.1</f>
        <v>4.3</v>
      </c>
      <c r="B26" s="285"/>
      <c r="C26" s="285" t="s">
        <v>42</v>
      </c>
      <c r="D26" s="285" t="s">
        <v>45</v>
      </c>
      <c r="E26" s="285">
        <v>1.42</v>
      </c>
      <c r="F26" s="285">
        <f>F25*E26</f>
        <v>1.42</v>
      </c>
      <c r="G26" s="285"/>
      <c r="H26" s="286"/>
    </row>
    <row r="27" spans="1:8" ht="12.75">
      <c r="A27" s="275">
        <f>A26+0.1</f>
        <v>4.3999999999999995</v>
      </c>
      <c r="B27" s="275"/>
      <c r="C27" s="275" t="s">
        <v>43</v>
      </c>
      <c r="D27" s="275" t="s">
        <v>47</v>
      </c>
      <c r="E27" s="287">
        <v>0.06</v>
      </c>
      <c r="F27" s="287">
        <f>F25*E27</f>
        <v>0.06</v>
      </c>
      <c r="G27" s="287"/>
      <c r="H27" s="280"/>
    </row>
    <row r="28" spans="1:8" ht="12.75">
      <c r="A28" s="288">
        <f>A27+0.1</f>
        <v>4.499999999999999</v>
      </c>
      <c r="B28" s="275"/>
      <c r="C28" s="275" t="s">
        <v>185</v>
      </c>
      <c r="D28" s="275" t="s">
        <v>60</v>
      </c>
      <c r="E28" s="287">
        <v>1</v>
      </c>
      <c r="F28" s="287">
        <f>F25*E28</f>
        <v>1</v>
      </c>
      <c r="G28" s="289"/>
      <c r="H28" s="280"/>
    </row>
    <row r="29" spans="1:8" ht="13.5" thickBot="1">
      <c r="A29" s="290">
        <v>4.6</v>
      </c>
      <c r="B29" s="290"/>
      <c r="C29" s="290" t="s">
        <v>54</v>
      </c>
      <c r="D29" s="290" t="s">
        <v>46</v>
      </c>
      <c r="E29" s="291">
        <v>0.31</v>
      </c>
      <c r="F29" s="291">
        <f>F25*E29</f>
        <v>0.31</v>
      </c>
      <c r="G29" s="291"/>
      <c r="H29" s="292"/>
    </row>
    <row r="30" spans="1:8" ht="21.75" customHeight="1" thickBot="1">
      <c r="A30" s="248">
        <v>5</v>
      </c>
      <c r="B30" s="254" t="s">
        <v>106</v>
      </c>
      <c r="C30" s="255" t="s">
        <v>264</v>
      </c>
      <c r="D30" s="256" t="s">
        <v>107</v>
      </c>
      <c r="E30" s="257"/>
      <c r="F30" s="258">
        <v>1</v>
      </c>
      <c r="G30" s="255"/>
      <c r="H30" s="251"/>
    </row>
    <row r="31" spans="1:8" ht="12.75">
      <c r="A31" s="285">
        <v>5.1</v>
      </c>
      <c r="B31" s="293"/>
      <c r="C31" s="294" t="s">
        <v>42</v>
      </c>
      <c r="D31" s="294" t="s">
        <v>45</v>
      </c>
      <c r="E31" s="295">
        <v>2.71</v>
      </c>
      <c r="F31" s="294">
        <f>F30*E31</f>
        <v>2.71</v>
      </c>
      <c r="G31" s="296"/>
      <c r="H31" s="277"/>
    </row>
    <row r="32" spans="1:8" ht="12.75">
      <c r="A32" s="275">
        <v>5.2</v>
      </c>
      <c r="B32" s="297"/>
      <c r="C32" s="298" t="s">
        <v>108</v>
      </c>
      <c r="D32" s="298" t="s">
        <v>13</v>
      </c>
      <c r="E32" s="298">
        <v>0.2</v>
      </c>
      <c r="F32" s="298">
        <f>F30*E32</f>
        <v>0.2</v>
      </c>
      <c r="G32" s="299"/>
      <c r="H32" s="280"/>
    </row>
    <row r="33" spans="1:8" ht="12.75">
      <c r="A33" s="275">
        <v>5.3</v>
      </c>
      <c r="B33" s="297"/>
      <c r="C33" s="298" t="s">
        <v>110</v>
      </c>
      <c r="D33" s="298" t="s">
        <v>51</v>
      </c>
      <c r="E33" s="298">
        <v>1</v>
      </c>
      <c r="F33" s="298">
        <v>5</v>
      </c>
      <c r="G33" s="298"/>
      <c r="H33" s="280"/>
    </row>
    <row r="34" spans="1:8" ht="12.75">
      <c r="A34" s="275">
        <v>5.4</v>
      </c>
      <c r="B34" s="297"/>
      <c r="C34" s="298" t="s">
        <v>112</v>
      </c>
      <c r="D34" s="298" t="s">
        <v>107</v>
      </c>
      <c r="E34" s="298">
        <v>1</v>
      </c>
      <c r="F34" s="298">
        <f>F30*E34</f>
        <v>1</v>
      </c>
      <c r="G34" s="298"/>
      <c r="H34" s="280"/>
    </row>
    <row r="35" spans="1:8" ht="30.75" thickBot="1">
      <c r="A35" s="259">
        <v>6</v>
      </c>
      <c r="B35" s="260" t="s">
        <v>69</v>
      </c>
      <c r="C35" s="260" t="s">
        <v>62</v>
      </c>
      <c r="D35" s="260" t="s">
        <v>60</v>
      </c>
      <c r="E35" s="261"/>
      <c r="F35" s="262">
        <v>3</v>
      </c>
      <c r="G35" s="261"/>
      <c r="H35" s="263"/>
    </row>
    <row r="36" spans="1:8" ht="16.5" customHeight="1">
      <c r="A36" s="285">
        <f>A35+0.1</f>
        <v>6.1</v>
      </c>
      <c r="B36" s="285"/>
      <c r="C36" s="285" t="s">
        <v>42</v>
      </c>
      <c r="D36" s="285" t="s">
        <v>45</v>
      </c>
      <c r="E36" s="285">
        <v>6.82</v>
      </c>
      <c r="F36" s="285">
        <f>F35*E36</f>
        <v>20.46</v>
      </c>
      <c r="G36" s="285"/>
      <c r="H36" s="280"/>
    </row>
    <row r="37" spans="1:8" ht="12.75">
      <c r="A37" s="275">
        <f>A36+0.1</f>
        <v>6.199999999999999</v>
      </c>
      <c r="B37" s="275"/>
      <c r="C37" s="275" t="s">
        <v>43</v>
      </c>
      <c r="D37" s="275" t="s">
        <v>47</v>
      </c>
      <c r="E37" s="287">
        <v>0.01</v>
      </c>
      <c r="F37" s="287">
        <f>F35*E37</f>
        <v>0.03</v>
      </c>
      <c r="G37" s="287"/>
      <c r="H37" s="280"/>
    </row>
    <row r="38" spans="1:8" ht="13.5" thickBot="1">
      <c r="A38" s="288">
        <f>A37+0.1</f>
        <v>6.299999999999999</v>
      </c>
      <c r="B38" s="275"/>
      <c r="C38" s="275" t="s">
        <v>63</v>
      </c>
      <c r="D38" s="275" t="s">
        <v>60</v>
      </c>
      <c r="E38" s="287">
        <v>1</v>
      </c>
      <c r="F38" s="287">
        <f>F35*E38</f>
        <v>3</v>
      </c>
      <c r="G38" s="289"/>
      <c r="H38" s="292"/>
    </row>
    <row r="39" spans="1:8" ht="13.5" thickBot="1">
      <c r="A39" s="290">
        <f>A37+0.1</f>
        <v>6.299999999999999</v>
      </c>
      <c r="B39" s="290"/>
      <c r="C39" s="290" t="s">
        <v>54</v>
      </c>
      <c r="D39" s="290" t="s">
        <v>13</v>
      </c>
      <c r="E39" s="291">
        <v>0.07</v>
      </c>
      <c r="F39" s="291">
        <f>F35*E39</f>
        <v>0.21000000000000002</v>
      </c>
      <c r="G39" s="291"/>
      <c r="H39" s="300"/>
    </row>
    <row r="40" spans="1:8" ht="39" customHeight="1" thickBot="1">
      <c r="A40" s="248">
        <v>7</v>
      </c>
      <c r="B40" s="249" t="s">
        <v>75</v>
      </c>
      <c r="C40" s="249" t="s">
        <v>76</v>
      </c>
      <c r="D40" s="249" t="s">
        <v>77</v>
      </c>
      <c r="E40" s="250"/>
      <c r="F40" s="264">
        <v>0.036</v>
      </c>
      <c r="G40" s="250"/>
      <c r="H40" s="263"/>
    </row>
    <row r="41" spans="1:8" ht="12.75">
      <c r="A41" s="276">
        <v>7.1</v>
      </c>
      <c r="B41" s="276"/>
      <c r="C41" s="276" t="s">
        <v>42</v>
      </c>
      <c r="D41" s="276" t="s">
        <v>45</v>
      </c>
      <c r="E41" s="276">
        <v>95.9</v>
      </c>
      <c r="F41" s="277">
        <f>F40*E41</f>
        <v>3.4524</v>
      </c>
      <c r="G41" s="276"/>
      <c r="H41" s="280"/>
    </row>
    <row r="42" spans="1:8" ht="12.75">
      <c r="A42" s="279">
        <v>7.2</v>
      </c>
      <c r="B42" s="279"/>
      <c r="C42" s="279" t="s">
        <v>44</v>
      </c>
      <c r="D42" s="279" t="s">
        <v>47</v>
      </c>
      <c r="E42" s="279">
        <v>45.2</v>
      </c>
      <c r="F42" s="280">
        <f>F40*E42</f>
        <v>1.6272</v>
      </c>
      <c r="G42" s="279"/>
      <c r="H42" s="280"/>
    </row>
    <row r="43" spans="1:8" ht="12.75">
      <c r="A43" s="279">
        <v>7.3</v>
      </c>
      <c r="B43" s="279" t="s">
        <v>4</v>
      </c>
      <c r="C43" s="279" t="s">
        <v>78</v>
      </c>
      <c r="D43" s="279" t="s">
        <v>52</v>
      </c>
      <c r="E43" s="279">
        <v>1000</v>
      </c>
      <c r="F43" s="279">
        <f>F40*E43</f>
        <v>36</v>
      </c>
      <c r="G43" s="301"/>
      <c r="H43" s="292"/>
    </row>
    <row r="44" spans="1:8" ht="12.75">
      <c r="A44" s="282">
        <v>7.4</v>
      </c>
      <c r="B44" s="282"/>
      <c r="C44" s="282" t="s">
        <v>54</v>
      </c>
      <c r="D44" s="282" t="s">
        <v>47</v>
      </c>
      <c r="E44" s="282">
        <v>0.6</v>
      </c>
      <c r="F44" s="292">
        <f>F40*E44</f>
        <v>0.021599999999999998</v>
      </c>
      <c r="G44" s="282"/>
      <c r="H44" s="302"/>
    </row>
    <row r="45" spans="1:8" ht="39" customHeight="1" thickBot="1">
      <c r="A45" s="259">
        <v>8</v>
      </c>
      <c r="B45" s="260" t="s">
        <v>79</v>
      </c>
      <c r="C45" s="260" t="s">
        <v>80</v>
      </c>
      <c r="D45" s="260" t="s">
        <v>81</v>
      </c>
      <c r="E45" s="261"/>
      <c r="F45" s="265">
        <v>0.09</v>
      </c>
      <c r="G45" s="261"/>
      <c r="H45" s="263"/>
    </row>
    <row r="46" spans="1:8" ht="20.25" customHeight="1">
      <c r="A46" s="276">
        <f>A45+0.1</f>
        <v>8.1</v>
      </c>
      <c r="B46" s="276"/>
      <c r="C46" s="276" t="s">
        <v>42</v>
      </c>
      <c r="D46" s="276" t="s">
        <v>45</v>
      </c>
      <c r="E46" s="276">
        <v>60.9</v>
      </c>
      <c r="F46" s="277">
        <f>F45*E46</f>
        <v>5.481</v>
      </c>
      <c r="G46" s="276"/>
      <c r="H46" s="280"/>
    </row>
    <row r="47" spans="1:8" ht="17.25" customHeight="1">
      <c r="A47" s="279">
        <f>A46+0.1</f>
        <v>8.2</v>
      </c>
      <c r="B47" s="279"/>
      <c r="C47" s="279" t="s">
        <v>44</v>
      </c>
      <c r="D47" s="279" t="s">
        <v>47</v>
      </c>
      <c r="E47" s="279">
        <v>0.21</v>
      </c>
      <c r="F47" s="280">
        <f>F45*E47</f>
        <v>0.0189</v>
      </c>
      <c r="G47" s="279"/>
      <c r="H47" s="280"/>
    </row>
    <row r="48" spans="1:8" ht="18" customHeight="1" thickBot="1">
      <c r="A48" s="279">
        <f>A47+0.1</f>
        <v>8.299999999999999</v>
      </c>
      <c r="B48" s="279" t="s">
        <v>4</v>
      </c>
      <c r="C48" s="279" t="s">
        <v>82</v>
      </c>
      <c r="D48" s="279" t="s">
        <v>52</v>
      </c>
      <c r="E48" s="279">
        <v>100</v>
      </c>
      <c r="F48" s="279">
        <f>F45*E48</f>
        <v>9</v>
      </c>
      <c r="G48" s="279"/>
      <c r="H48" s="292"/>
    </row>
    <row r="49" spans="1:8" ht="21" customHeight="1" thickBot="1">
      <c r="A49" s="282">
        <f>A48+0.1</f>
        <v>8.399999999999999</v>
      </c>
      <c r="B49" s="282"/>
      <c r="C49" s="282" t="s">
        <v>54</v>
      </c>
      <c r="D49" s="282" t="s">
        <v>47</v>
      </c>
      <c r="E49" s="282">
        <v>15.6</v>
      </c>
      <c r="F49" s="292">
        <f>F45*E49</f>
        <v>1.404</v>
      </c>
      <c r="G49" s="282"/>
      <c r="H49" s="300"/>
    </row>
    <row r="50" spans="1:8" ht="32.25" customHeight="1" thickBot="1">
      <c r="A50" s="248">
        <f>A45+1</f>
        <v>9</v>
      </c>
      <c r="B50" s="249" t="s">
        <v>83</v>
      </c>
      <c r="C50" s="249" t="s">
        <v>84</v>
      </c>
      <c r="D50" s="249" t="s">
        <v>81</v>
      </c>
      <c r="E50" s="250"/>
      <c r="F50" s="266">
        <v>0.12</v>
      </c>
      <c r="G50" s="250"/>
      <c r="H50" s="263"/>
    </row>
    <row r="51" spans="1:8" ht="17.25" customHeight="1">
      <c r="A51" s="276">
        <f>A50+0.1</f>
        <v>9.1</v>
      </c>
      <c r="B51" s="276"/>
      <c r="C51" s="276" t="s">
        <v>42</v>
      </c>
      <c r="D51" s="276" t="s">
        <v>45</v>
      </c>
      <c r="E51" s="276">
        <v>58.3</v>
      </c>
      <c r="F51" s="277">
        <f>F50*E51</f>
        <v>6.9959999999999996</v>
      </c>
      <c r="G51" s="276"/>
      <c r="H51" s="280"/>
    </row>
    <row r="52" spans="1:8" ht="15.75" customHeight="1">
      <c r="A52" s="279">
        <f>A51+0.1</f>
        <v>9.2</v>
      </c>
      <c r="B52" s="279"/>
      <c r="C52" s="279" t="s">
        <v>44</v>
      </c>
      <c r="D52" s="279" t="s">
        <v>47</v>
      </c>
      <c r="E52" s="279">
        <v>0.46</v>
      </c>
      <c r="F52" s="280">
        <f>E52*F50</f>
        <v>0.0552</v>
      </c>
      <c r="G52" s="279"/>
      <c r="H52" s="280"/>
    </row>
    <row r="53" spans="1:8" ht="18" customHeight="1" thickBot="1">
      <c r="A53" s="279">
        <f>A52+0.1</f>
        <v>9.299999999999999</v>
      </c>
      <c r="B53" s="279" t="s">
        <v>4</v>
      </c>
      <c r="C53" s="279" t="s">
        <v>85</v>
      </c>
      <c r="D53" s="279" t="s">
        <v>52</v>
      </c>
      <c r="E53" s="279">
        <v>100</v>
      </c>
      <c r="F53" s="279">
        <f>F50*E53</f>
        <v>12</v>
      </c>
      <c r="G53" s="279"/>
      <c r="H53" s="292"/>
    </row>
    <row r="54" spans="1:8" ht="20.25" customHeight="1" thickBot="1">
      <c r="A54" s="282">
        <f>A53+0.1</f>
        <v>9.399999999999999</v>
      </c>
      <c r="B54" s="282"/>
      <c r="C54" s="282" t="s">
        <v>54</v>
      </c>
      <c r="D54" s="282" t="s">
        <v>47</v>
      </c>
      <c r="E54" s="282">
        <v>10.8</v>
      </c>
      <c r="F54" s="292">
        <f>F50*E54</f>
        <v>1.296</v>
      </c>
      <c r="G54" s="282"/>
      <c r="H54" s="300"/>
    </row>
    <row r="55" spans="1:8" ht="24.75" customHeight="1" thickBot="1">
      <c r="A55" s="253">
        <f>A50+1</f>
        <v>10</v>
      </c>
      <c r="B55" s="249" t="s">
        <v>2</v>
      </c>
      <c r="C55" s="249" t="s">
        <v>64</v>
      </c>
      <c r="D55" s="249" t="s">
        <v>181</v>
      </c>
      <c r="E55" s="267"/>
      <c r="F55" s="268">
        <v>1.4</v>
      </c>
      <c r="G55" s="267"/>
      <c r="H55" s="263"/>
    </row>
    <row r="56" spans="1:8" ht="18.75" customHeight="1">
      <c r="A56" s="303">
        <f>A55+0.1</f>
        <v>10.1</v>
      </c>
      <c r="B56" s="285" t="s">
        <v>4</v>
      </c>
      <c r="C56" s="285" t="s">
        <v>42</v>
      </c>
      <c r="D56" s="285" t="s">
        <v>45</v>
      </c>
      <c r="E56" s="304">
        <v>3.89</v>
      </c>
      <c r="F56" s="286">
        <f>F55*E56</f>
        <v>5.446</v>
      </c>
      <c r="G56" s="304"/>
      <c r="H56" s="305"/>
    </row>
    <row r="57" spans="1:8" ht="15.75" customHeight="1">
      <c r="A57" s="288">
        <f>A56+0.1</f>
        <v>10.2</v>
      </c>
      <c r="B57" s="275"/>
      <c r="C57" s="275" t="s">
        <v>43</v>
      </c>
      <c r="D57" s="275" t="s">
        <v>46</v>
      </c>
      <c r="E57" s="287">
        <v>1.51</v>
      </c>
      <c r="F57" s="287">
        <f>F55*E57</f>
        <v>2.114</v>
      </c>
      <c r="G57" s="287"/>
      <c r="H57" s="305"/>
    </row>
    <row r="58" spans="1:8" ht="18" customHeight="1">
      <c r="A58" s="288">
        <f>A57+0.1</f>
        <v>10.299999999999999</v>
      </c>
      <c r="B58" s="275"/>
      <c r="C58" s="275" t="s">
        <v>65</v>
      </c>
      <c r="D58" s="275" t="s">
        <v>3</v>
      </c>
      <c r="E58" s="287">
        <v>10</v>
      </c>
      <c r="F58" s="287">
        <f>F55*E58</f>
        <v>14</v>
      </c>
      <c r="G58" s="287"/>
      <c r="H58" s="306"/>
    </row>
    <row r="59" spans="1:8" ht="18" customHeight="1">
      <c r="A59" s="307">
        <f>A58+0.1</f>
        <v>10.399999999999999</v>
      </c>
      <c r="B59" s="290"/>
      <c r="C59" s="290" t="s">
        <v>54</v>
      </c>
      <c r="D59" s="290" t="s">
        <v>13</v>
      </c>
      <c r="E59" s="291">
        <v>0.24</v>
      </c>
      <c r="F59" s="291">
        <f>F55*E59</f>
        <v>0.33599999999999997</v>
      </c>
      <c r="G59" s="291"/>
      <c r="H59" s="302"/>
    </row>
    <row r="60" spans="1:8" ht="28.5" customHeight="1" thickBot="1">
      <c r="A60" s="269">
        <v>11</v>
      </c>
      <c r="B60" s="260" t="s">
        <v>74</v>
      </c>
      <c r="C60" s="260" t="s">
        <v>66</v>
      </c>
      <c r="D60" s="260" t="s">
        <v>51</v>
      </c>
      <c r="E60" s="261"/>
      <c r="F60" s="260">
        <v>3</v>
      </c>
      <c r="G60" s="261"/>
      <c r="H60" s="263"/>
    </row>
    <row r="61" spans="1:8" ht="15.75" customHeight="1">
      <c r="A61" s="276">
        <f>A60+0.1</f>
        <v>11.1</v>
      </c>
      <c r="B61" s="276"/>
      <c r="C61" s="276" t="s">
        <v>42</v>
      </c>
      <c r="D61" s="276" t="s">
        <v>45</v>
      </c>
      <c r="E61" s="276">
        <v>3.02</v>
      </c>
      <c r="F61" s="277">
        <f>F60*E61</f>
        <v>9.06</v>
      </c>
      <c r="G61" s="276"/>
      <c r="H61" s="302"/>
    </row>
    <row r="62" spans="1:8" ht="17.25" customHeight="1">
      <c r="A62" s="279">
        <f>A61+0.1</f>
        <v>11.2</v>
      </c>
      <c r="B62" s="279"/>
      <c r="C62" s="279" t="s">
        <v>44</v>
      </c>
      <c r="D62" s="279" t="s">
        <v>47</v>
      </c>
      <c r="E62" s="279">
        <v>0.14</v>
      </c>
      <c r="F62" s="280">
        <f>E62*F60</f>
        <v>0.42000000000000004</v>
      </c>
      <c r="G62" s="279"/>
      <c r="H62" s="302"/>
    </row>
    <row r="63" spans="1:8" ht="17.25" customHeight="1" thickBot="1">
      <c r="A63" s="279">
        <f>A62+0.1</f>
        <v>11.299999999999999</v>
      </c>
      <c r="B63" s="279" t="s">
        <v>4</v>
      </c>
      <c r="C63" s="279" t="s">
        <v>67</v>
      </c>
      <c r="D63" s="279" t="s">
        <v>51</v>
      </c>
      <c r="E63" s="279">
        <v>1</v>
      </c>
      <c r="F63" s="279">
        <f>F60*E63</f>
        <v>3</v>
      </c>
      <c r="G63" s="279"/>
      <c r="H63" s="302"/>
    </row>
    <row r="64" spans="1:8" ht="18.75" customHeight="1" thickBot="1">
      <c r="A64" s="282">
        <f>A63+0.1</f>
        <v>11.399999999999999</v>
      </c>
      <c r="B64" s="282"/>
      <c r="C64" s="282" t="s">
        <v>54</v>
      </c>
      <c r="D64" s="282" t="s">
        <v>47</v>
      </c>
      <c r="E64" s="282">
        <v>1.32</v>
      </c>
      <c r="F64" s="283">
        <f>E64*F60</f>
        <v>3.96</v>
      </c>
      <c r="G64" s="282"/>
      <c r="H64" s="308"/>
    </row>
    <row r="65" spans="1:8" ht="24.75" customHeight="1" thickBot="1">
      <c r="A65" s="270">
        <v>12</v>
      </c>
      <c r="B65" s="213" t="s">
        <v>4</v>
      </c>
      <c r="C65" s="255" t="s">
        <v>266</v>
      </c>
      <c r="D65" s="255" t="s">
        <v>3</v>
      </c>
      <c r="E65" s="271"/>
      <c r="F65" s="271">
        <v>1</v>
      </c>
      <c r="G65" s="272"/>
      <c r="H65" s="273"/>
    </row>
    <row r="66" spans="1:8" ht="18" customHeight="1">
      <c r="A66" s="276">
        <f>A65+0.1</f>
        <v>12.1</v>
      </c>
      <c r="B66" s="309"/>
      <c r="C66" s="294" t="s">
        <v>42</v>
      </c>
      <c r="D66" s="294" t="s">
        <v>45</v>
      </c>
      <c r="E66" s="310">
        <v>1</v>
      </c>
      <c r="F66" s="310">
        <v>3</v>
      </c>
      <c r="G66" s="310"/>
      <c r="H66" s="311"/>
    </row>
    <row r="67" spans="1:8" ht="19.5" customHeight="1" thickBot="1">
      <c r="A67" s="279">
        <f>A66+0.1</f>
        <v>12.2</v>
      </c>
      <c r="B67" s="312" t="s">
        <v>267</v>
      </c>
      <c r="C67" s="298" t="s">
        <v>268</v>
      </c>
      <c r="D67" s="298" t="s">
        <v>51</v>
      </c>
      <c r="E67" s="313">
        <v>1</v>
      </c>
      <c r="F67" s="313">
        <f>F65*E67</f>
        <v>1</v>
      </c>
      <c r="G67" s="313"/>
      <c r="H67" s="314"/>
    </row>
    <row r="68" spans="1:8" ht="18.75" customHeight="1">
      <c r="A68" s="282">
        <f>A67+0.1</f>
        <v>12.299999999999999</v>
      </c>
      <c r="B68" s="315"/>
      <c r="C68" s="316" t="s">
        <v>96</v>
      </c>
      <c r="D68" s="316" t="s">
        <v>13</v>
      </c>
      <c r="E68" s="316">
        <v>0.65</v>
      </c>
      <c r="F68" s="316">
        <f>F65*E68</f>
        <v>0.65</v>
      </c>
      <c r="G68" s="316"/>
      <c r="H68" s="317"/>
    </row>
    <row r="69" spans="1:8" ht="23.25" customHeight="1">
      <c r="A69" s="274">
        <v>13</v>
      </c>
      <c r="B69" s="187" t="s">
        <v>265</v>
      </c>
      <c r="C69" s="188" t="s">
        <v>293</v>
      </c>
      <c r="D69" s="188" t="s">
        <v>3</v>
      </c>
      <c r="E69" s="188"/>
      <c r="F69" s="188">
        <v>4</v>
      </c>
      <c r="G69" s="188"/>
      <c r="H69" s="223"/>
    </row>
    <row r="70" spans="1:8" ht="17.25" customHeight="1">
      <c r="A70" s="282">
        <v>13.1</v>
      </c>
      <c r="B70" s="297"/>
      <c r="C70" s="298" t="s">
        <v>42</v>
      </c>
      <c r="D70" s="298" t="s">
        <v>45</v>
      </c>
      <c r="E70" s="298">
        <v>1.51</v>
      </c>
      <c r="F70" s="298">
        <f>F69*E70</f>
        <v>6.04</v>
      </c>
      <c r="G70" s="298"/>
      <c r="H70" s="302"/>
    </row>
    <row r="71" spans="1:8" ht="19.5" customHeight="1">
      <c r="A71" s="279">
        <v>13.2</v>
      </c>
      <c r="B71" s="297"/>
      <c r="C71" s="298" t="s">
        <v>294</v>
      </c>
      <c r="D71" s="298" t="s">
        <v>3</v>
      </c>
      <c r="E71" s="298">
        <v>1</v>
      </c>
      <c r="F71" s="298">
        <f>F69*E71</f>
        <v>4</v>
      </c>
      <c r="G71" s="298"/>
      <c r="H71" s="302"/>
    </row>
    <row r="72" spans="1:8" ht="20.25" customHeight="1">
      <c r="A72" s="279">
        <v>13.3</v>
      </c>
      <c r="B72" s="297"/>
      <c r="C72" s="298" t="s">
        <v>54</v>
      </c>
      <c r="D72" s="298" t="s">
        <v>13</v>
      </c>
      <c r="E72" s="298">
        <v>0.07</v>
      </c>
      <c r="F72" s="298">
        <f>F69*E72</f>
        <v>0.28</v>
      </c>
      <c r="G72" s="298"/>
      <c r="H72" s="302"/>
    </row>
    <row r="73" spans="1:8" ht="39.75" customHeight="1">
      <c r="A73" s="391"/>
      <c r="B73" s="391"/>
      <c r="C73" s="373" t="s">
        <v>48</v>
      </c>
      <c r="D73" s="373" t="s">
        <v>13</v>
      </c>
      <c r="E73" s="392"/>
      <c r="F73" s="393" t="s">
        <v>190</v>
      </c>
      <c r="G73" s="392"/>
      <c r="H73" s="394"/>
    </row>
    <row r="74" spans="1:8" ht="18" customHeight="1">
      <c r="A74" s="165"/>
      <c r="B74" s="275"/>
      <c r="C74" s="275" t="s">
        <v>68</v>
      </c>
      <c r="D74" s="275" t="s">
        <v>13</v>
      </c>
      <c r="E74" s="275"/>
      <c r="F74" s="275"/>
      <c r="G74" s="275"/>
      <c r="H74" s="305"/>
    </row>
    <row r="75" spans="1:8" ht="17.25" customHeight="1">
      <c r="A75" s="165"/>
      <c r="B75" s="275"/>
      <c r="C75" s="275" t="s">
        <v>333</v>
      </c>
      <c r="D75" s="275" t="s">
        <v>13</v>
      </c>
      <c r="E75" s="275"/>
      <c r="F75" s="275"/>
      <c r="G75" s="275"/>
      <c r="H75" s="305"/>
    </row>
    <row r="76" spans="1:8" ht="18" customHeight="1">
      <c r="A76" s="165"/>
      <c r="B76" s="275"/>
      <c r="C76" s="275" t="s">
        <v>269</v>
      </c>
      <c r="D76" s="318">
        <v>0.05</v>
      </c>
      <c r="E76" s="275"/>
      <c r="F76" s="275"/>
      <c r="G76" s="275"/>
      <c r="H76" s="305"/>
    </row>
    <row r="77" spans="1:8" ht="18" customHeight="1">
      <c r="A77" s="165"/>
      <c r="B77" s="275"/>
      <c r="C77" s="275" t="s">
        <v>27</v>
      </c>
      <c r="D77" s="275" t="s">
        <v>13</v>
      </c>
      <c r="E77" s="275"/>
      <c r="F77" s="275"/>
      <c r="G77" s="275"/>
      <c r="H77" s="305"/>
    </row>
    <row r="78" spans="1:8" ht="18" customHeight="1">
      <c r="A78" s="165"/>
      <c r="B78" s="275"/>
      <c r="C78" s="275" t="s">
        <v>49</v>
      </c>
      <c r="D78" s="318">
        <v>0.1</v>
      </c>
      <c r="E78" s="275"/>
      <c r="F78" s="275"/>
      <c r="G78" s="275"/>
      <c r="H78" s="305"/>
    </row>
    <row r="79" spans="1:8" ht="16.5" customHeight="1">
      <c r="A79" s="165"/>
      <c r="B79" s="275"/>
      <c r="C79" s="275" t="s">
        <v>27</v>
      </c>
      <c r="D79" s="275" t="s">
        <v>13</v>
      </c>
      <c r="E79" s="275"/>
      <c r="F79" s="275"/>
      <c r="G79" s="275"/>
      <c r="H79" s="305"/>
    </row>
    <row r="80" spans="1:8" ht="19.5" customHeight="1">
      <c r="A80" s="165"/>
      <c r="B80" s="275"/>
      <c r="C80" s="275" t="s">
        <v>50</v>
      </c>
      <c r="D80" s="318">
        <v>0.08</v>
      </c>
      <c r="E80" s="275"/>
      <c r="F80" s="275"/>
      <c r="G80" s="275"/>
      <c r="H80" s="305"/>
    </row>
    <row r="81" spans="1:8" ht="28.5" customHeight="1">
      <c r="A81" s="391"/>
      <c r="B81" s="391"/>
      <c r="C81" s="373" t="s">
        <v>32</v>
      </c>
      <c r="D81" s="373" t="s">
        <v>13</v>
      </c>
      <c r="E81" s="392"/>
      <c r="F81" s="392"/>
      <c r="G81" s="392"/>
      <c r="H81" s="395"/>
    </row>
    <row r="82" spans="1:8" ht="22.5" customHeight="1">
      <c r="A82" s="166"/>
      <c r="B82" s="166"/>
      <c r="C82" s="166"/>
      <c r="D82" s="166"/>
      <c r="E82" s="166"/>
      <c r="F82" s="166"/>
      <c r="G82" s="166"/>
      <c r="H82" s="166"/>
    </row>
    <row r="83" spans="1:8" ht="29.25" customHeight="1">
      <c r="A83" s="166"/>
      <c r="B83" s="166"/>
      <c r="C83" s="166"/>
      <c r="D83" s="166"/>
      <c r="E83" s="166"/>
      <c r="F83" s="166"/>
      <c r="G83" s="166"/>
      <c r="H83" s="166"/>
    </row>
    <row r="84" spans="1:8" ht="21.75" customHeight="1">
      <c r="A84" s="166"/>
      <c r="B84" s="166"/>
      <c r="C84" s="167" t="s">
        <v>25</v>
      </c>
      <c r="D84" s="463" t="s">
        <v>387</v>
      </c>
      <c r="E84" s="463"/>
      <c r="F84" s="463"/>
      <c r="G84" s="166"/>
      <c r="H84" s="166"/>
    </row>
    <row r="85" spans="1:8" ht="22.5" customHeight="1">
      <c r="A85" s="166"/>
      <c r="B85" s="166"/>
      <c r="C85" s="166"/>
      <c r="D85" s="166"/>
      <c r="E85" s="166"/>
      <c r="F85" s="166"/>
      <c r="G85" s="166"/>
      <c r="H85" s="166"/>
    </row>
    <row r="86" spans="1:8" ht="21" customHeight="1">
      <c r="A86" s="166"/>
      <c r="B86" s="166"/>
      <c r="C86" s="166"/>
      <c r="D86" s="166"/>
      <c r="E86" s="166"/>
      <c r="F86" s="166"/>
      <c r="G86" s="166"/>
      <c r="H86" s="166"/>
    </row>
    <row r="87" spans="1:7" ht="20.25" customHeight="1">
      <c r="A87" s="166"/>
      <c r="B87" s="166"/>
      <c r="C87" s="166"/>
      <c r="D87" s="166"/>
      <c r="E87" s="166"/>
      <c r="F87" s="166"/>
      <c r="G87" s="166"/>
    </row>
    <row r="88" ht="19.5" customHeight="1"/>
    <row r="89" ht="20.25" customHeight="1"/>
    <row r="90" ht="19.5" customHeight="1"/>
    <row r="91" ht="21" customHeight="1"/>
    <row r="92" ht="21.75" customHeight="1"/>
  </sheetData>
  <sheetProtection/>
  <mergeCells count="15">
    <mergeCell ref="C7:C8"/>
    <mergeCell ref="D7:D8"/>
    <mergeCell ref="D84:F84"/>
    <mergeCell ref="E7:F7"/>
    <mergeCell ref="G7:H7"/>
    <mergeCell ref="A6:D6"/>
    <mergeCell ref="A7:A8"/>
    <mergeCell ref="B7:B8"/>
    <mergeCell ref="A5:B5"/>
    <mergeCell ref="A1:H1"/>
    <mergeCell ref="A2:H2"/>
    <mergeCell ref="A3:C3"/>
    <mergeCell ref="E3:F3"/>
    <mergeCell ref="A4:C4"/>
    <mergeCell ref="E4:F4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">
      <selection activeCell="G16" sqref="G16"/>
    </sheetView>
  </sheetViews>
  <sheetFormatPr defaultColWidth="9.140625" defaultRowHeight="12.75"/>
  <cols>
    <col min="1" max="1" width="4.7109375" style="0" customWidth="1"/>
    <col min="2" max="2" width="9.7109375" style="0" customWidth="1"/>
    <col min="3" max="3" width="40.28125" style="0" customWidth="1"/>
    <col min="4" max="4" width="8.8515625" style="0" customWidth="1"/>
    <col min="5" max="5" width="6.421875" style="0" customWidth="1"/>
    <col min="6" max="6" width="7.7109375" style="0" customWidth="1"/>
    <col min="7" max="7" width="6.00390625" style="0" customWidth="1"/>
    <col min="8" max="8" width="9.8515625" style="0" customWidth="1"/>
  </cols>
  <sheetData>
    <row r="1" spans="1:10" ht="18">
      <c r="A1" s="95"/>
      <c r="B1" s="173"/>
      <c r="C1" s="480" t="s">
        <v>125</v>
      </c>
      <c r="D1" s="480"/>
      <c r="E1" s="480"/>
      <c r="F1" s="480"/>
      <c r="G1" s="480"/>
      <c r="H1" s="480"/>
      <c r="I1" s="92"/>
      <c r="J1" s="91"/>
    </row>
    <row r="2" spans="1:10" ht="15.75" customHeight="1">
      <c r="A2" s="95"/>
      <c r="B2" s="173"/>
      <c r="C2" s="174"/>
      <c r="D2" s="174"/>
      <c r="E2" s="174"/>
      <c r="F2" s="174"/>
      <c r="G2" s="174"/>
      <c r="H2" s="174"/>
      <c r="I2" s="91"/>
      <c r="J2" s="91"/>
    </row>
    <row r="3" spans="1:10" ht="19.5">
      <c r="A3" s="95"/>
      <c r="B3" s="175"/>
      <c r="C3" s="481" t="s">
        <v>114</v>
      </c>
      <c r="D3" s="481"/>
      <c r="E3" s="481"/>
      <c r="F3" s="481"/>
      <c r="G3" s="481"/>
      <c r="H3" s="481"/>
      <c r="I3" s="91"/>
      <c r="J3" s="91"/>
    </row>
    <row r="4" spans="1:10" ht="22.5" customHeight="1">
      <c r="A4" s="95"/>
      <c r="B4" s="175"/>
      <c r="C4" s="176"/>
      <c r="D4" s="178" t="s">
        <v>33</v>
      </c>
      <c r="E4" s="174"/>
      <c r="F4" s="174"/>
      <c r="G4" s="216">
        <f>H48/1000</f>
        <v>0</v>
      </c>
      <c r="H4" s="174" t="s">
        <v>13</v>
      </c>
      <c r="I4" s="91"/>
      <c r="J4" s="91"/>
    </row>
    <row r="5" spans="1:10" ht="23.25" customHeight="1">
      <c r="A5" s="95">
        <v>0</v>
      </c>
      <c r="B5" s="175"/>
      <c r="C5" s="173"/>
      <c r="D5" s="179" t="s">
        <v>99</v>
      </c>
      <c r="E5" s="177"/>
      <c r="F5" s="177"/>
      <c r="G5" s="420">
        <v>209</v>
      </c>
      <c r="H5" s="174" t="s">
        <v>13</v>
      </c>
      <c r="I5" s="91"/>
      <c r="J5" s="91"/>
    </row>
    <row r="6" spans="1:10" ht="20.25" customHeight="1">
      <c r="A6" s="474" t="s">
        <v>389</v>
      </c>
      <c r="B6" s="474"/>
      <c r="C6" s="474"/>
      <c r="D6" s="474"/>
      <c r="E6" s="474"/>
      <c r="F6" s="474"/>
      <c r="G6" s="474"/>
      <c r="H6" s="474"/>
      <c r="I6" s="91"/>
      <c r="J6" s="91"/>
    </row>
    <row r="7" spans="1:10" ht="0.75" customHeight="1" hidden="1">
      <c r="A7" s="477"/>
      <c r="B7" s="478" t="s">
        <v>100</v>
      </c>
      <c r="C7" s="478" t="s">
        <v>37</v>
      </c>
      <c r="D7" s="478" t="s">
        <v>115</v>
      </c>
      <c r="E7" s="479" t="s">
        <v>38</v>
      </c>
      <c r="F7" s="479"/>
      <c r="G7" s="479" t="s">
        <v>101</v>
      </c>
      <c r="H7" s="479"/>
      <c r="I7" s="91"/>
      <c r="J7" s="91"/>
    </row>
    <row r="8" spans="1:10" ht="18.75" customHeight="1" hidden="1">
      <c r="A8" s="477"/>
      <c r="B8" s="478"/>
      <c r="C8" s="478"/>
      <c r="D8" s="478"/>
      <c r="E8" s="96" t="s">
        <v>116</v>
      </c>
      <c r="F8" s="96" t="s">
        <v>32</v>
      </c>
      <c r="G8" s="96" t="s">
        <v>103</v>
      </c>
      <c r="H8" s="96" t="s">
        <v>27</v>
      </c>
      <c r="I8" s="91"/>
      <c r="J8" s="91"/>
    </row>
    <row r="9" spans="1:10" ht="20.25" customHeight="1" hidden="1">
      <c r="A9" s="474" t="s">
        <v>117</v>
      </c>
      <c r="B9" s="474"/>
      <c r="C9" s="474"/>
      <c r="D9" s="474"/>
      <c r="E9" s="474"/>
      <c r="F9" s="474"/>
      <c r="G9" s="474"/>
      <c r="H9" s="474"/>
      <c r="I9" s="91"/>
      <c r="J9" s="91"/>
    </row>
    <row r="10" spans="1:10" ht="20.25" customHeight="1" hidden="1">
      <c r="A10" s="477"/>
      <c r="B10" s="478" t="s">
        <v>100</v>
      </c>
      <c r="C10" s="478" t="s">
        <v>37</v>
      </c>
      <c r="D10" s="478" t="s">
        <v>115</v>
      </c>
      <c r="E10" s="479" t="s">
        <v>38</v>
      </c>
      <c r="F10" s="479"/>
      <c r="G10" s="479" t="s">
        <v>101</v>
      </c>
      <c r="H10" s="479"/>
      <c r="I10" s="91"/>
      <c r="J10" s="91"/>
    </row>
    <row r="11" spans="1:10" ht="18.75" customHeight="1" hidden="1">
      <c r="A11" s="477"/>
      <c r="B11" s="478"/>
      <c r="C11" s="478"/>
      <c r="D11" s="478"/>
      <c r="E11" s="96" t="s">
        <v>116</v>
      </c>
      <c r="F11" s="96" t="s">
        <v>32</v>
      </c>
      <c r="G11" s="96" t="s">
        <v>103</v>
      </c>
      <c r="H11" s="96" t="s">
        <v>27</v>
      </c>
      <c r="I11" s="91"/>
      <c r="J11" s="91"/>
    </row>
    <row r="12" spans="1:10" ht="3.75" customHeight="1" hidden="1">
      <c r="A12" s="474" t="s">
        <v>117</v>
      </c>
      <c r="B12" s="474"/>
      <c r="C12" s="474"/>
      <c r="D12" s="474"/>
      <c r="E12" s="474"/>
      <c r="F12" s="474"/>
      <c r="G12" s="474"/>
      <c r="H12" s="474"/>
      <c r="I12" s="91"/>
      <c r="J12" s="91"/>
    </row>
    <row r="13" spans="1:10" ht="15" customHeight="1">
      <c r="A13" s="475"/>
      <c r="B13" s="476" t="s">
        <v>100</v>
      </c>
      <c r="C13" s="476" t="s">
        <v>37</v>
      </c>
      <c r="D13" s="476" t="s">
        <v>102</v>
      </c>
      <c r="E13" s="475" t="s">
        <v>38</v>
      </c>
      <c r="F13" s="475"/>
      <c r="G13" s="475" t="s">
        <v>171</v>
      </c>
      <c r="H13" s="475"/>
      <c r="I13" s="91"/>
      <c r="J13" s="91"/>
    </row>
    <row r="14" spans="1:10" ht="30" customHeight="1">
      <c r="A14" s="475"/>
      <c r="B14" s="476"/>
      <c r="C14" s="476"/>
      <c r="D14" s="476"/>
      <c r="E14" s="169" t="s">
        <v>102</v>
      </c>
      <c r="F14" s="169" t="s">
        <v>32</v>
      </c>
      <c r="G14" s="169" t="s">
        <v>118</v>
      </c>
      <c r="H14" s="169" t="s">
        <v>27</v>
      </c>
      <c r="I14" s="91"/>
      <c r="J14" s="91"/>
    </row>
    <row r="15" spans="1:10" ht="15">
      <c r="A15" s="168">
        <v>1</v>
      </c>
      <c r="B15" s="168">
        <v>2</v>
      </c>
      <c r="C15" s="168">
        <v>3</v>
      </c>
      <c r="D15" s="168">
        <v>4</v>
      </c>
      <c r="E15" s="168">
        <v>5</v>
      </c>
      <c r="F15" s="168">
        <v>6</v>
      </c>
      <c r="G15" s="168">
        <v>7</v>
      </c>
      <c r="H15" s="168">
        <v>8</v>
      </c>
      <c r="I15" s="91"/>
      <c r="J15" s="91"/>
    </row>
    <row r="16" spans="1:10" ht="34.5" customHeight="1" thickBot="1">
      <c r="A16" s="319">
        <v>2</v>
      </c>
      <c r="B16" s="320" t="s">
        <v>120</v>
      </c>
      <c r="C16" s="321" t="s">
        <v>334</v>
      </c>
      <c r="D16" s="322" t="s">
        <v>51</v>
      </c>
      <c r="E16" s="322"/>
      <c r="F16" s="323">
        <v>1</v>
      </c>
      <c r="G16" s="322"/>
      <c r="H16" s="324"/>
      <c r="I16" s="91"/>
      <c r="J16" s="91"/>
    </row>
    <row r="17" spans="1:10" ht="12.75">
      <c r="A17" s="297">
        <v>2.1</v>
      </c>
      <c r="B17" s="297"/>
      <c r="C17" s="298" t="s">
        <v>42</v>
      </c>
      <c r="D17" s="297" t="s">
        <v>45</v>
      </c>
      <c r="E17" s="297">
        <v>3.17</v>
      </c>
      <c r="F17" s="297">
        <f>F16*E17</f>
        <v>3.17</v>
      </c>
      <c r="G17" s="297"/>
      <c r="H17" s="345"/>
      <c r="I17" s="93"/>
      <c r="J17" s="91"/>
    </row>
    <row r="18" spans="1:10" ht="12.75">
      <c r="A18" s="297">
        <v>2.2</v>
      </c>
      <c r="B18" s="297"/>
      <c r="C18" s="298" t="s">
        <v>174</v>
      </c>
      <c r="D18" s="297" t="s">
        <v>51</v>
      </c>
      <c r="E18" s="297">
        <v>1</v>
      </c>
      <c r="F18" s="297">
        <v>2</v>
      </c>
      <c r="G18" s="297"/>
      <c r="H18" s="345"/>
      <c r="I18" s="93"/>
      <c r="J18" s="91"/>
    </row>
    <row r="19" spans="1:10" ht="12.75">
      <c r="A19" s="297">
        <v>2.3</v>
      </c>
      <c r="B19" s="297"/>
      <c r="C19" s="298" t="s">
        <v>175</v>
      </c>
      <c r="D19" s="297" t="s">
        <v>51</v>
      </c>
      <c r="E19" s="297">
        <v>1</v>
      </c>
      <c r="F19" s="297">
        <v>1</v>
      </c>
      <c r="G19" s="297"/>
      <c r="H19" s="345"/>
      <c r="I19" s="93"/>
      <c r="J19" s="91"/>
    </row>
    <row r="20" spans="1:10" ht="13.5" thickBot="1">
      <c r="A20" s="297">
        <v>2.4</v>
      </c>
      <c r="B20" s="297"/>
      <c r="C20" s="297" t="s">
        <v>176</v>
      </c>
      <c r="D20" s="297" t="s">
        <v>51</v>
      </c>
      <c r="E20" s="312" t="s">
        <v>177</v>
      </c>
      <c r="F20" s="356">
        <v>1</v>
      </c>
      <c r="G20" s="297"/>
      <c r="H20" s="345"/>
      <c r="I20" s="93"/>
      <c r="J20" s="91"/>
    </row>
    <row r="21" spans="1:10" ht="21.75" customHeight="1" thickBot="1">
      <c r="A21" s="325">
        <v>3</v>
      </c>
      <c r="B21" s="326" t="s">
        <v>121</v>
      </c>
      <c r="C21" s="327" t="s">
        <v>186</v>
      </c>
      <c r="D21" s="328" t="s">
        <v>51</v>
      </c>
      <c r="E21" s="329"/>
      <c r="F21" s="329">
        <v>9</v>
      </c>
      <c r="G21" s="329"/>
      <c r="H21" s="330"/>
      <c r="I21" s="93"/>
      <c r="J21" s="91"/>
    </row>
    <row r="22" spans="1:10" ht="15.75" customHeight="1">
      <c r="A22" s="343">
        <v>3.1</v>
      </c>
      <c r="B22" s="297"/>
      <c r="C22" s="294" t="s">
        <v>42</v>
      </c>
      <c r="D22" s="293" t="s">
        <v>45</v>
      </c>
      <c r="E22" s="294">
        <v>0.96</v>
      </c>
      <c r="F22" s="294">
        <f>F21*E22</f>
        <v>8.64</v>
      </c>
      <c r="G22" s="310"/>
      <c r="H22" s="348"/>
      <c r="I22" s="91"/>
      <c r="J22" s="91"/>
    </row>
    <row r="23" spans="1:10" ht="17.25" customHeight="1">
      <c r="A23" s="297">
        <v>3.2</v>
      </c>
      <c r="B23" s="312"/>
      <c r="C23" s="298" t="s">
        <v>187</v>
      </c>
      <c r="D23" s="297" t="s">
        <v>51</v>
      </c>
      <c r="E23" s="313">
        <v>1</v>
      </c>
      <c r="F23" s="313">
        <v>9</v>
      </c>
      <c r="G23" s="313"/>
      <c r="H23" s="311"/>
      <c r="I23" s="91"/>
      <c r="J23" s="91"/>
    </row>
    <row r="24" spans="1:10" ht="30.75" customHeight="1" thickBot="1">
      <c r="A24" s="331">
        <v>4</v>
      </c>
      <c r="B24" s="332" t="s">
        <v>121</v>
      </c>
      <c r="C24" s="333" t="s">
        <v>188</v>
      </c>
      <c r="D24" s="322" t="s">
        <v>182</v>
      </c>
      <c r="E24" s="334"/>
      <c r="F24" s="334">
        <v>12</v>
      </c>
      <c r="G24" s="321"/>
      <c r="H24" s="335"/>
      <c r="I24" s="91"/>
      <c r="J24" s="91"/>
    </row>
    <row r="25" spans="1:10" ht="15.75" customHeight="1">
      <c r="A25" s="297">
        <v>4.1</v>
      </c>
      <c r="B25" s="297"/>
      <c r="C25" s="294" t="s">
        <v>42</v>
      </c>
      <c r="D25" s="293" t="s">
        <v>45</v>
      </c>
      <c r="E25" s="294">
        <v>0.34</v>
      </c>
      <c r="F25" s="294">
        <f>F24*E25</f>
        <v>4.08</v>
      </c>
      <c r="G25" s="294"/>
      <c r="H25" s="348"/>
      <c r="I25" s="93"/>
      <c r="J25" s="91"/>
    </row>
    <row r="26" spans="1:10" ht="13.5" thickBot="1">
      <c r="A26" s="354">
        <v>4.2</v>
      </c>
      <c r="B26" s="297"/>
      <c r="C26" s="355" t="s">
        <v>126</v>
      </c>
      <c r="D26" s="315" t="s">
        <v>51</v>
      </c>
      <c r="E26" s="353">
        <v>1</v>
      </c>
      <c r="F26" s="353">
        <f>F24*E26</f>
        <v>12</v>
      </c>
      <c r="G26" s="353"/>
      <c r="H26" s="314"/>
      <c r="I26" s="91"/>
      <c r="J26" s="91"/>
    </row>
    <row r="27" spans="1:10" ht="25.5" customHeight="1" thickBot="1">
      <c r="A27" s="336">
        <v>5</v>
      </c>
      <c r="B27" s="322"/>
      <c r="C27" s="327" t="s">
        <v>270</v>
      </c>
      <c r="D27" s="327" t="s">
        <v>51</v>
      </c>
      <c r="E27" s="327"/>
      <c r="F27" s="329">
        <v>14</v>
      </c>
      <c r="G27" s="327"/>
      <c r="H27" s="330"/>
      <c r="I27" s="91"/>
      <c r="J27" s="91"/>
    </row>
    <row r="28" spans="1:10" ht="12.75" customHeight="1" thickBot="1">
      <c r="A28" s="315">
        <v>5.1</v>
      </c>
      <c r="B28" s="293"/>
      <c r="C28" s="294" t="s">
        <v>42</v>
      </c>
      <c r="D28" s="293" t="s">
        <v>45</v>
      </c>
      <c r="E28" s="293">
        <v>0.81</v>
      </c>
      <c r="F28" s="294">
        <f>F27*E28</f>
        <v>11.34</v>
      </c>
      <c r="G28" s="294"/>
      <c r="H28" s="348"/>
      <c r="I28" s="91"/>
      <c r="J28" s="91"/>
    </row>
    <row r="29" spans="1:10" ht="12.75">
      <c r="A29" s="351">
        <v>5.2</v>
      </c>
      <c r="B29" s="315"/>
      <c r="C29" s="316" t="s">
        <v>272</v>
      </c>
      <c r="D29" s="315" t="s">
        <v>51</v>
      </c>
      <c r="E29" s="352">
        <v>1</v>
      </c>
      <c r="F29" s="353">
        <f>F27*E29</f>
        <v>14</v>
      </c>
      <c r="G29" s="353"/>
      <c r="H29" s="314"/>
      <c r="I29" s="93"/>
      <c r="J29" s="91"/>
    </row>
    <row r="30" spans="1:10" ht="22.5" customHeight="1">
      <c r="A30" s="187">
        <v>6</v>
      </c>
      <c r="B30" s="187"/>
      <c r="C30" s="188" t="s">
        <v>271</v>
      </c>
      <c r="D30" s="187" t="s">
        <v>51</v>
      </c>
      <c r="E30" s="189"/>
      <c r="F30" s="190">
        <v>2</v>
      </c>
      <c r="G30" s="190"/>
      <c r="H30" s="192"/>
      <c r="I30" s="91"/>
      <c r="J30" s="91"/>
    </row>
    <row r="31" spans="1:10" ht="17.25" customHeight="1">
      <c r="A31" s="297">
        <v>6.1</v>
      </c>
      <c r="B31" s="297"/>
      <c r="C31" s="298" t="s">
        <v>42</v>
      </c>
      <c r="D31" s="297" t="s">
        <v>45</v>
      </c>
      <c r="E31" s="350">
        <v>0.81</v>
      </c>
      <c r="F31" s="313">
        <f>F30*E31</f>
        <v>1.62</v>
      </c>
      <c r="G31" s="313"/>
      <c r="H31" s="311"/>
      <c r="I31" s="91"/>
      <c r="J31" s="91"/>
    </row>
    <row r="32" spans="1:10" ht="16.5" customHeight="1">
      <c r="A32" s="343">
        <v>6.2</v>
      </c>
      <c r="B32" s="297"/>
      <c r="C32" s="298" t="s">
        <v>273</v>
      </c>
      <c r="D32" s="297" t="s">
        <v>51</v>
      </c>
      <c r="E32" s="349">
        <v>1</v>
      </c>
      <c r="F32" s="313">
        <f>F30*E32</f>
        <v>2</v>
      </c>
      <c r="G32" s="313"/>
      <c r="H32" s="311"/>
      <c r="I32" s="91"/>
      <c r="J32" s="91"/>
    </row>
    <row r="33" spans="1:10" ht="22.5" customHeight="1">
      <c r="A33" s="187">
        <v>7</v>
      </c>
      <c r="B33" s="187"/>
      <c r="C33" s="188" t="s">
        <v>335</v>
      </c>
      <c r="D33" s="187" t="s">
        <v>51</v>
      </c>
      <c r="E33" s="189"/>
      <c r="F33" s="190">
        <v>5</v>
      </c>
      <c r="G33" s="190"/>
      <c r="H33" s="192"/>
      <c r="I33" s="91"/>
      <c r="J33" s="91"/>
    </row>
    <row r="34" spans="1:10" ht="17.25" customHeight="1">
      <c r="A34" s="343">
        <v>7.1</v>
      </c>
      <c r="B34" s="297"/>
      <c r="C34" s="298" t="s">
        <v>42</v>
      </c>
      <c r="D34" s="297" t="s">
        <v>45</v>
      </c>
      <c r="E34" s="350">
        <v>0.81</v>
      </c>
      <c r="F34" s="313">
        <f>E34*F33</f>
        <v>4.050000000000001</v>
      </c>
      <c r="G34" s="313"/>
      <c r="H34" s="311"/>
      <c r="I34" s="91"/>
      <c r="J34" s="91"/>
    </row>
    <row r="35" spans="1:10" ht="15.75" customHeight="1">
      <c r="A35" s="343">
        <v>7.2</v>
      </c>
      <c r="B35" s="297"/>
      <c r="C35" s="298" t="s">
        <v>336</v>
      </c>
      <c r="D35" s="297" t="s">
        <v>51</v>
      </c>
      <c r="E35" s="349">
        <v>1</v>
      </c>
      <c r="F35" s="313">
        <f>E35*F33</f>
        <v>5</v>
      </c>
      <c r="G35" s="313"/>
      <c r="H35" s="311"/>
      <c r="I35" s="93"/>
      <c r="J35" s="91"/>
    </row>
    <row r="36" spans="1:10" ht="33.75" customHeight="1" thickBot="1">
      <c r="A36" s="336">
        <v>8</v>
      </c>
      <c r="B36" s="322" t="s">
        <v>119</v>
      </c>
      <c r="C36" s="321" t="s">
        <v>122</v>
      </c>
      <c r="D36" s="322"/>
      <c r="E36" s="323"/>
      <c r="F36" s="334">
        <v>15</v>
      </c>
      <c r="G36" s="321"/>
      <c r="H36" s="335"/>
      <c r="I36" s="93"/>
      <c r="J36" s="91"/>
    </row>
    <row r="37" spans="1:10" ht="17.25" customHeight="1">
      <c r="A37" s="346">
        <v>8.1</v>
      </c>
      <c r="B37" s="293"/>
      <c r="C37" s="294" t="s">
        <v>42</v>
      </c>
      <c r="D37" s="293" t="s">
        <v>45</v>
      </c>
      <c r="E37" s="347">
        <v>0.13</v>
      </c>
      <c r="F37" s="310">
        <f>F36*E37</f>
        <v>1.9500000000000002</v>
      </c>
      <c r="G37" s="294"/>
      <c r="H37" s="348"/>
      <c r="I37" s="93"/>
      <c r="J37" s="91"/>
    </row>
    <row r="38" spans="1:10" ht="16.5" customHeight="1">
      <c r="A38" s="343">
        <v>8.2</v>
      </c>
      <c r="B38" s="297"/>
      <c r="C38" s="298" t="s">
        <v>123</v>
      </c>
      <c r="D38" s="297" t="s">
        <v>52</v>
      </c>
      <c r="E38" s="349">
        <v>1</v>
      </c>
      <c r="F38" s="313">
        <f>F36*E38</f>
        <v>15</v>
      </c>
      <c r="G38" s="298"/>
      <c r="H38" s="311"/>
      <c r="I38" s="93"/>
      <c r="J38" s="91"/>
    </row>
    <row r="39" spans="1:10" ht="25.5" customHeight="1">
      <c r="A39" s="187">
        <v>9</v>
      </c>
      <c r="B39" s="187" t="s">
        <v>4</v>
      </c>
      <c r="C39" s="188" t="s">
        <v>274</v>
      </c>
      <c r="D39" s="187" t="s">
        <v>51</v>
      </c>
      <c r="E39" s="189"/>
      <c r="F39" s="190">
        <v>3</v>
      </c>
      <c r="G39" s="188"/>
      <c r="H39" s="192"/>
      <c r="I39" s="93"/>
      <c r="J39" s="91"/>
    </row>
    <row r="40" spans="1:10" ht="21" customHeight="1">
      <c r="A40" s="215" t="s">
        <v>190</v>
      </c>
      <c r="B40" s="214"/>
      <c r="C40" s="337" t="s">
        <v>27</v>
      </c>
      <c r="D40" s="337" t="s">
        <v>13</v>
      </c>
      <c r="E40" s="338"/>
      <c r="F40" s="372" t="s">
        <v>190</v>
      </c>
      <c r="G40" s="338"/>
      <c r="H40" s="339"/>
      <c r="I40" s="91"/>
      <c r="J40" s="91"/>
    </row>
    <row r="41" spans="1:10" ht="15" customHeight="1">
      <c r="A41" s="171"/>
      <c r="B41" s="297"/>
      <c r="C41" s="340" t="s">
        <v>252</v>
      </c>
      <c r="D41" s="340" t="s">
        <v>13</v>
      </c>
      <c r="E41" s="340"/>
      <c r="F41" s="340"/>
      <c r="G41" s="340"/>
      <c r="H41" s="341"/>
      <c r="I41" s="91"/>
      <c r="J41" s="91"/>
    </row>
    <row r="42" spans="1:10" ht="17.25" customHeight="1">
      <c r="A42" s="171"/>
      <c r="B42" s="297"/>
      <c r="C42" s="340" t="s">
        <v>192</v>
      </c>
      <c r="D42" s="340"/>
      <c r="E42" s="340"/>
      <c r="F42" s="340"/>
      <c r="G42" s="340"/>
      <c r="H42" s="341"/>
      <c r="I42" s="91"/>
      <c r="J42" s="91"/>
    </row>
    <row r="43" spans="1:10" ht="15.75" customHeight="1">
      <c r="A43" s="171"/>
      <c r="B43" s="297"/>
      <c r="C43" s="340" t="s">
        <v>193</v>
      </c>
      <c r="D43" s="342">
        <v>0.05</v>
      </c>
      <c r="E43" s="340"/>
      <c r="F43" s="340"/>
      <c r="G43" s="340"/>
      <c r="H43" s="341"/>
      <c r="I43" s="91"/>
      <c r="J43" s="91"/>
    </row>
    <row r="44" spans="1:8" ht="18" customHeight="1">
      <c r="A44" s="171"/>
      <c r="B44" s="297"/>
      <c r="C44" s="340" t="s">
        <v>27</v>
      </c>
      <c r="D44" s="342"/>
      <c r="E44" s="340"/>
      <c r="F44" s="340"/>
      <c r="G44" s="340"/>
      <c r="H44" s="341"/>
    </row>
    <row r="45" spans="1:8" ht="18" customHeight="1">
      <c r="A45" s="171"/>
      <c r="B45" s="343"/>
      <c r="C45" s="298" t="s">
        <v>124</v>
      </c>
      <c r="D45" s="344">
        <v>0.75</v>
      </c>
      <c r="E45" s="297"/>
      <c r="F45" s="297"/>
      <c r="G45" s="297"/>
      <c r="H45" s="345"/>
    </row>
    <row r="46" spans="1:8" ht="15">
      <c r="A46" s="357"/>
      <c r="B46" s="312"/>
      <c r="C46" s="298" t="s">
        <v>27</v>
      </c>
      <c r="D46" s="297" t="s">
        <v>13</v>
      </c>
      <c r="E46" s="297"/>
      <c r="F46" s="297"/>
      <c r="G46" s="297"/>
      <c r="H46" s="345"/>
    </row>
    <row r="47" spans="1:8" ht="16.5" customHeight="1">
      <c r="A47" s="122"/>
      <c r="B47" s="309"/>
      <c r="C47" s="298" t="s">
        <v>105</v>
      </c>
      <c r="D47" s="344">
        <v>0.08</v>
      </c>
      <c r="E47" s="297"/>
      <c r="F47" s="297"/>
      <c r="G47" s="297"/>
      <c r="H47" s="345"/>
    </row>
    <row r="48" spans="1:8" ht="22.5" customHeight="1">
      <c r="A48" s="396"/>
      <c r="B48" s="397"/>
      <c r="C48" s="398" t="s">
        <v>27</v>
      </c>
      <c r="D48" s="399" t="s">
        <v>13</v>
      </c>
      <c r="E48" s="397"/>
      <c r="F48" s="397"/>
      <c r="G48" s="397"/>
      <c r="H48" s="400"/>
    </row>
    <row r="49" spans="2:8" ht="15">
      <c r="B49" s="205"/>
      <c r="C49" s="172"/>
      <c r="D49" s="172"/>
      <c r="E49" s="172"/>
      <c r="F49" s="172"/>
      <c r="G49" s="172"/>
      <c r="H49" s="207"/>
    </row>
    <row r="50" spans="2:8" ht="19.5" customHeight="1">
      <c r="B50" s="205"/>
      <c r="C50" s="167" t="s">
        <v>190</v>
      </c>
      <c r="D50" s="463" t="s">
        <v>190</v>
      </c>
      <c r="E50" s="463"/>
      <c r="F50" s="167"/>
      <c r="G50" s="206"/>
      <c r="H50" s="206"/>
    </row>
    <row r="51" spans="2:8" ht="15">
      <c r="B51" s="170"/>
      <c r="C51" s="166"/>
      <c r="D51" s="166"/>
      <c r="E51" s="166"/>
      <c r="F51" s="166"/>
      <c r="G51" s="166"/>
      <c r="H51" s="166"/>
    </row>
    <row r="52" ht="18">
      <c r="B52" s="123"/>
    </row>
    <row r="53" spans="3:6" ht="15">
      <c r="C53" s="217" t="s">
        <v>275</v>
      </c>
      <c r="D53" s="217" t="s">
        <v>388</v>
      </c>
      <c r="E53" s="217"/>
      <c r="F53" s="218"/>
    </row>
  </sheetData>
  <sheetProtection/>
  <mergeCells count="24">
    <mergeCell ref="C1:H1"/>
    <mergeCell ref="C3:H3"/>
    <mergeCell ref="A6:H6"/>
    <mergeCell ref="A7:A8"/>
    <mergeCell ref="B7:B8"/>
    <mergeCell ref="C7:C8"/>
    <mergeCell ref="D7:D8"/>
    <mergeCell ref="E7:F7"/>
    <mergeCell ref="G7:H7"/>
    <mergeCell ref="A9:H9"/>
    <mergeCell ref="A10:A11"/>
    <mergeCell ref="B10:B11"/>
    <mergeCell ref="C10:C11"/>
    <mergeCell ref="D10:D11"/>
    <mergeCell ref="E10:F10"/>
    <mergeCell ref="G10:H10"/>
    <mergeCell ref="D50:E50"/>
    <mergeCell ref="A12:H12"/>
    <mergeCell ref="A13:A14"/>
    <mergeCell ref="B13:B14"/>
    <mergeCell ref="C13:C14"/>
    <mergeCell ref="D13:D14"/>
    <mergeCell ref="E13:F13"/>
    <mergeCell ref="G13:H1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5">
      <selection activeCell="I10" sqref="I10:J37"/>
    </sheetView>
  </sheetViews>
  <sheetFormatPr defaultColWidth="9.140625" defaultRowHeight="12.75"/>
  <cols>
    <col min="1" max="1" width="4.421875" style="4" customWidth="1"/>
    <col min="2" max="2" width="10.57421875" style="4" customWidth="1"/>
    <col min="3" max="3" width="43.140625" style="4" customWidth="1"/>
    <col min="4" max="4" width="22.8515625" style="4" hidden="1" customWidth="1"/>
    <col min="5" max="5" width="54.57421875" style="4" hidden="1" customWidth="1"/>
    <col min="6" max="6" width="8.28125" style="4" customWidth="1"/>
    <col min="7" max="7" width="6.57421875" style="4" customWidth="1"/>
    <col min="8" max="8" width="7.140625" style="4" customWidth="1"/>
    <col min="9" max="9" width="6.28125" style="4" customWidth="1"/>
    <col min="10" max="10" width="8.421875" style="4" customWidth="1"/>
    <col min="11" max="16384" width="9.140625" style="4" customWidth="1"/>
  </cols>
  <sheetData>
    <row r="1" spans="1:9" ht="27" customHeight="1">
      <c r="A1" s="517" t="s">
        <v>167</v>
      </c>
      <c r="B1" s="517"/>
      <c r="C1" s="517"/>
      <c r="D1" s="517"/>
      <c r="E1" s="517"/>
      <c r="F1" s="517"/>
      <c r="G1" s="517"/>
      <c r="H1" s="517"/>
      <c r="I1" s="517"/>
    </row>
    <row r="2" spans="1:10" ht="18.75" customHeight="1">
      <c r="A2" s="440" t="s">
        <v>340</v>
      </c>
      <c r="B2" s="440"/>
      <c r="C2" s="440"/>
      <c r="D2" s="440"/>
      <c r="E2" s="440"/>
      <c r="F2" s="440"/>
      <c r="G2" s="440"/>
      <c r="H2" s="440"/>
      <c r="I2" s="440"/>
      <c r="J2" s="5"/>
    </row>
    <row r="3" spans="1:10" ht="23.25" customHeight="1">
      <c r="A3" s="440" t="s">
        <v>91</v>
      </c>
      <c r="B3" s="440"/>
      <c r="C3" s="440"/>
      <c r="D3" s="440"/>
      <c r="E3" s="440"/>
      <c r="F3" s="220">
        <v>4.414</v>
      </c>
      <c r="G3" s="76" t="s">
        <v>190</v>
      </c>
      <c r="H3" s="5" t="s">
        <v>13</v>
      </c>
      <c r="I3" s="5"/>
      <c r="J3" s="5"/>
    </row>
    <row r="4" spans="1:10" ht="20.25" customHeight="1">
      <c r="A4" s="440" t="s">
        <v>92</v>
      </c>
      <c r="B4" s="440"/>
      <c r="C4" s="440"/>
      <c r="D4" s="440"/>
      <c r="E4" s="440"/>
      <c r="F4" s="421">
        <f>J30</f>
        <v>0</v>
      </c>
      <c r="G4" s="76" t="s">
        <v>190</v>
      </c>
      <c r="H4" s="5" t="s">
        <v>13</v>
      </c>
      <c r="I4" s="5"/>
      <c r="J4" s="5"/>
    </row>
    <row r="5" spans="1:10" ht="30" customHeight="1">
      <c r="A5" s="440" t="s">
        <v>89</v>
      </c>
      <c r="B5" s="440"/>
      <c r="C5" s="440"/>
      <c r="D5" s="440"/>
      <c r="E5" s="193"/>
      <c r="F5" s="193"/>
      <c r="G5" s="193"/>
      <c r="H5" s="193"/>
      <c r="I5" s="193"/>
      <c r="J5" s="5"/>
    </row>
    <row r="6" spans="1:10" ht="25.5" customHeight="1">
      <c r="A6" s="473" t="s">
        <v>394</v>
      </c>
      <c r="B6" s="473"/>
      <c r="C6" s="473"/>
      <c r="D6" s="473"/>
      <c r="E6" s="473"/>
      <c r="F6" s="193"/>
      <c r="G6" s="193"/>
      <c r="H6" s="193"/>
      <c r="I6" s="193"/>
      <c r="J6" s="5"/>
    </row>
    <row r="7" spans="1:10" ht="44.25" customHeight="1">
      <c r="A7" s="467" t="s">
        <v>15</v>
      </c>
      <c r="B7" s="469" t="s">
        <v>36</v>
      </c>
      <c r="C7" s="512" t="s">
        <v>37</v>
      </c>
      <c r="D7" s="513"/>
      <c r="E7" s="514"/>
      <c r="F7" s="469" t="s">
        <v>31</v>
      </c>
      <c r="G7" s="449" t="s">
        <v>38</v>
      </c>
      <c r="H7" s="451"/>
      <c r="I7" s="449" t="s">
        <v>39</v>
      </c>
      <c r="J7" s="451"/>
    </row>
    <row r="8" spans="1:10" ht="55.5" customHeight="1">
      <c r="A8" s="468"/>
      <c r="B8" s="470"/>
      <c r="C8" s="515"/>
      <c r="D8" s="443"/>
      <c r="E8" s="516"/>
      <c r="F8" s="470"/>
      <c r="G8" s="78" t="s">
        <v>40</v>
      </c>
      <c r="H8" s="78" t="s">
        <v>41</v>
      </c>
      <c r="I8" s="78" t="s">
        <v>40</v>
      </c>
      <c r="J8" s="84" t="s">
        <v>32</v>
      </c>
    </row>
    <row r="9" spans="1:10" ht="14.25" customHeight="1" thickBot="1">
      <c r="A9" s="19">
        <v>1</v>
      </c>
      <c r="B9" s="19">
        <v>2</v>
      </c>
      <c r="C9" s="509">
        <v>3</v>
      </c>
      <c r="D9" s="510"/>
      <c r="E9" s="511"/>
      <c r="F9" s="19">
        <v>4</v>
      </c>
      <c r="G9" s="19">
        <v>5</v>
      </c>
      <c r="H9" s="19">
        <v>6</v>
      </c>
      <c r="I9" s="19">
        <v>7</v>
      </c>
      <c r="J9" s="19">
        <v>8</v>
      </c>
    </row>
    <row r="10" spans="1:10" ht="27.75" customHeight="1" thickBot="1">
      <c r="A10" s="248">
        <v>1</v>
      </c>
      <c r="B10" s="249" t="s">
        <v>196</v>
      </c>
      <c r="C10" s="506" t="s">
        <v>341</v>
      </c>
      <c r="D10" s="507"/>
      <c r="E10" s="508"/>
      <c r="F10" s="249" t="s">
        <v>93</v>
      </c>
      <c r="G10" s="249"/>
      <c r="H10" s="249">
        <v>9.5</v>
      </c>
      <c r="I10" s="249"/>
      <c r="J10" s="251"/>
    </row>
    <row r="11" spans="1:10" ht="21.75" customHeight="1" thickBot="1">
      <c r="A11" s="276">
        <f>A10+0.1</f>
        <v>1.1</v>
      </c>
      <c r="B11" s="276"/>
      <c r="C11" s="482" t="s">
        <v>42</v>
      </c>
      <c r="D11" s="483"/>
      <c r="E11" s="484"/>
      <c r="F11" s="276" t="s">
        <v>45</v>
      </c>
      <c r="G11" s="276">
        <v>3.02</v>
      </c>
      <c r="H11" s="276">
        <f>H10*G11</f>
        <v>28.69</v>
      </c>
      <c r="I11" s="276"/>
      <c r="J11" s="278"/>
    </row>
    <row r="12" spans="1:10" ht="30" customHeight="1" thickBot="1">
      <c r="A12" s="248">
        <v>2</v>
      </c>
      <c r="B12" s="249" t="s">
        <v>342</v>
      </c>
      <c r="C12" s="506" t="s">
        <v>343</v>
      </c>
      <c r="D12" s="507"/>
      <c r="E12" s="508"/>
      <c r="F12" s="249" t="s">
        <v>93</v>
      </c>
      <c r="G12" s="249"/>
      <c r="H12" s="249">
        <v>5</v>
      </c>
      <c r="I12" s="249"/>
      <c r="J12" s="251"/>
    </row>
    <row r="13" spans="1:10" ht="21" customHeight="1">
      <c r="A13" s="276">
        <f>A12+0.1</f>
        <v>2.1</v>
      </c>
      <c r="B13" s="276"/>
      <c r="C13" s="482" t="s">
        <v>42</v>
      </c>
      <c r="D13" s="483"/>
      <c r="E13" s="484"/>
      <c r="F13" s="276" t="s">
        <v>45</v>
      </c>
      <c r="G13" s="276">
        <v>25.2</v>
      </c>
      <c r="H13" s="276">
        <f>H12*G13</f>
        <v>126</v>
      </c>
      <c r="I13" s="276"/>
      <c r="J13" s="278"/>
    </row>
    <row r="14" spans="1:10" ht="19.5" customHeight="1">
      <c r="A14" s="279">
        <f>A13+0.1</f>
        <v>2.2</v>
      </c>
      <c r="B14" s="279"/>
      <c r="C14" s="496" t="s">
        <v>44</v>
      </c>
      <c r="D14" s="497"/>
      <c r="E14" s="498"/>
      <c r="F14" s="279" t="s">
        <v>47</v>
      </c>
      <c r="G14" s="279">
        <v>1.23</v>
      </c>
      <c r="H14" s="279">
        <f>H12*G14</f>
        <v>6.15</v>
      </c>
      <c r="I14" s="279"/>
      <c r="J14" s="281"/>
    </row>
    <row r="15" spans="1:10" ht="19.5" customHeight="1">
      <c r="A15" s="279">
        <f>A14+0.1</f>
        <v>2.3000000000000003</v>
      </c>
      <c r="B15" s="279"/>
      <c r="C15" s="492" t="s">
        <v>344</v>
      </c>
      <c r="D15" s="492"/>
      <c r="E15" s="492"/>
      <c r="F15" s="279" t="s">
        <v>93</v>
      </c>
      <c r="G15" s="279">
        <v>1.015</v>
      </c>
      <c r="H15" s="279">
        <f>G15*H12</f>
        <v>5.074999999999999</v>
      </c>
      <c r="I15" s="279"/>
      <c r="J15" s="281"/>
    </row>
    <row r="16" spans="1:10" ht="20.25" customHeight="1">
      <c r="A16" s="279"/>
      <c r="B16" s="279"/>
      <c r="C16" s="279" t="s">
        <v>104</v>
      </c>
      <c r="D16" s="279"/>
      <c r="E16" s="279"/>
      <c r="F16" s="279" t="s">
        <v>94</v>
      </c>
      <c r="G16" s="279">
        <v>1.28</v>
      </c>
      <c r="H16" s="279">
        <f>G16*H12</f>
        <v>6.4</v>
      </c>
      <c r="I16" s="279"/>
      <c r="J16" s="281"/>
    </row>
    <row r="17" spans="1:10" ht="18" customHeight="1">
      <c r="A17" s="279"/>
      <c r="B17" s="279"/>
      <c r="C17" s="279" t="s">
        <v>345</v>
      </c>
      <c r="D17" s="279"/>
      <c r="E17" s="279"/>
      <c r="F17" s="279" t="s">
        <v>93</v>
      </c>
      <c r="G17" s="279">
        <v>0.0396</v>
      </c>
      <c r="H17" s="279">
        <f>G17*H12</f>
        <v>0.198</v>
      </c>
      <c r="I17" s="279"/>
      <c r="J17" s="281"/>
    </row>
    <row r="18" spans="1:10" ht="19.5" customHeight="1">
      <c r="A18" s="279"/>
      <c r="B18" s="279"/>
      <c r="C18" s="279" t="s">
        <v>346</v>
      </c>
      <c r="D18" s="279"/>
      <c r="E18" s="279"/>
      <c r="F18" s="279" t="s">
        <v>197</v>
      </c>
      <c r="G18" s="279"/>
      <c r="H18" s="279">
        <v>1.26</v>
      </c>
      <c r="I18" s="279"/>
      <c r="J18" s="281"/>
    </row>
    <row r="19" spans="1:10" ht="20.25" customHeight="1">
      <c r="A19" s="279"/>
      <c r="B19" s="279"/>
      <c r="C19" s="279" t="s">
        <v>96</v>
      </c>
      <c r="D19" s="279"/>
      <c r="E19" s="279"/>
      <c r="F19" s="279"/>
      <c r="G19" s="279">
        <v>2.09</v>
      </c>
      <c r="H19" s="279">
        <f>G19*H12</f>
        <v>10.45</v>
      </c>
      <c r="I19" s="279"/>
      <c r="J19" s="281"/>
    </row>
    <row r="20" spans="1:10" ht="24.75" customHeight="1" thickBot="1">
      <c r="A20" s="259">
        <v>3</v>
      </c>
      <c r="B20" s="260">
        <v>23.23</v>
      </c>
      <c r="C20" s="493" t="s">
        <v>347</v>
      </c>
      <c r="D20" s="494"/>
      <c r="E20" s="495"/>
      <c r="F20" s="260" t="s">
        <v>51</v>
      </c>
      <c r="G20" s="260"/>
      <c r="H20" s="260">
        <v>2</v>
      </c>
      <c r="I20" s="260"/>
      <c r="J20" s="377"/>
    </row>
    <row r="21" spans="1:10" ht="20.25" customHeight="1">
      <c r="A21" s="276">
        <f>A20+0.1</f>
        <v>3.1</v>
      </c>
      <c r="B21" s="276"/>
      <c r="C21" s="482" t="s">
        <v>42</v>
      </c>
      <c r="D21" s="483"/>
      <c r="E21" s="484"/>
      <c r="F21" s="276" t="s">
        <v>45</v>
      </c>
      <c r="G21" s="276">
        <v>1.54</v>
      </c>
      <c r="H21" s="276">
        <f>G21*H20</f>
        <v>3.08</v>
      </c>
      <c r="I21" s="276"/>
      <c r="J21" s="278"/>
    </row>
    <row r="22" spans="1:10" ht="21" customHeight="1">
      <c r="A22" s="279">
        <f>A21+0.1</f>
        <v>3.2</v>
      </c>
      <c r="B22" s="279"/>
      <c r="C22" s="496" t="s">
        <v>44</v>
      </c>
      <c r="D22" s="497"/>
      <c r="E22" s="498"/>
      <c r="F22" s="279" t="s">
        <v>47</v>
      </c>
      <c r="G22" s="279">
        <v>0.09</v>
      </c>
      <c r="H22" s="279">
        <f>G22*H20</f>
        <v>0.18</v>
      </c>
      <c r="I22" s="279"/>
      <c r="J22" s="281"/>
    </row>
    <row r="23" spans="1:10" ht="21" customHeight="1" thickBot="1">
      <c r="A23" s="282">
        <f>A22+0.1</f>
        <v>3.3000000000000003</v>
      </c>
      <c r="B23" s="282"/>
      <c r="C23" s="503" t="s">
        <v>348</v>
      </c>
      <c r="D23" s="504"/>
      <c r="E23" s="505"/>
      <c r="F23" s="282" t="s">
        <v>51</v>
      </c>
      <c r="G23" s="282">
        <v>1</v>
      </c>
      <c r="H23" s="282">
        <f>G23*H20</f>
        <v>2</v>
      </c>
      <c r="I23" s="282"/>
      <c r="J23" s="284"/>
    </row>
    <row r="24" spans="1:10" ht="22.5" customHeight="1" thickBot="1">
      <c r="A24" s="248">
        <v>4</v>
      </c>
      <c r="B24" s="249" t="s">
        <v>349</v>
      </c>
      <c r="C24" s="506" t="s">
        <v>350</v>
      </c>
      <c r="D24" s="507"/>
      <c r="E24" s="508"/>
      <c r="F24" s="249" t="s">
        <v>93</v>
      </c>
      <c r="G24" s="249"/>
      <c r="H24" s="249">
        <v>3.5</v>
      </c>
      <c r="I24" s="249"/>
      <c r="J24" s="251"/>
    </row>
    <row r="25" spans="1:10" ht="22.5" customHeight="1">
      <c r="A25" s="276">
        <f>A24+0.1</f>
        <v>4.1</v>
      </c>
      <c r="B25" s="276"/>
      <c r="C25" s="482" t="s">
        <v>42</v>
      </c>
      <c r="D25" s="483"/>
      <c r="E25" s="484"/>
      <c r="F25" s="276" t="s">
        <v>45</v>
      </c>
      <c r="G25" s="276">
        <v>1.21</v>
      </c>
      <c r="H25" s="276">
        <f>H24*G25</f>
        <v>4.234999999999999</v>
      </c>
      <c r="I25" s="276"/>
      <c r="J25" s="278"/>
    </row>
    <row r="26" spans="1:10" ht="34.5" customHeight="1">
      <c r="A26" s="378">
        <v>5</v>
      </c>
      <c r="B26" s="379" t="s">
        <v>4</v>
      </c>
      <c r="C26" s="486" t="s">
        <v>351</v>
      </c>
      <c r="D26" s="487"/>
      <c r="E26" s="488"/>
      <c r="F26" s="380" t="s">
        <v>197</v>
      </c>
      <c r="G26" s="381"/>
      <c r="H26" s="382">
        <v>10</v>
      </c>
      <c r="I26" s="383"/>
      <c r="J26" s="384"/>
    </row>
    <row r="27" spans="1:10" ht="18.75" customHeight="1">
      <c r="A27" s="276">
        <f>A26+0.1</f>
        <v>5.1</v>
      </c>
      <c r="B27" s="279"/>
      <c r="C27" s="489" t="s">
        <v>42</v>
      </c>
      <c r="D27" s="490"/>
      <c r="E27" s="491"/>
      <c r="F27" s="385" t="s">
        <v>45</v>
      </c>
      <c r="G27" s="386">
        <v>1.5</v>
      </c>
      <c r="H27" s="387">
        <f>H26*G27</f>
        <v>15</v>
      </c>
      <c r="I27" s="388"/>
      <c r="J27" s="389"/>
    </row>
    <row r="28" spans="1:10" ht="18.75" customHeight="1">
      <c r="A28" s="279">
        <f>A27+0.1</f>
        <v>5.199999999999999</v>
      </c>
      <c r="B28" s="279"/>
      <c r="C28" s="489" t="s">
        <v>352</v>
      </c>
      <c r="D28" s="490"/>
      <c r="E28" s="491"/>
      <c r="F28" s="385" t="s">
        <v>353</v>
      </c>
      <c r="G28" s="386" t="s">
        <v>190</v>
      </c>
      <c r="H28" s="387">
        <v>1</v>
      </c>
      <c r="I28" s="388"/>
      <c r="J28" s="389"/>
    </row>
    <row r="29" spans="1:10" ht="25.5" customHeight="1">
      <c r="A29" s="401"/>
      <c r="B29" s="401"/>
      <c r="C29" s="500" t="s">
        <v>27</v>
      </c>
      <c r="D29" s="501"/>
      <c r="E29" s="502"/>
      <c r="F29" s="373" t="s">
        <v>13</v>
      </c>
      <c r="G29" s="373"/>
      <c r="H29" s="374" t="s">
        <v>190</v>
      </c>
      <c r="I29" s="373"/>
      <c r="J29" s="374"/>
    </row>
    <row r="30" spans="1:10" ht="20.25" customHeight="1">
      <c r="A30" s="279"/>
      <c r="B30" s="279"/>
      <c r="C30" s="492" t="s">
        <v>42</v>
      </c>
      <c r="D30" s="492"/>
      <c r="E30" s="492"/>
      <c r="F30" s="279" t="s">
        <v>13</v>
      </c>
      <c r="G30" s="279"/>
      <c r="H30" s="279"/>
      <c r="I30" s="279"/>
      <c r="J30" s="281"/>
    </row>
    <row r="31" spans="1:16" ht="21" customHeight="1">
      <c r="A31" s="279"/>
      <c r="B31" s="279"/>
      <c r="C31" s="492" t="s">
        <v>354</v>
      </c>
      <c r="D31" s="492"/>
      <c r="E31" s="492"/>
      <c r="F31" s="375" t="s">
        <v>13</v>
      </c>
      <c r="G31" s="279"/>
      <c r="H31" s="279"/>
      <c r="I31" s="279"/>
      <c r="J31" s="281"/>
      <c r="P31" s="208"/>
    </row>
    <row r="32" spans="1:10" ht="23.25" customHeight="1">
      <c r="A32" s="279"/>
      <c r="B32" s="279"/>
      <c r="C32" s="279" t="s">
        <v>281</v>
      </c>
      <c r="D32" s="376" t="s">
        <v>55</v>
      </c>
      <c r="E32" s="279"/>
      <c r="F32" s="375">
        <v>0.05</v>
      </c>
      <c r="G32" s="279"/>
      <c r="H32" s="279"/>
      <c r="I32" s="279"/>
      <c r="J32" s="281"/>
    </row>
    <row r="33" spans="1:10" ht="19.5" customHeight="1">
      <c r="A33" s="279"/>
      <c r="B33" s="279"/>
      <c r="C33" s="279" t="s">
        <v>27</v>
      </c>
      <c r="D33" s="279"/>
      <c r="E33" s="279"/>
      <c r="F33" s="279" t="s">
        <v>13</v>
      </c>
      <c r="G33" s="279"/>
      <c r="H33" s="279"/>
      <c r="I33" s="279"/>
      <c r="J33" s="281"/>
    </row>
    <row r="34" spans="1:10" ht="19.5" customHeight="1">
      <c r="A34" s="279"/>
      <c r="B34" s="279"/>
      <c r="C34" s="492" t="s">
        <v>282</v>
      </c>
      <c r="D34" s="492"/>
      <c r="E34" s="492"/>
      <c r="F34" s="375">
        <v>0.75</v>
      </c>
      <c r="G34" s="279"/>
      <c r="H34" s="279"/>
      <c r="I34" s="279"/>
      <c r="J34" s="281"/>
    </row>
    <row r="35" spans="1:15" ht="21.75" customHeight="1">
      <c r="A35" s="279"/>
      <c r="B35" s="279"/>
      <c r="C35" s="279" t="s">
        <v>27</v>
      </c>
      <c r="D35" s="279"/>
      <c r="E35" s="279"/>
      <c r="F35" s="375" t="s">
        <v>13</v>
      </c>
      <c r="G35" s="279"/>
      <c r="H35" s="279"/>
      <c r="I35" s="279"/>
      <c r="J35" s="281"/>
      <c r="O35" s="208"/>
    </row>
    <row r="36" spans="1:15" ht="22.5" customHeight="1">
      <c r="A36" s="279"/>
      <c r="B36" s="279"/>
      <c r="C36" s="279" t="s">
        <v>251</v>
      </c>
      <c r="D36" s="279"/>
      <c r="E36" s="279"/>
      <c r="F36" s="375">
        <v>0.08</v>
      </c>
      <c r="G36" s="279"/>
      <c r="H36" s="279"/>
      <c r="I36" s="279"/>
      <c r="J36" s="281"/>
      <c r="O36" s="208"/>
    </row>
    <row r="37" spans="1:15" ht="22.5" customHeight="1">
      <c r="A37" s="391"/>
      <c r="B37" s="391"/>
      <c r="C37" s="402" t="s">
        <v>27</v>
      </c>
      <c r="D37" s="403"/>
      <c r="E37" s="404"/>
      <c r="F37" s="405" t="s">
        <v>13</v>
      </c>
      <c r="G37" s="191"/>
      <c r="H37" s="191"/>
      <c r="I37" s="191"/>
      <c r="J37" s="223"/>
      <c r="O37" s="4" t="s">
        <v>280</v>
      </c>
    </row>
    <row r="38" spans="1:10" ht="27" customHeight="1">
      <c r="A38" s="204"/>
      <c r="B38" s="204"/>
      <c r="C38" s="499"/>
      <c r="D38" s="499"/>
      <c r="E38" s="499"/>
      <c r="F38" s="204"/>
      <c r="G38" s="499"/>
      <c r="H38" s="499"/>
      <c r="I38" s="499"/>
      <c r="J38" s="204"/>
    </row>
    <row r="39" spans="1:10" ht="30" customHeight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</row>
    <row r="40" spans="1:10" ht="22.5" customHeight="1">
      <c r="A40" s="125"/>
      <c r="B40" s="485" t="s">
        <v>9</v>
      </c>
      <c r="C40" s="485"/>
      <c r="D40" s="76"/>
      <c r="E40" s="485" t="s">
        <v>384</v>
      </c>
      <c r="F40" s="485"/>
      <c r="G40" s="485"/>
      <c r="H40" s="485"/>
      <c r="I40" s="125"/>
      <c r="J40" s="125"/>
    </row>
    <row r="41" spans="1:10" ht="15">
      <c r="A41" s="125"/>
      <c r="B41" s="125"/>
      <c r="C41" s="125"/>
      <c r="D41" s="125"/>
      <c r="E41" s="125"/>
      <c r="F41" s="125"/>
      <c r="G41" s="125"/>
      <c r="H41" s="125"/>
      <c r="I41" s="125"/>
      <c r="J41" s="125"/>
    </row>
  </sheetData>
  <sheetProtection/>
  <mergeCells count="36">
    <mergeCell ref="A6:E6"/>
    <mergeCell ref="A2:I2"/>
    <mergeCell ref="A1:I1"/>
    <mergeCell ref="A5:D5"/>
    <mergeCell ref="A3:E3"/>
    <mergeCell ref="A4:E4"/>
    <mergeCell ref="A7:A8"/>
    <mergeCell ref="B7:B8"/>
    <mergeCell ref="C7:E8"/>
    <mergeCell ref="F7:F8"/>
    <mergeCell ref="G7:H7"/>
    <mergeCell ref="I7:J7"/>
    <mergeCell ref="C9:E9"/>
    <mergeCell ref="C10:E10"/>
    <mergeCell ref="C11:E11"/>
    <mergeCell ref="C12:E12"/>
    <mergeCell ref="C13:E13"/>
    <mergeCell ref="C14:E14"/>
    <mergeCell ref="C15:E15"/>
    <mergeCell ref="C20:E20"/>
    <mergeCell ref="C21:E21"/>
    <mergeCell ref="C22:E22"/>
    <mergeCell ref="C38:E38"/>
    <mergeCell ref="G38:I38"/>
    <mergeCell ref="C29:E29"/>
    <mergeCell ref="C30:E30"/>
    <mergeCell ref="C23:E23"/>
    <mergeCell ref="C24:E24"/>
    <mergeCell ref="C25:E25"/>
    <mergeCell ref="B40:C40"/>
    <mergeCell ref="E40:H40"/>
    <mergeCell ref="C26:E26"/>
    <mergeCell ref="C27:E27"/>
    <mergeCell ref="C28:E28"/>
    <mergeCell ref="C31:E31"/>
    <mergeCell ref="C34:E34"/>
  </mergeCells>
  <printOptions/>
  <pageMargins left="0.7" right="0.2" top="0.35" bottom="0.33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A4">
      <selection activeCell="G9" sqref="G9"/>
    </sheetView>
  </sheetViews>
  <sheetFormatPr defaultColWidth="9.140625" defaultRowHeight="12.75"/>
  <cols>
    <col min="1" max="1" width="5.28125" style="98" customWidth="1"/>
    <col min="2" max="2" width="10.00390625" style="98" customWidth="1"/>
    <col min="3" max="3" width="38.00390625" style="98" customWidth="1"/>
    <col min="4" max="4" width="8.28125" style="98" customWidth="1"/>
    <col min="5" max="5" width="6.57421875" style="98" customWidth="1"/>
    <col min="6" max="6" width="7.8515625" style="98" customWidth="1"/>
    <col min="7" max="7" width="7.140625" style="98" customWidth="1"/>
    <col min="8" max="8" width="11.28125" style="115" customWidth="1"/>
    <col min="9" max="9" width="9.140625" style="98" customWidth="1"/>
    <col min="10" max="16384" width="9.140625" style="98" customWidth="1"/>
  </cols>
  <sheetData>
    <row r="1" spans="1:8" ht="18.75" customHeight="1">
      <c r="A1" s="523" t="s">
        <v>168</v>
      </c>
      <c r="B1" s="523"/>
      <c r="C1" s="523"/>
      <c r="D1" s="523"/>
      <c r="E1" s="523"/>
      <c r="F1" s="523"/>
      <c r="G1" s="523"/>
      <c r="H1" s="523"/>
    </row>
    <row r="2" spans="1:8" ht="18.75" customHeight="1">
      <c r="A2" s="194"/>
      <c r="B2" s="523" t="s">
        <v>170</v>
      </c>
      <c r="C2" s="523"/>
      <c r="D2" s="523"/>
      <c r="E2" s="523"/>
      <c r="F2" s="523"/>
      <c r="G2" s="523"/>
      <c r="H2" s="523"/>
    </row>
    <row r="3" spans="1:8" ht="21.75" customHeight="1">
      <c r="A3" s="195"/>
      <c r="B3" s="524" t="s">
        <v>33</v>
      </c>
      <c r="C3" s="524"/>
      <c r="D3" s="219">
        <f>H79/1000</f>
        <v>0</v>
      </c>
      <c r="E3" s="524" t="s">
        <v>13</v>
      </c>
      <c r="F3" s="524"/>
      <c r="G3" s="196"/>
      <c r="H3" s="197"/>
    </row>
    <row r="4" spans="1:8" ht="21.75" customHeight="1">
      <c r="A4" s="195"/>
      <c r="B4" s="524" t="s">
        <v>99</v>
      </c>
      <c r="C4" s="524"/>
      <c r="D4" s="422">
        <f>H72</f>
        <v>0</v>
      </c>
      <c r="E4" s="524" t="s">
        <v>13</v>
      </c>
      <c r="F4" s="524"/>
      <c r="G4" s="196"/>
      <c r="H4" s="197"/>
    </row>
    <row r="5" spans="1:8" ht="16.5" customHeight="1">
      <c r="A5" s="521" t="s">
        <v>395</v>
      </c>
      <c r="B5" s="521"/>
      <c r="C5" s="521"/>
      <c r="D5" s="198"/>
      <c r="E5" s="198"/>
      <c r="F5" s="195"/>
      <c r="G5" s="199"/>
      <c r="H5" s="197"/>
    </row>
    <row r="6" spans="1:8" ht="39" customHeight="1">
      <c r="A6" s="518" t="s">
        <v>127</v>
      </c>
      <c r="B6" s="522" t="s">
        <v>36</v>
      </c>
      <c r="C6" s="518" t="s">
        <v>128</v>
      </c>
      <c r="D6" s="522" t="s">
        <v>194</v>
      </c>
      <c r="E6" s="518" t="s">
        <v>38</v>
      </c>
      <c r="F6" s="519"/>
      <c r="G6" s="518" t="s">
        <v>33</v>
      </c>
      <c r="H6" s="519"/>
    </row>
    <row r="7" spans="1:16" ht="81" customHeight="1">
      <c r="A7" s="519"/>
      <c r="B7" s="519"/>
      <c r="C7" s="519"/>
      <c r="D7" s="519"/>
      <c r="E7" s="99" t="s">
        <v>40</v>
      </c>
      <c r="F7" s="99" t="s">
        <v>129</v>
      </c>
      <c r="G7" s="99" t="s">
        <v>40</v>
      </c>
      <c r="H7" s="100" t="s">
        <v>130</v>
      </c>
      <c r="I7" s="101"/>
      <c r="J7" s="101"/>
      <c r="K7" s="101"/>
      <c r="L7" s="101"/>
      <c r="M7" s="101"/>
      <c r="N7" s="101"/>
      <c r="O7" s="101"/>
      <c r="P7" s="101"/>
    </row>
    <row r="8" spans="1:8" ht="15">
      <c r="A8" s="102">
        <v>1</v>
      </c>
      <c r="B8" s="102">
        <v>2</v>
      </c>
      <c r="C8" s="102">
        <v>3</v>
      </c>
      <c r="D8" s="102">
        <v>4</v>
      </c>
      <c r="E8" s="102">
        <v>5</v>
      </c>
      <c r="F8" s="102">
        <v>6</v>
      </c>
      <c r="G8" s="102">
        <v>7</v>
      </c>
      <c r="H8" s="103">
        <v>8</v>
      </c>
    </row>
    <row r="9" spans="1:10" ht="36.75" customHeight="1">
      <c r="A9" s="200" t="s">
        <v>131</v>
      </c>
      <c r="B9" s="200" t="s">
        <v>132</v>
      </c>
      <c r="C9" s="201" t="s">
        <v>133</v>
      </c>
      <c r="D9" s="200" t="s">
        <v>134</v>
      </c>
      <c r="E9" s="200"/>
      <c r="F9" s="200">
        <v>1</v>
      </c>
      <c r="G9" s="200"/>
      <c r="H9" s="202"/>
      <c r="I9" s="110"/>
      <c r="J9" s="110"/>
    </row>
    <row r="10" spans="1:10" ht="12.75">
      <c r="A10" s="358" t="s">
        <v>279</v>
      </c>
      <c r="B10" s="359"/>
      <c r="C10" s="359" t="s">
        <v>42</v>
      </c>
      <c r="D10" s="359" t="s">
        <v>45</v>
      </c>
      <c r="E10" s="359">
        <v>32</v>
      </c>
      <c r="F10" s="359">
        <f>E10*F9</f>
        <v>32</v>
      </c>
      <c r="G10" s="359"/>
      <c r="H10" s="360"/>
      <c r="I10" s="108"/>
      <c r="J10" s="108"/>
    </row>
    <row r="11" spans="1:10" ht="12.75">
      <c r="A11" s="358" t="s">
        <v>287</v>
      </c>
      <c r="B11" s="359"/>
      <c r="C11" s="359" t="s">
        <v>44</v>
      </c>
      <c r="D11" s="359" t="s">
        <v>13</v>
      </c>
      <c r="E11" s="359">
        <v>7.46</v>
      </c>
      <c r="F11" s="359">
        <f>E11*F9</f>
        <v>7.46</v>
      </c>
      <c r="G11" s="359"/>
      <c r="H11" s="360"/>
      <c r="I11" s="108"/>
      <c r="J11" s="108"/>
    </row>
    <row r="12" spans="1:10" ht="26.25" customHeight="1">
      <c r="A12" s="358" t="s">
        <v>278</v>
      </c>
      <c r="B12" s="359">
        <v>7.162</v>
      </c>
      <c r="C12" s="359" t="s">
        <v>338</v>
      </c>
      <c r="D12" s="359" t="s">
        <v>3</v>
      </c>
      <c r="E12" s="359">
        <v>1</v>
      </c>
      <c r="F12" s="359">
        <f>F9*E12</f>
        <v>1</v>
      </c>
      <c r="G12" s="359"/>
      <c r="H12" s="360"/>
      <c r="I12" s="108"/>
      <c r="J12" s="108"/>
    </row>
    <row r="13" spans="1:10" ht="15.75" customHeight="1">
      <c r="A13" s="358" t="s">
        <v>289</v>
      </c>
      <c r="B13" s="359"/>
      <c r="C13" s="359" t="s">
        <v>135</v>
      </c>
      <c r="D13" s="359" t="s">
        <v>3</v>
      </c>
      <c r="E13" s="359">
        <v>3</v>
      </c>
      <c r="F13" s="359">
        <f>F9*E13</f>
        <v>3</v>
      </c>
      <c r="G13" s="359"/>
      <c r="H13" s="360"/>
      <c r="I13" s="108"/>
      <c r="J13" s="108"/>
    </row>
    <row r="14" spans="1:10" ht="12.75">
      <c r="A14" s="358" t="s">
        <v>288</v>
      </c>
      <c r="B14" s="359"/>
      <c r="C14" s="359" t="s">
        <v>136</v>
      </c>
      <c r="D14" s="359" t="s">
        <v>13</v>
      </c>
      <c r="E14" s="359">
        <v>19.8</v>
      </c>
      <c r="F14" s="359">
        <f>E14*F9</f>
        <v>19.8</v>
      </c>
      <c r="G14" s="359"/>
      <c r="H14" s="360"/>
      <c r="I14" s="108"/>
      <c r="J14" s="108"/>
    </row>
    <row r="15" spans="1:10" ht="45">
      <c r="A15" s="120">
        <v>4</v>
      </c>
      <c r="B15" s="191" t="s">
        <v>137</v>
      </c>
      <c r="C15" s="120" t="s">
        <v>138</v>
      </c>
      <c r="D15" s="120" t="s">
        <v>3</v>
      </c>
      <c r="E15" s="94"/>
      <c r="F15" s="120">
        <v>1</v>
      </c>
      <c r="G15" s="94"/>
      <c r="H15" s="121"/>
      <c r="I15" s="108"/>
      <c r="J15" s="108"/>
    </row>
    <row r="16" spans="1:10" ht="17.25" customHeight="1">
      <c r="A16" s="361">
        <v>4.1</v>
      </c>
      <c r="B16" s="361"/>
      <c r="C16" s="361" t="s">
        <v>42</v>
      </c>
      <c r="D16" s="361" t="s">
        <v>45</v>
      </c>
      <c r="E16" s="361">
        <v>4.14</v>
      </c>
      <c r="F16" s="361">
        <f>E16*F15</f>
        <v>4.14</v>
      </c>
      <c r="G16" s="361"/>
      <c r="H16" s="362"/>
      <c r="I16" s="108"/>
      <c r="J16" s="108"/>
    </row>
    <row r="17" spans="1:10" ht="15" customHeight="1">
      <c r="A17" s="361">
        <v>4.2</v>
      </c>
      <c r="B17" s="361"/>
      <c r="C17" s="361" t="s">
        <v>44</v>
      </c>
      <c r="D17" s="361" t="s">
        <v>13</v>
      </c>
      <c r="E17" s="361">
        <v>0.68</v>
      </c>
      <c r="F17" s="361">
        <f>E17*F15</f>
        <v>0.68</v>
      </c>
      <c r="G17" s="361"/>
      <c r="H17" s="362"/>
      <c r="I17" s="108"/>
      <c r="J17" s="108"/>
    </row>
    <row r="18" spans="1:10" ht="14.25" customHeight="1">
      <c r="A18" s="361">
        <v>4.3</v>
      </c>
      <c r="B18" s="361">
        <v>6.163</v>
      </c>
      <c r="C18" s="361" t="s">
        <v>139</v>
      </c>
      <c r="D18" s="361" t="s">
        <v>140</v>
      </c>
      <c r="E18" s="361">
        <v>1</v>
      </c>
      <c r="F18" s="361">
        <f>E18*F15</f>
        <v>1</v>
      </c>
      <c r="G18" s="361"/>
      <c r="H18" s="362"/>
      <c r="I18" s="108"/>
      <c r="J18" s="108"/>
    </row>
    <row r="19" spans="1:12" ht="15.75" customHeight="1">
      <c r="A19" s="361">
        <v>4.4</v>
      </c>
      <c r="B19" s="361"/>
      <c r="C19" s="361" t="s">
        <v>136</v>
      </c>
      <c r="D19" s="361" t="s">
        <v>13</v>
      </c>
      <c r="E19" s="361">
        <v>0.12</v>
      </c>
      <c r="F19" s="363">
        <f>E19*F15</f>
        <v>0.12</v>
      </c>
      <c r="G19" s="361"/>
      <c r="H19" s="362"/>
      <c r="I19" s="108"/>
      <c r="J19" s="108"/>
      <c r="L19" s="98" t="s">
        <v>178</v>
      </c>
    </row>
    <row r="20" spans="1:10" ht="30">
      <c r="A20" s="120">
        <v>5</v>
      </c>
      <c r="B20" s="191" t="s">
        <v>142</v>
      </c>
      <c r="C20" s="120" t="s">
        <v>169</v>
      </c>
      <c r="D20" s="120" t="s">
        <v>134</v>
      </c>
      <c r="E20" s="94"/>
      <c r="F20" s="120">
        <v>1</v>
      </c>
      <c r="G20" s="94"/>
      <c r="H20" s="121"/>
      <c r="I20" s="108"/>
      <c r="J20" s="108"/>
    </row>
    <row r="21" spans="1:10" ht="18.75" customHeight="1">
      <c r="A21" s="359">
        <v>5.1</v>
      </c>
      <c r="B21" s="359"/>
      <c r="C21" s="359" t="s">
        <v>42</v>
      </c>
      <c r="D21" s="359" t="s">
        <v>45</v>
      </c>
      <c r="E21" s="359">
        <v>31.2</v>
      </c>
      <c r="F21" s="359">
        <f>E21*F20</f>
        <v>31.2</v>
      </c>
      <c r="G21" s="359"/>
      <c r="H21" s="360"/>
      <c r="I21" s="108"/>
      <c r="J21" s="108"/>
    </row>
    <row r="22" spans="1:10" ht="15" customHeight="1">
      <c r="A22" s="359">
        <v>5.2</v>
      </c>
      <c r="B22" s="359"/>
      <c r="C22" s="359" t="s">
        <v>44</v>
      </c>
      <c r="D22" s="359" t="s">
        <v>13</v>
      </c>
      <c r="E22" s="359">
        <v>2.3</v>
      </c>
      <c r="F22" s="359">
        <f>E22*F20</f>
        <v>2.3</v>
      </c>
      <c r="G22" s="359"/>
      <c r="H22" s="360"/>
      <c r="I22" s="108"/>
      <c r="J22" s="108"/>
    </row>
    <row r="23" spans="1:10" ht="16.5" customHeight="1">
      <c r="A23" s="359">
        <v>5.3</v>
      </c>
      <c r="B23" s="359" t="s">
        <v>4</v>
      </c>
      <c r="C23" s="359" t="s">
        <v>143</v>
      </c>
      <c r="D23" s="359" t="s">
        <v>3</v>
      </c>
      <c r="E23" s="359">
        <v>1</v>
      </c>
      <c r="F23" s="359">
        <f>E23*F20</f>
        <v>1</v>
      </c>
      <c r="G23" s="359"/>
      <c r="H23" s="360"/>
      <c r="I23" s="108"/>
      <c r="J23" s="108"/>
    </row>
    <row r="24" spans="1:10" ht="15" customHeight="1">
      <c r="A24" s="358" t="s">
        <v>290</v>
      </c>
      <c r="B24" s="359"/>
      <c r="C24" s="359" t="s">
        <v>135</v>
      </c>
      <c r="D24" s="359" t="s">
        <v>3</v>
      </c>
      <c r="E24" s="359">
        <v>2</v>
      </c>
      <c r="F24" s="359">
        <f>F20*E24</f>
        <v>2</v>
      </c>
      <c r="G24" s="359"/>
      <c r="H24" s="360"/>
      <c r="I24" s="108"/>
      <c r="J24" s="108"/>
    </row>
    <row r="25" spans="1:10" ht="16.5" customHeight="1">
      <c r="A25" s="359">
        <v>5.5</v>
      </c>
      <c r="B25" s="359"/>
      <c r="C25" s="359" t="s">
        <v>136</v>
      </c>
      <c r="D25" s="359" t="s">
        <v>13</v>
      </c>
      <c r="E25" s="359">
        <v>3.17</v>
      </c>
      <c r="F25" s="359">
        <f>E25*F20</f>
        <v>3.17</v>
      </c>
      <c r="G25" s="359"/>
      <c r="H25" s="360"/>
      <c r="I25" s="108"/>
      <c r="J25" s="108"/>
    </row>
    <row r="26" spans="1:10" ht="30">
      <c r="A26" s="104">
        <v>6</v>
      </c>
      <c r="B26" s="200" t="s">
        <v>144</v>
      </c>
      <c r="C26" s="104" t="s">
        <v>145</v>
      </c>
      <c r="D26" s="104" t="s">
        <v>141</v>
      </c>
      <c r="E26" s="105"/>
      <c r="F26" s="104">
        <v>0.16</v>
      </c>
      <c r="G26" s="105"/>
      <c r="H26" s="107"/>
      <c r="I26" s="108"/>
      <c r="J26" s="108"/>
    </row>
    <row r="27" spans="1:10" ht="20.25" customHeight="1">
      <c r="A27" s="359">
        <v>6.1</v>
      </c>
      <c r="B27" s="359"/>
      <c r="C27" s="359" t="s">
        <v>42</v>
      </c>
      <c r="D27" s="359" t="s">
        <v>45</v>
      </c>
      <c r="E27" s="359">
        <v>43.2</v>
      </c>
      <c r="F27" s="359">
        <f>F26*E27</f>
        <v>6.912000000000001</v>
      </c>
      <c r="G27" s="359"/>
      <c r="H27" s="360"/>
      <c r="I27" s="110"/>
      <c r="J27" s="110"/>
    </row>
    <row r="28" spans="1:10" ht="15.75" customHeight="1">
      <c r="A28" s="359">
        <v>6.2</v>
      </c>
      <c r="B28" s="359"/>
      <c r="C28" s="359" t="s">
        <v>44</v>
      </c>
      <c r="D28" s="359" t="s">
        <v>13</v>
      </c>
      <c r="E28" s="359">
        <v>2.59</v>
      </c>
      <c r="F28" s="364">
        <f>E28*F26</f>
        <v>0.4144</v>
      </c>
      <c r="G28" s="359"/>
      <c r="H28" s="360"/>
      <c r="I28" s="108"/>
      <c r="J28" s="108"/>
    </row>
    <row r="29" spans="1:10" ht="25.5">
      <c r="A29" s="359">
        <v>6.3</v>
      </c>
      <c r="B29" s="359"/>
      <c r="C29" s="365" t="s">
        <v>146</v>
      </c>
      <c r="D29" s="359" t="s">
        <v>140</v>
      </c>
      <c r="E29" s="359">
        <v>100</v>
      </c>
      <c r="F29" s="359">
        <f>F26*E29</f>
        <v>16</v>
      </c>
      <c r="G29" s="359"/>
      <c r="H29" s="360"/>
      <c r="I29" s="108"/>
      <c r="J29" s="108"/>
    </row>
    <row r="30" spans="1:10" ht="18.75" customHeight="1">
      <c r="A30" s="359">
        <v>6.4</v>
      </c>
      <c r="B30" s="359"/>
      <c r="C30" s="359" t="s">
        <v>136</v>
      </c>
      <c r="D30" s="359" t="s">
        <v>13</v>
      </c>
      <c r="E30" s="359">
        <v>1.74</v>
      </c>
      <c r="F30" s="359">
        <f>E30*F26</f>
        <v>0.2784</v>
      </c>
      <c r="G30" s="359"/>
      <c r="H30" s="360"/>
      <c r="I30" s="108"/>
      <c r="J30" s="108"/>
    </row>
    <row r="31" spans="1:10" ht="30">
      <c r="A31" s="104">
        <v>7</v>
      </c>
      <c r="B31" s="200" t="s">
        <v>147</v>
      </c>
      <c r="C31" s="106" t="s">
        <v>148</v>
      </c>
      <c r="D31" s="104" t="s">
        <v>3</v>
      </c>
      <c r="E31" s="105"/>
      <c r="F31" s="104">
        <v>2</v>
      </c>
      <c r="G31" s="105"/>
      <c r="H31" s="107"/>
      <c r="I31" s="108"/>
      <c r="J31" s="108"/>
    </row>
    <row r="32" spans="1:10" ht="18" customHeight="1">
      <c r="A32" s="359">
        <v>7.1</v>
      </c>
      <c r="B32" s="359"/>
      <c r="C32" s="359" t="s">
        <v>42</v>
      </c>
      <c r="D32" s="359" t="s">
        <v>45</v>
      </c>
      <c r="E32" s="359">
        <v>1.51</v>
      </c>
      <c r="F32" s="359">
        <f>E32*F31</f>
        <v>3.02</v>
      </c>
      <c r="G32" s="359"/>
      <c r="H32" s="360"/>
      <c r="I32" s="110"/>
      <c r="J32" s="110"/>
    </row>
    <row r="33" spans="1:10" ht="12.75">
      <c r="A33" s="359">
        <v>7.2</v>
      </c>
      <c r="B33" s="359"/>
      <c r="C33" s="359" t="s">
        <v>44</v>
      </c>
      <c r="D33" s="359" t="s">
        <v>13</v>
      </c>
      <c r="E33" s="359">
        <v>0.13</v>
      </c>
      <c r="F33" s="359">
        <f>E33*F31</f>
        <v>0.26</v>
      </c>
      <c r="G33" s="359"/>
      <c r="H33" s="360"/>
      <c r="I33" s="108"/>
      <c r="J33" s="108"/>
    </row>
    <row r="34" spans="1:10" ht="13.5" customHeight="1">
      <c r="A34" s="358" t="s">
        <v>276</v>
      </c>
      <c r="B34" s="359" t="s">
        <v>4</v>
      </c>
      <c r="C34" s="359" t="s">
        <v>135</v>
      </c>
      <c r="D34" s="359" t="s">
        <v>3</v>
      </c>
      <c r="E34" s="359">
        <v>2</v>
      </c>
      <c r="F34" s="359">
        <f>E34*F31</f>
        <v>4</v>
      </c>
      <c r="G34" s="359"/>
      <c r="H34" s="360"/>
      <c r="I34" s="108"/>
      <c r="J34" s="108"/>
    </row>
    <row r="35" spans="1:10" ht="15.75" customHeight="1">
      <c r="A35" s="358" t="s">
        <v>277</v>
      </c>
      <c r="B35" s="359" t="s">
        <v>4</v>
      </c>
      <c r="C35" s="359" t="s">
        <v>149</v>
      </c>
      <c r="D35" s="359" t="s">
        <v>3</v>
      </c>
      <c r="E35" s="359">
        <v>1.1</v>
      </c>
      <c r="F35" s="364">
        <f>E35*F31</f>
        <v>2.2</v>
      </c>
      <c r="G35" s="359"/>
      <c r="H35" s="360"/>
      <c r="I35" s="108"/>
      <c r="J35" s="108"/>
    </row>
    <row r="36" spans="1:10" ht="15" customHeight="1">
      <c r="A36" s="359">
        <v>7.5</v>
      </c>
      <c r="B36" s="359"/>
      <c r="C36" s="359" t="s">
        <v>136</v>
      </c>
      <c r="D36" s="359" t="s">
        <v>13</v>
      </c>
      <c r="E36" s="359">
        <v>0.07</v>
      </c>
      <c r="F36" s="359">
        <f>E36*F31</f>
        <v>0.14</v>
      </c>
      <c r="G36" s="359"/>
      <c r="H36" s="360"/>
      <c r="I36" s="108"/>
      <c r="J36" s="108"/>
    </row>
    <row r="37" spans="1:10" ht="15.75" customHeight="1">
      <c r="A37" s="358" t="s">
        <v>291</v>
      </c>
      <c r="B37" s="359" t="s">
        <v>4</v>
      </c>
      <c r="C37" s="359" t="s">
        <v>150</v>
      </c>
      <c r="D37" s="359" t="s">
        <v>3</v>
      </c>
      <c r="E37" s="359">
        <v>1</v>
      </c>
      <c r="F37" s="359">
        <f>F31*E37</f>
        <v>2</v>
      </c>
      <c r="G37" s="359"/>
      <c r="H37" s="360"/>
      <c r="I37" s="108"/>
      <c r="J37" s="108"/>
    </row>
    <row r="38" spans="1:10" ht="38.25" customHeight="1">
      <c r="A38" s="104">
        <v>8</v>
      </c>
      <c r="B38" s="200" t="s">
        <v>151</v>
      </c>
      <c r="C38" s="106" t="s">
        <v>284</v>
      </c>
      <c r="D38" s="104" t="s">
        <v>140</v>
      </c>
      <c r="E38" s="105"/>
      <c r="F38" s="104">
        <v>88</v>
      </c>
      <c r="G38" s="105"/>
      <c r="H38" s="107"/>
      <c r="I38" s="111"/>
      <c r="J38" s="111"/>
    </row>
    <row r="39" spans="1:10" ht="12.75">
      <c r="A39" s="359">
        <v>8.1</v>
      </c>
      <c r="B39" s="359"/>
      <c r="C39" s="359" t="s">
        <v>42</v>
      </c>
      <c r="D39" s="359" t="s">
        <v>45</v>
      </c>
      <c r="E39" s="359">
        <v>0.61</v>
      </c>
      <c r="F39" s="359">
        <f>F38*E39</f>
        <v>53.68</v>
      </c>
      <c r="G39" s="359"/>
      <c r="H39" s="360"/>
      <c r="I39" s="108"/>
      <c r="J39" s="108"/>
    </row>
    <row r="40" spans="1:10" ht="14.25" customHeight="1">
      <c r="A40" s="359">
        <v>8.2</v>
      </c>
      <c r="B40" s="359"/>
      <c r="C40" s="359" t="s">
        <v>44</v>
      </c>
      <c r="D40" s="359" t="s">
        <v>13</v>
      </c>
      <c r="E40" s="359">
        <v>0.046</v>
      </c>
      <c r="F40" s="359">
        <f>E40*F38</f>
        <v>4.048</v>
      </c>
      <c r="G40" s="359"/>
      <c r="H40" s="366"/>
      <c r="I40" s="108"/>
      <c r="J40" s="108"/>
    </row>
    <row r="41" spans="1:10" ht="13.5" customHeight="1">
      <c r="A41" s="359">
        <v>8.3</v>
      </c>
      <c r="B41" s="367" t="s">
        <v>286</v>
      </c>
      <c r="C41" s="365" t="s">
        <v>285</v>
      </c>
      <c r="D41" s="359" t="s">
        <v>140</v>
      </c>
      <c r="E41" s="359">
        <v>1</v>
      </c>
      <c r="F41" s="359">
        <f>F38*E41</f>
        <v>88</v>
      </c>
      <c r="G41" s="359"/>
      <c r="H41" s="360"/>
      <c r="I41" s="108"/>
      <c r="J41" s="108"/>
    </row>
    <row r="42" spans="1:10" ht="17.25" customHeight="1">
      <c r="A42" s="359">
        <v>8.4</v>
      </c>
      <c r="B42" s="359"/>
      <c r="C42" s="359" t="s">
        <v>136</v>
      </c>
      <c r="D42" s="359" t="s">
        <v>13</v>
      </c>
      <c r="E42" s="359">
        <v>0.015</v>
      </c>
      <c r="F42" s="359">
        <f>E42*F39</f>
        <v>0.8051999999999999</v>
      </c>
      <c r="G42" s="359"/>
      <c r="H42" s="360"/>
      <c r="I42" s="108"/>
      <c r="J42" s="108"/>
    </row>
    <row r="43" spans="1:10" ht="30">
      <c r="A43" s="104">
        <v>9</v>
      </c>
      <c r="B43" s="203" t="s">
        <v>152</v>
      </c>
      <c r="C43" s="106" t="s">
        <v>180</v>
      </c>
      <c r="D43" s="104" t="s">
        <v>3</v>
      </c>
      <c r="E43" s="105"/>
      <c r="F43" s="104">
        <v>28</v>
      </c>
      <c r="G43" s="105"/>
      <c r="H43" s="107"/>
      <c r="I43" s="109"/>
      <c r="J43" s="108"/>
    </row>
    <row r="44" spans="1:10" ht="12.75">
      <c r="A44" s="359">
        <v>9.1</v>
      </c>
      <c r="B44" s="359"/>
      <c r="C44" s="359" t="s">
        <v>42</v>
      </c>
      <c r="D44" s="359" t="s">
        <v>45</v>
      </c>
      <c r="E44" s="359">
        <v>0.56</v>
      </c>
      <c r="F44" s="359">
        <f>E44*F43</f>
        <v>15.680000000000001</v>
      </c>
      <c r="G44" s="359"/>
      <c r="H44" s="360"/>
      <c r="I44" s="108"/>
      <c r="J44" s="108"/>
    </row>
    <row r="45" spans="1:10" ht="12.75">
      <c r="A45" s="359">
        <v>9.2</v>
      </c>
      <c r="B45" s="359"/>
      <c r="C45" s="359" t="s">
        <v>44</v>
      </c>
      <c r="D45" s="359" t="s">
        <v>13</v>
      </c>
      <c r="E45" s="359">
        <v>0.08</v>
      </c>
      <c r="F45" s="359">
        <f>E45*F43</f>
        <v>2.24</v>
      </c>
      <c r="G45" s="359"/>
      <c r="H45" s="360"/>
      <c r="I45" s="108"/>
      <c r="J45" s="108"/>
    </row>
    <row r="46" spans="1:10" ht="16.5" customHeight="1">
      <c r="A46" s="359">
        <v>9.3</v>
      </c>
      <c r="B46" s="359">
        <v>6.241</v>
      </c>
      <c r="C46" s="359" t="s">
        <v>179</v>
      </c>
      <c r="D46" s="359" t="s">
        <v>3</v>
      </c>
      <c r="E46" s="359">
        <v>1</v>
      </c>
      <c r="F46" s="359">
        <f>F43*E46</f>
        <v>28</v>
      </c>
      <c r="G46" s="359"/>
      <c r="H46" s="360"/>
      <c r="I46" s="108"/>
      <c r="J46" s="108"/>
    </row>
    <row r="47" spans="1:10" ht="18" customHeight="1">
      <c r="A47" s="359">
        <v>9.4</v>
      </c>
      <c r="B47" s="359"/>
      <c r="C47" s="359" t="s">
        <v>136</v>
      </c>
      <c r="D47" s="359" t="s">
        <v>13</v>
      </c>
      <c r="E47" s="359">
        <v>0.04</v>
      </c>
      <c r="F47" s="359">
        <f>E47*F43</f>
        <v>1.12</v>
      </c>
      <c r="G47" s="359"/>
      <c r="H47" s="360"/>
      <c r="I47" s="108"/>
      <c r="J47" s="108"/>
    </row>
    <row r="48" spans="1:10" ht="30">
      <c r="A48" s="104">
        <v>10</v>
      </c>
      <c r="B48" s="200" t="s">
        <v>153</v>
      </c>
      <c r="C48" s="104" t="s">
        <v>154</v>
      </c>
      <c r="D48" s="104" t="s">
        <v>155</v>
      </c>
      <c r="E48" s="105"/>
      <c r="F48" s="104">
        <v>2.6</v>
      </c>
      <c r="G48" s="105"/>
      <c r="H48" s="107"/>
      <c r="I48" s="108"/>
      <c r="J48" s="108"/>
    </row>
    <row r="49" spans="1:10" ht="18.75" customHeight="1">
      <c r="A49" s="359">
        <v>10.1</v>
      </c>
      <c r="B49" s="359"/>
      <c r="C49" s="359" t="s">
        <v>42</v>
      </c>
      <c r="D49" s="359" t="s">
        <v>45</v>
      </c>
      <c r="E49" s="359">
        <v>9.1</v>
      </c>
      <c r="F49" s="359">
        <f>E49*F48</f>
        <v>23.66</v>
      </c>
      <c r="G49" s="359"/>
      <c r="H49" s="360"/>
      <c r="I49" s="108"/>
      <c r="J49" s="108"/>
    </row>
    <row r="50" spans="1:10" ht="17.25" customHeight="1">
      <c r="A50" s="359">
        <v>10.2</v>
      </c>
      <c r="B50" s="359"/>
      <c r="C50" s="359" t="s">
        <v>44</v>
      </c>
      <c r="D50" s="359" t="s">
        <v>13</v>
      </c>
      <c r="E50" s="359">
        <v>1.2</v>
      </c>
      <c r="F50" s="359">
        <f>E50*F48</f>
        <v>3.12</v>
      </c>
      <c r="G50" s="359"/>
      <c r="H50" s="360"/>
      <c r="I50" s="110"/>
      <c r="J50" s="110"/>
    </row>
    <row r="51" spans="1:10" ht="17.25" customHeight="1">
      <c r="A51" s="359">
        <v>10.3</v>
      </c>
      <c r="B51" s="359" t="s">
        <v>4</v>
      </c>
      <c r="C51" s="359" t="s">
        <v>65</v>
      </c>
      <c r="D51" s="359" t="s">
        <v>3</v>
      </c>
      <c r="E51" s="359">
        <v>10</v>
      </c>
      <c r="F51" s="359">
        <f>F48*E51</f>
        <v>26</v>
      </c>
      <c r="G51" s="359"/>
      <c r="H51" s="360"/>
      <c r="I51" s="108"/>
      <c r="J51" s="108"/>
    </row>
    <row r="52" spans="1:10" ht="18" customHeight="1">
      <c r="A52" s="359">
        <v>10.4</v>
      </c>
      <c r="B52" s="359"/>
      <c r="C52" s="359" t="s">
        <v>136</v>
      </c>
      <c r="D52" s="359" t="s">
        <v>13</v>
      </c>
      <c r="E52" s="359">
        <v>0.7</v>
      </c>
      <c r="F52" s="359">
        <f>E52*F48</f>
        <v>1.8199999999999998</v>
      </c>
      <c r="G52" s="359"/>
      <c r="H52" s="360"/>
      <c r="I52" s="108"/>
      <c r="J52" s="108"/>
    </row>
    <row r="53" spans="1:10" ht="45">
      <c r="A53" s="104">
        <v>11</v>
      </c>
      <c r="B53" s="200" t="s">
        <v>156</v>
      </c>
      <c r="C53" s="104" t="s">
        <v>157</v>
      </c>
      <c r="D53" s="104" t="s">
        <v>155</v>
      </c>
      <c r="E53" s="105"/>
      <c r="F53" s="112">
        <v>0.9</v>
      </c>
      <c r="G53" s="105"/>
      <c r="H53" s="107"/>
      <c r="I53" s="108"/>
      <c r="J53" s="108"/>
    </row>
    <row r="54" spans="1:10" ht="18" customHeight="1">
      <c r="A54" s="359">
        <v>11.1</v>
      </c>
      <c r="B54" s="359"/>
      <c r="C54" s="359" t="s">
        <v>42</v>
      </c>
      <c r="D54" s="359" t="s">
        <v>45</v>
      </c>
      <c r="E54" s="359">
        <v>3.66</v>
      </c>
      <c r="F54" s="359">
        <f>E54*F53</f>
        <v>3.294</v>
      </c>
      <c r="G54" s="359"/>
      <c r="H54" s="360"/>
      <c r="I54" s="108"/>
      <c r="J54" s="108"/>
    </row>
    <row r="55" spans="1:10" ht="17.25" customHeight="1">
      <c r="A55" s="359">
        <v>11.2</v>
      </c>
      <c r="B55" s="359"/>
      <c r="C55" s="359" t="s">
        <v>44</v>
      </c>
      <c r="D55" s="359" t="s">
        <v>13</v>
      </c>
      <c r="E55" s="359">
        <v>10</v>
      </c>
      <c r="F55" s="359">
        <f>E55*F53</f>
        <v>9</v>
      </c>
      <c r="G55" s="359"/>
      <c r="H55" s="360"/>
      <c r="I55" s="110"/>
      <c r="J55" s="110"/>
    </row>
    <row r="56" spans="1:10" ht="34.5" customHeight="1">
      <c r="A56" s="104">
        <v>12</v>
      </c>
      <c r="B56" s="200" t="s">
        <v>158</v>
      </c>
      <c r="C56" s="104" t="s">
        <v>189</v>
      </c>
      <c r="D56" s="104" t="s">
        <v>3</v>
      </c>
      <c r="E56" s="105"/>
      <c r="F56" s="104">
        <v>14</v>
      </c>
      <c r="G56" s="105"/>
      <c r="H56" s="107"/>
      <c r="I56" s="108"/>
      <c r="J56" s="108"/>
    </row>
    <row r="57" spans="1:10" ht="18" customHeight="1">
      <c r="A57" s="359">
        <v>12.1</v>
      </c>
      <c r="B57" s="359"/>
      <c r="C57" s="359" t="s">
        <v>42</v>
      </c>
      <c r="D57" s="359" t="s">
        <v>45</v>
      </c>
      <c r="E57" s="359">
        <v>1</v>
      </c>
      <c r="F57" s="359">
        <f>E57*F56</f>
        <v>14</v>
      </c>
      <c r="G57" s="359"/>
      <c r="H57" s="360"/>
      <c r="I57" s="108"/>
      <c r="J57" s="108"/>
    </row>
    <row r="58" spans="1:10" ht="17.25" customHeight="1">
      <c r="A58" s="359">
        <v>12.2</v>
      </c>
      <c r="B58" s="359"/>
      <c r="C58" s="359" t="s">
        <v>44</v>
      </c>
      <c r="D58" s="359" t="s">
        <v>13</v>
      </c>
      <c r="E58" s="359">
        <v>0.28</v>
      </c>
      <c r="F58" s="359">
        <f>E58*F56</f>
        <v>3.9200000000000004</v>
      </c>
      <c r="G58" s="359"/>
      <c r="H58" s="360"/>
      <c r="I58" s="108"/>
      <c r="J58" s="108"/>
    </row>
    <row r="59" spans="1:10" ht="16.5" customHeight="1">
      <c r="A59" s="359">
        <v>12.3</v>
      </c>
      <c r="B59" s="359">
        <v>7.3</v>
      </c>
      <c r="C59" s="359" t="s">
        <v>159</v>
      </c>
      <c r="D59" s="359" t="s">
        <v>3</v>
      </c>
      <c r="E59" s="359">
        <v>1</v>
      </c>
      <c r="F59" s="359">
        <f>F56*E59</f>
        <v>14</v>
      </c>
      <c r="G59" s="359"/>
      <c r="H59" s="360"/>
      <c r="I59" s="108"/>
      <c r="J59" s="108"/>
    </row>
    <row r="60" spans="1:10" ht="20.25" customHeight="1">
      <c r="A60" s="359">
        <v>12.4</v>
      </c>
      <c r="B60" s="359"/>
      <c r="C60" s="359" t="s">
        <v>136</v>
      </c>
      <c r="D60" s="359" t="s">
        <v>13</v>
      </c>
      <c r="E60" s="359">
        <v>0.0028</v>
      </c>
      <c r="F60" s="359">
        <f>E60*F56</f>
        <v>0.0392</v>
      </c>
      <c r="G60" s="359"/>
      <c r="H60" s="366"/>
      <c r="I60" s="110"/>
      <c r="J60" s="110"/>
    </row>
    <row r="61" spans="1:10" ht="30">
      <c r="A61" s="104">
        <v>13</v>
      </c>
      <c r="B61" s="200" t="s">
        <v>160</v>
      </c>
      <c r="C61" s="104" t="s">
        <v>161</v>
      </c>
      <c r="D61" s="104" t="s">
        <v>93</v>
      </c>
      <c r="E61" s="105"/>
      <c r="F61" s="104">
        <v>0.08</v>
      </c>
      <c r="G61" s="105"/>
      <c r="H61" s="107"/>
      <c r="I61" s="108"/>
      <c r="J61" s="108"/>
    </row>
    <row r="62" spans="1:10" ht="17.25" customHeight="1">
      <c r="A62" s="359">
        <v>13.1</v>
      </c>
      <c r="B62" s="359"/>
      <c r="C62" s="359" t="s">
        <v>42</v>
      </c>
      <c r="D62" s="359" t="s">
        <v>45</v>
      </c>
      <c r="E62" s="359">
        <v>36.6</v>
      </c>
      <c r="F62" s="359">
        <f>E62*F61</f>
        <v>2.9280000000000004</v>
      </c>
      <c r="G62" s="359"/>
      <c r="H62" s="360"/>
      <c r="I62" s="108"/>
      <c r="J62" s="108"/>
    </row>
    <row r="63" spans="1:10" ht="12.75">
      <c r="A63" s="359">
        <v>13.2</v>
      </c>
      <c r="B63" s="359"/>
      <c r="C63" s="359" t="s">
        <v>44</v>
      </c>
      <c r="D63" s="359" t="s">
        <v>13</v>
      </c>
      <c r="E63" s="359">
        <v>4.26</v>
      </c>
      <c r="F63" s="359">
        <f>E63*F61</f>
        <v>0.3408</v>
      </c>
      <c r="G63" s="359"/>
      <c r="H63" s="360"/>
      <c r="I63" s="108"/>
      <c r="J63" s="108"/>
    </row>
    <row r="64" spans="1:10" ht="12.75">
      <c r="A64" s="359">
        <v>13.3</v>
      </c>
      <c r="B64" s="359" t="s">
        <v>4</v>
      </c>
      <c r="C64" s="359" t="s">
        <v>162</v>
      </c>
      <c r="D64" s="359" t="s">
        <v>3</v>
      </c>
      <c r="E64" s="359">
        <v>1</v>
      </c>
      <c r="F64" s="359">
        <f>F61*E64</f>
        <v>0.08</v>
      </c>
      <c r="G64" s="359"/>
      <c r="H64" s="360"/>
      <c r="I64" s="108"/>
      <c r="J64" s="108"/>
    </row>
    <row r="65" spans="1:10" ht="18.75" customHeight="1">
      <c r="A65" s="359">
        <v>13.4</v>
      </c>
      <c r="B65" s="359"/>
      <c r="C65" s="359" t="s">
        <v>136</v>
      </c>
      <c r="D65" s="359" t="s">
        <v>13</v>
      </c>
      <c r="E65" s="359">
        <v>4.38</v>
      </c>
      <c r="F65" s="359">
        <f>E65*F61</f>
        <v>0.3504</v>
      </c>
      <c r="G65" s="359"/>
      <c r="H65" s="360"/>
      <c r="I65" s="110"/>
      <c r="J65" s="110"/>
    </row>
    <row r="66" spans="1:10" ht="30">
      <c r="A66" s="104">
        <v>14</v>
      </c>
      <c r="B66" s="200" t="s">
        <v>163</v>
      </c>
      <c r="C66" s="104" t="s">
        <v>164</v>
      </c>
      <c r="D66" s="104" t="s">
        <v>3</v>
      </c>
      <c r="E66" s="105"/>
      <c r="F66" s="104">
        <v>2</v>
      </c>
      <c r="G66" s="105"/>
      <c r="H66" s="107"/>
      <c r="I66" s="108"/>
      <c r="J66" s="108"/>
    </row>
    <row r="67" spans="1:10" ht="12.75">
      <c r="A67" s="359">
        <v>14.1</v>
      </c>
      <c r="B67" s="359"/>
      <c r="C67" s="359" t="s">
        <v>42</v>
      </c>
      <c r="D67" s="359" t="s">
        <v>45</v>
      </c>
      <c r="E67" s="359">
        <v>2.67</v>
      </c>
      <c r="F67" s="359">
        <f>E67*F66</f>
        <v>5.34</v>
      </c>
      <c r="G67" s="359"/>
      <c r="H67" s="360"/>
      <c r="I67" s="108"/>
      <c r="J67" s="108"/>
    </row>
    <row r="68" spans="1:10" ht="21" customHeight="1">
      <c r="A68" s="359">
        <v>14.2</v>
      </c>
      <c r="B68" s="359"/>
      <c r="C68" s="359" t="s">
        <v>44</v>
      </c>
      <c r="D68" s="359" t="s">
        <v>13</v>
      </c>
      <c r="E68" s="359">
        <v>0.01</v>
      </c>
      <c r="F68" s="359">
        <f>E68*F66</f>
        <v>0.02</v>
      </c>
      <c r="G68" s="359"/>
      <c r="H68" s="366"/>
      <c r="I68" s="110"/>
      <c r="J68" s="110"/>
    </row>
    <row r="69" spans="1:10" ht="18.75" customHeight="1">
      <c r="A69" s="359">
        <v>14.3</v>
      </c>
      <c r="B69" s="359" t="s">
        <v>4</v>
      </c>
      <c r="C69" s="359" t="s">
        <v>165</v>
      </c>
      <c r="D69" s="359" t="s">
        <v>3</v>
      </c>
      <c r="E69" s="359">
        <v>1</v>
      </c>
      <c r="F69" s="359">
        <f>F66*E69</f>
        <v>2</v>
      </c>
      <c r="G69" s="359"/>
      <c r="H69" s="360"/>
      <c r="I69" s="108"/>
      <c r="J69" s="108"/>
    </row>
    <row r="70" spans="1:10" ht="18.75" customHeight="1">
      <c r="A70" s="359">
        <v>14.4</v>
      </c>
      <c r="B70" s="359"/>
      <c r="C70" s="359" t="s">
        <v>136</v>
      </c>
      <c r="D70" s="359" t="s">
        <v>13</v>
      </c>
      <c r="E70" s="359">
        <v>0.02</v>
      </c>
      <c r="F70" s="359">
        <f>F66*E70</f>
        <v>0.04</v>
      </c>
      <c r="G70" s="359"/>
      <c r="H70" s="360"/>
      <c r="I70" s="108"/>
      <c r="J70" s="108"/>
    </row>
    <row r="71" spans="1:10" ht="15">
      <c r="A71" s="105"/>
      <c r="B71" s="105"/>
      <c r="C71" s="191" t="s">
        <v>27</v>
      </c>
      <c r="D71" s="191" t="s">
        <v>13</v>
      </c>
      <c r="E71" s="371"/>
      <c r="F71" s="371" t="s">
        <v>190</v>
      </c>
      <c r="G71" s="371"/>
      <c r="H71" s="202"/>
      <c r="I71" s="108"/>
      <c r="J71" s="108"/>
    </row>
    <row r="72" spans="1:10" ht="15">
      <c r="A72" s="102"/>
      <c r="B72" s="102"/>
      <c r="C72" s="368" t="s">
        <v>166</v>
      </c>
      <c r="D72" s="368" t="s">
        <v>13</v>
      </c>
      <c r="E72" s="369"/>
      <c r="F72" s="369"/>
      <c r="G72" s="369"/>
      <c r="H72" s="360"/>
      <c r="I72" s="108"/>
      <c r="J72" s="108"/>
    </row>
    <row r="73" spans="1:10" ht="21" customHeight="1">
      <c r="A73" s="128"/>
      <c r="B73" s="128"/>
      <c r="C73" s="368" t="s">
        <v>339</v>
      </c>
      <c r="D73" s="368"/>
      <c r="E73" s="369"/>
      <c r="F73" s="369"/>
      <c r="G73" s="369"/>
      <c r="H73" s="360"/>
      <c r="I73" s="110"/>
      <c r="J73" s="110"/>
    </row>
    <row r="74" spans="1:10" ht="15">
      <c r="A74" s="128"/>
      <c r="B74" s="128"/>
      <c r="C74" s="368" t="s">
        <v>193</v>
      </c>
      <c r="D74" s="370">
        <v>0.05</v>
      </c>
      <c r="E74" s="369"/>
      <c r="F74" s="369"/>
      <c r="G74" s="369"/>
      <c r="H74" s="360"/>
      <c r="I74" s="108"/>
      <c r="J74" s="108"/>
    </row>
    <row r="75" spans="1:10" ht="15">
      <c r="A75" s="128"/>
      <c r="B75" s="128"/>
      <c r="C75" s="368" t="s">
        <v>27</v>
      </c>
      <c r="D75" s="368"/>
      <c r="E75" s="369"/>
      <c r="F75" s="369"/>
      <c r="G75" s="369"/>
      <c r="H75" s="360"/>
      <c r="I75" s="108"/>
      <c r="J75" s="108"/>
    </row>
    <row r="76" spans="1:10" ht="15">
      <c r="A76" s="102"/>
      <c r="B76" s="114"/>
      <c r="C76" s="368" t="s">
        <v>49</v>
      </c>
      <c r="D76" s="370">
        <v>0.1</v>
      </c>
      <c r="E76" s="369"/>
      <c r="F76" s="369"/>
      <c r="G76" s="369"/>
      <c r="H76" s="360"/>
      <c r="I76" s="108"/>
      <c r="J76" s="108"/>
    </row>
    <row r="77" spans="1:10" ht="15">
      <c r="A77" s="102"/>
      <c r="B77" s="114"/>
      <c r="C77" s="368" t="s">
        <v>27</v>
      </c>
      <c r="D77" s="368" t="s">
        <v>13</v>
      </c>
      <c r="E77" s="369"/>
      <c r="F77" s="369"/>
      <c r="G77" s="369"/>
      <c r="H77" s="360"/>
      <c r="I77" s="108"/>
      <c r="J77" s="108"/>
    </row>
    <row r="78" spans="1:10" ht="15">
      <c r="A78" s="102"/>
      <c r="B78" s="114"/>
      <c r="C78" s="368" t="s">
        <v>90</v>
      </c>
      <c r="D78" s="370">
        <v>0.08</v>
      </c>
      <c r="E78" s="369"/>
      <c r="F78" s="369"/>
      <c r="G78" s="369"/>
      <c r="H78" s="360"/>
      <c r="I78" s="110"/>
      <c r="J78" s="110"/>
    </row>
    <row r="79" spans="1:10" ht="26.25" customHeight="1">
      <c r="A79" s="105"/>
      <c r="B79" s="105"/>
      <c r="C79" s="191" t="s">
        <v>27</v>
      </c>
      <c r="D79" s="191" t="s">
        <v>13</v>
      </c>
      <c r="E79" s="200"/>
      <c r="F79" s="200"/>
      <c r="G79" s="200"/>
      <c r="H79" s="202"/>
      <c r="I79" s="108"/>
      <c r="J79" s="108"/>
    </row>
    <row r="80" spans="9:10" ht="12.75">
      <c r="I80" s="108"/>
      <c r="J80" s="108"/>
    </row>
    <row r="81" spans="9:10" ht="12.75">
      <c r="I81" s="108"/>
      <c r="J81" s="108"/>
    </row>
    <row r="82" spans="3:10" ht="13.5">
      <c r="C82" s="85" t="s">
        <v>9</v>
      </c>
      <c r="D82" s="85"/>
      <c r="E82" s="520" t="s">
        <v>384</v>
      </c>
      <c r="F82" s="520"/>
      <c r="G82" s="520"/>
      <c r="I82" s="108"/>
      <c r="J82" s="108"/>
    </row>
    <row r="83" spans="3:10" ht="38.25" customHeight="1">
      <c r="C83" s="485" t="s">
        <v>190</v>
      </c>
      <c r="D83" s="485"/>
      <c r="E83" s="76"/>
      <c r="F83" s="76" t="s">
        <v>190</v>
      </c>
      <c r="G83" s="76"/>
      <c r="H83" s="76"/>
      <c r="I83" s="110"/>
      <c r="J83" s="108"/>
    </row>
    <row r="84" spans="9:10" ht="12.75">
      <c r="I84" s="108"/>
      <c r="J84" s="108"/>
    </row>
    <row r="85" spans="9:10" ht="18.75" customHeight="1">
      <c r="I85" s="108"/>
      <c r="J85" s="108"/>
    </row>
    <row r="86" spans="9:10" ht="21" customHeight="1">
      <c r="I86" s="108"/>
      <c r="J86" s="108"/>
    </row>
    <row r="87" spans="9:10" ht="21.75" customHeight="1">
      <c r="I87" s="108"/>
      <c r="J87" s="108"/>
    </row>
    <row r="88" spans="9:10" ht="23.25" customHeight="1">
      <c r="I88" s="110"/>
      <c r="J88" s="110"/>
    </row>
    <row r="89" spans="9:10" ht="18.75" customHeight="1">
      <c r="I89" s="108"/>
      <c r="J89" s="108"/>
    </row>
    <row r="90" spans="9:10" ht="18.75" customHeight="1">
      <c r="I90" s="108"/>
      <c r="J90" s="108"/>
    </row>
    <row r="91" spans="9:10" ht="18.75" customHeight="1">
      <c r="I91" s="108"/>
      <c r="J91" s="108"/>
    </row>
    <row r="92" spans="9:10" ht="18.75" customHeight="1">
      <c r="I92" s="108"/>
      <c r="J92" s="108"/>
    </row>
    <row r="93" spans="9:10" ht="18.75" customHeight="1">
      <c r="I93" s="108"/>
      <c r="J93" s="108"/>
    </row>
    <row r="94" ht="21.75" customHeight="1"/>
    <row r="95" ht="21.75" customHeight="1"/>
    <row r="96" ht="21.75" customHeight="1"/>
    <row r="97" ht="21.75" customHeight="1"/>
    <row r="101" ht="15" customHeight="1">
      <c r="I101" s="76"/>
    </row>
  </sheetData>
  <sheetProtection/>
  <mergeCells count="15">
    <mergeCell ref="A1:H1"/>
    <mergeCell ref="B2:H2"/>
    <mergeCell ref="B3:C3"/>
    <mergeCell ref="E3:F3"/>
    <mergeCell ref="B4:C4"/>
    <mergeCell ref="E4:F4"/>
    <mergeCell ref="C83:D83"/>
    <mergeCell ref="G6:H6"/>
    <mergeCell ref="E82:G82"/>
    <mergeCell ref="A5:C5"/>
    <mergeCell ref="A6:A7"/>
    <mergeCell ref="B6:B7"/>
    <mergeCell ref="C6:C7"/>
    <mergeCell ref="D6:D7"/>
    <mergeCell ref="E6:F6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B1">
      <selection activeCell="L8" sqref="L8"/>
    </sheetView>
  </sheetViews>
  <sheetFormatPr defaultColWidth="9.140625" defaultRowHeight="12.75"/>
  <cols>
    <col min="1" max="1" width="4.57421875" style="69" hidden="1" customWidth="1"/>
    <col min="2" max="2" width="4.421875" style="69" customWidth="1"/>
    <col min="3" max="3" width="26.421875" style="69" customWidth="1"/>
    <col min="4" max="4" width="7.28125" style="69" customWidth="1"/>
    <col min="5" max="6" width="7.57421875" style="69" customWidth="1"/>
    <col min="7" max="7" width="7.8515625" style="69" customWidth="1"/>
    <col min="8" max="8" width="6.7109375" style="69" customWidth="1"/>
    <col min="9" max="9" width="7.7109375" style="69" customWidth="1"/>
    <col min="10" max="10" width="15.140625" style="69" hidden="1" customWidth="1"/>
    <col min="11" max="16384" width="9.140625" style="69" customWidth="1"/>
  </cols>
  <sheetData>
    <row r="1" spans="1:3" ht="12.75" customHeight="1">
      <c r="A1" s="438" t="s">
        <v>190</v>
      </c>
      <c r="B1" s="438"/>
      <c r="C1" s="438"/>
    </row>
    <row r="2" spans="3:8" ht="0.75" customHeight="1">
      <c r="C2" s="526" t="s">
        <v>190</v>
      </c>
      <c r="D2" s="526"/>
      <c r="E2" s="526"/>
      <c r="F2" s="526"/>
      <c r="G2" s="526"/>
      <c r="H2" s="13"/>
    </row>
    <row r="3" spans="1:10" ht="56.25" customHeight="1">
      <c r="A3" s="527" t="s">
        <v>295</v>
      </c>
      <c r="B3" s="431"/>
      <c r="C3" s="431"/>
      <c r="D3" s="431"/>
      <c r="E3" s="431"/>
      <c r="F3" s="431"/>
      <c r="G3" s="431"/>
      <c r="H3" s="431"/>
      <c r="I3" s="431"/>
      <c r="J3" s="431"/>
    </row>
    <row r="4" spans="1:8" ht="23.25" customHeight="1" hidden="1">
      <c r="A4" s="70"/>
      <c r="B4" s="528" t="s">
        <v>190</v>
      </c>
      <c r="C4" s="528"/>
      <c r="D4" s="70"/>
      <c r="E4" s="13" t="s">
        <v>190</v>
      </c>
      <c r="F4" s="70"/>
      <c r="G4" s="528" t="s">
        <v>190</v>
      </c>
      <c r="H4" s="528"/>
    </row>
    <row r="5" spans="1:8" ht="15.75" customHeight="1">
      <c r="A5" s="70"/>
      <c r="B5" s="528" t="s">
        <v>190</v>
      </c>
      <c r="C5" s="528"/>
      <c r="D5" s="70"/>
      <c r="E5" s="71" t="s">
        <v>190</v>
      </c>
      <c r="F5" s="70"/>
      <c r="G5" s="528" t="s">
        <v>190</v>
      </c>
      <c r="H5" s="528"/>
    </row>
    <row r="6" spans="1:8" ht="30.75" customHeight="1">
      <c r="A6" s="530" t="s">
        <v>361</v>
      </c>
      <c r="B6" s="530"/>
      <c r="C6" s="530"/>
      <c r="D6" s="530"/>
      <c r="E6" s="530"/>
      <c r="F6" s="530"/>
      <c r="G6" s="530"/>
      <c r="H6" s="530"/>
    </row>
    <row r="7" spans="1:11" ht="0.75" customHeight="1">
      <c r="A7" s="415" t="s">
        <v>15</v>
      </c>
      <c r="B7" s="531" t="s">
        <v>362</v>
      </c>
      <c r="C7" s="532" t="s">
        <v>363</v>
      </c>
      <c r="D7" s="532" t="s">
        <v>31</v>
      </c>
      <c r="E7" s="532"/>
      <c r="F7" s="532"/>
      <c r="G7" s="532"/>
      <c r="H7" s="532"/>
      <c r="I7" s="525" t="s">
        <v>364</v>
      </c>
      <c r="J7" s="525" t="s">
        <v>364</v>
      </c>
      <c r="K7" s="363"/>
    </row>
    <row r="8" spans="1:11" ht="103.5" customHeight="1">
      <c r="A8" s="415"/>
      <c r="B8" s="531"/>
      <c r="C8" s="532"/>
      <c r="D8" s="406" t="s">
        <v>365</v>
      </c>
      <c r="E8" s="406" t="s">
        <v>366</v>
      </c>
      <c r="F8" s="406" t="s">
        <v>367</v>
      </c>
      <c r="G8" s="406" t="s">
        <v>368</v>
      </c>
      <c r="H8" s="406" t="s">
        <v>364</v>
      </c>
      <c r="I8" s="525"/>
      <c r="J8" s="525"/>
      <c r="K8" s="525" t="s">
        <v>364</v>
      </c>
    </row>
    <row r="9" spans="1:11" ht="12.75">
      <c r="A9" s="72">
        <v>1</v>
      </c>
      <c r="B9" s="72">
        <v>1</v>
      </c>
      <c r="C9" s="72">
        <v>2</v>
      </c>
      <c r="D9" s="72">
        <v>3</v>
      </c>
      <c r="E9" s="72">
        <v>4</v>
      </c>
      <c r="F9" s="72">
        <v>5</v>
      </c>
      <c r="G9" s="72">
        <v>6</v>
      </c>
      <c r="H9" s="72">
        <v>7</v>
      </c>
      <c r="I9" s="72">
        <v>8</v>
      </c>
      <c r="J9" s="416">
        <v>9</v>
      </c>
      <c r="K9" s="525"/>
    </row>
    <row r="10" spans="1:11" ht="33" customHeight="1">
      <c r="A10" s="72">
        <v>1</v>
      </c>
      <c r="B10" s="73">
        <v>1</v>
      </c>
      <c r="C10" s="407" t="s">
        <v>20</v>
      </c>
      <c r="D10" s="408" t="s">
        <v>369</v>
      </c>
      <c r="E10" s="408">
        <v>2322</v>
      </c>
      <c r="F10" s="408">
        <v>7</v>
      </c>
      <c r="G10" s="408">
        <v>332</v>
      </c>
      <c r="H10" s="409" t="s">
        <v>190</v>
      </c>
      <c r="I10" s="410" t="s">
        <v>190</v>
      </c>
      <c r="J10" s="411"/>
      <c r="K10" s="411"/>
    </row>
    <row r="11" spans="1:11" ht="29.25" customHeight="1">
      <c r="A11" s="72">
        <v>2</v>
      </c>
      <c r="B11" s="73">
        <v>2</v>
      </c>
      <c r="C11" s="407" t="s">
        <v>370</v>
      </c>
      <c r="D11" s="408" t="s">
        <v>371</v>
      </c>
      <c r="E11" s="408">
        <v>72</v>
      </c>
      <c r="F11" s="408">
        <v>7</v>
      </c>
      <c r="G11" s="408">
        <v>10</v>
      </c>
      <c r="H11" s="412"/>
      <c r="I11" s="413"/>
      <c r="J11" s="363"/>
      <c r="K11" s="411"/>
    </row>
    <row r="12" spans="1:11" ht="34.5" customHeight="1">
      <c r="A12" s="72">
        <v>3</v>
      </c>
      <c r="B12" s="73">
        <v>3</v>
      </c>
      <c r="C12" s="407" t="s">
        <v>372</v>
      </c>
      <c r="D12" s="408" t="s">
        <v>373</v>
      </c>
      <c r="E12" s="408">
        <v>48</v>
      </c>
      <c r="F12" s="408">
        <v>7</v>
      </c>
      <c r="G12" s="408">
        <v>7</v>
      </c>
      <c r="H12" s="412"/>
      <c r="I12" s="413"/>
      <c r="J12" s="363"/>
      <c r="K12" s="411"/>
    </row>
    <row r="13" spans="1:11" ht="33" customHeight="1">
      <c r="A13" s="72"/>
      <c r="B13" s="73">
        <v>4</v>
      </c>
      <c r="C13" s="407" t="s">
        <v>374</v>
      </c>
      <c r="D13" s="408"/>
      <c r="E13" s="408"/>
      <c r="F13" s="408">
        <v>7</v>
      </c>
      <c r="G13" s="408"/>
      <c r="H13" s="409"/>
      <c r="I13" s="413"/>
      <c r="J13" s="414"/>
      <c r="K13" s="414"/>
    </row>
    <row r="14" spans="1:11" ht="34.5" customHeight="1">
      <c r="A14" s="363"/>
      <c r="B14" s="73">
        <v>5</v>
      </c>
      <c r="C14" s="407" t="s">
        <v>375</v>
      </c>
      <c r="D14" s="408" t="s">
        <v>376</v>
      </c>
      <c r="E14" s="408">
        <v>196</v>
      </c>
      <c r="F14" s="408">
        <v>7</v>
      </c>
      <c r="G14" s="408">
        <v>28</v>
      </c>
      <c r="H14" s="412"/>
      <c r="I14" s="413"/>
      <c r="J14" s="363"/>
      <c r="K14" s="411"/>
    </row>
    <row r="15" ht="38.25" customHeight="1"/>
    <row r="16" spans="2:9" ht="39" customHeight="1">
      <c r="B16" s="529" t="s">
        <v>190</v>
      </c>
      <c r="C16" s="529"/>
      <c r="D16" s="75"/>
      <c r="E16" s="529" t="s">
        <v>377</v>
      </c>
      <c r="F16" s="529"/>
      <c r="G16" s="529"/>
      <c r="H16" s="529"/>
      <c r="I16" s="529"/>
    </row>
    <row r="17" spans="2:9" ht="15">
      <c r="B17" s="485" t="s">
        <v>9</v>
      </c>
      <c r="C17" s="485"/>
      <c r="D17" s="76"/>
      <c r="E17" s="485" t="s">
        <v>384</v>
      </c>
      <c r="F17" s="485"/>
      <c r="G17" s="485"/>
      <c r="H17" s="485"/>
      <c r="I17" s="76"/>
    </row>
  </sheetData>
  <sheetProtection/>
  <mergeCells count="18">
    <mergeCell ref="K8:K9"/>
    <mergeCell ref="B16:C16"/>
    <mergeCell ref="E16:I16"/>
    <mergeCell ref="B17:C17"/>
    <mergeCell ref="E17:H17"/>
    <mergeCell ref="A6:H6"/>
    <mergeCell ref="B7:B8"/>
    <mergeCell ref="C7:C8"/>
    <mergeCell ref="D7:H7"/>
    <mergeCell ref="I7:I8"/>
    <mergeCell ref="J7:J8"/>
    <mergeCell ref="A1:C1"/>
    <mergeCell ref="C2:G2"/>
    <mergeCell ref="A3:J3"/>
    <mergeCell ref="B4:C4"/>
    <mergeCell ref="G4:H4"/>
    <mergeCell ref="B5:C5"/>
    <mergeCell ref="G5:H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axali</cp:lastModifiedBy>
  <cp:lastPrinted>2016-09-24T10:17:47Z</cp:lastPrinted>
  <dcterms:created xsi:type="dcterms:W3CDTF">1996-10-14T23:33:28Z</dcterms:created>
  <dcterms:modified xsi:type="dcterms:W3CDTF">2019-09-03T13:41:23Z</dcterms:modified>
  <cp:category/>
  <cp:version/>
  <cp:contentType/>
  <cp:contentStatus/>
</cp:coreProperties>
</file>