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ხარჯთაღრიცხვა" sheetId="1" r:id="rId1"/>
  </sheets>
  <calcPr calcId="124519"/>
</workbook>
</file>

<file path=xl/calcChain.xml><?xml version="1.0" encoding="utf-8"?>
<calcChain xmlns="http://schemas.openxmlformats.org/spreadsheetml/2006/main">
  <c r="F93" i="1"/>
  <c r="L143"/>
  <c r="L141"/>
  <c r="M141" s="1"/>
  <c r="L140"/>
  <c r="M140" s="1"/>
  <c r="J144"/>
  <c r="M144" s="1"/>
  <c r="J142"/>
  <c r="M142" s="1"/>
  <c r="H143"/>
  <c r="M143" s="1"/>
  <c r="H141"/>
  <c r="H140"/>
  <c r="H139"/>
  <c r="M139" s="1"/>
  <c r="F144"/>
  <c r="F143"/>
  <c r="F142"/>
  <c r="F141"/>
  <c r="F140"/>
  <c r="F139"/>
  <c r="M136" l="1"/>
  <c r="M134"/>
  <c r="M131"/>
  <c r="M130"/>
  <c r="L134"/>
  <c r="L133"/>
  <c r="L132"/>
  <c r="L131"/>
  <c r="J137"/>
  <c r="M137" s="1"/>
  <c r="J136"/>
  <c r="H133"/>
  <c r="H132"/>
  <c r="H131"/>
  <c r="H130"/>
  <c r="F137"/>
  <c r="F136"/>
  <c r="F134"/>
  <c r="F133"/>
  <c r="F132"/>
  <c r="F131"/>
  <c r="F130"/>
  <c r="M127"/>
  <c r="L127"/>
  <c r="J128"/>
  <c r="M128" s="1"/>
  <c r="H127"/>
  <c r="F128"/>
  <c r="F127"/>
  <c r="M125"/>
  <c r="M124"/>
  <c r="M123"/>
  <c r="M122"/>
  <c r="M118"/>
  <c r="J125"/>
  <c r="J124"/>
  <c r="L122"/>
  <c r="L121"/>
  <c r="L120"/>
  <c r="L119"/>
  <c r="M119" s="1"/>
  <c r="H121"/>
  <c r="M121" s="1"/>
  <c r="H120"/>
  <c r="H119"/>
  <c r="H118"/>
  <c r="F125"/>
  <c r="F124"/>
  <c r="F122"/>
  <c r="F121"/>
  <c r="F120"/>
  <c r="F119"/>
  <c r="F118"/>
  <c r="M115"/>
  <c r="L115"/>
  <c r="J116"/>
  <c r="M116" s="1"/>
  <c r="H115"/>
  <c r="F116"/>
  <c r="F115"/>
  <c r="M111"/>
  <c r="M110"/>
  <c r="M107"/>
  <c r="M106"/>
  <c r="L110"/>
  <c r="L109"/>
  <c r="L108"/>
  <c r="L107"/>
  <c r="L106"/>
  <c r="L105"/>
  <c r="F107"/>
  <c r="F106"/>
  <c r="J113"/>
  <c r="M113" s="1"/>
  <c r="J112"/>
  <c r="M112" s="1"/>
  <c r="J111"/>
  <c r="H110"/>
  <c r="H109"/>
  <c r="H108"/>
  <c r="M108" s="1"/>
  <c r="H107"/>
  <c r="H106"/>
  <c r="H105"/>
  <c r="H104"/>
  <c r="M104" s="1"/>
  <c r="F113"/>
  <c r="F112"/>
  <c r="F111"/>
  <c r="F110"/>
  <c r="F109"/>
  <c r="F108"/>
  <c r="F105"/>
  <c r="F104"/>
  <c r="M99"/>
  <c r="M98"/>
  <c r="L97"/>
  <c r="M97" s="1"/>
  <c r="J101"/>
  <c r="M101" s="1"/>
  <c r="J100"/>
  <c r="M100" s="1"/>
  <c r="J99"/>
  <c r="J98"/>
  <c r="H96"/>
  <c r="M96" s="1"/>
  <c r="F99"/>
  <c r="F98"/>
  <c r="F101"/>
  <c r="F100"/>
  <c r="F97"/>
  <c r="F96"/>
  <c r="M92"/>
  <c r="M89"/>
  <c r="L89"/>
  <c r="J94"/>
  <c r="M94" s="1"/>
  <c r="J93"/>
  <c r="J92"/>
  <c r="J91"/>
  <c r="M91" s="1"/>
  <c r="J90"/>
  <c r="M90" s="1"/>
  <c r="H88"/>
  <c r="M88" s="1"/>
  <c r="F94"/>
  <c r="F92"/>
  <c r="F91"/>
  <c r="F90"/>
  <c r="F89"/>
  <c r="F88"/>
  <c r="L84"/>
  <c r="M84" s="1"/>
  <c r="J86"/>
  <c r="M86" s="1"/>
  <c r="J85"/>
  <c r="M85" s="1"/>
  <c r="H83"/>
  <c r="M83" s="1"/>
  <c r="F86"/>
  <c r="F85"/>
  <c r="F84"/>
  <c r="F83"/>
  <c r="M81"/>
  <c r="M77"/>
  <c r="M76"/>
  <c r="L77"/>
  <c r="J81"/>
  <c r="J80"/>
  <c r="M80" s="1"/>
  <c r="J79"/>
  <c r="M79" s="1"/>
  <c r="J78"/>
  <c r="M78" s="1"/>
  <c r="H76"/>
  <c r="F81"/>
  <c r="F80"/>
  <c r="F79"/>
  <c r="F78"/>
  <c r="F77"/>
  <c r="F76"/>
  <c r="L72"/>
  <c r="M72" s="1"/>
  <c r="J74"/>
  <c r="M74" s="1"/>
  <c r="J73"/>
  <c r="M73" s="1"/>
  <c r="H71"/>
  <c r="M71" s="1"/>
  <c r="F74"/>
  <c r="F73"/>
  <c r="F72"/>
  <c r="F71"/>
  <c r="M67"/>
  <c r="M65"/>
  <c r="L67"/>
  <c r="L66"/>
  <c r="M66" s="1"/>
  <c r="J69"/>
  <c r="M69" s="1"/>
  <c r="J68"/>
  <c r="M68" s="1"/>
  <c r="H66"/>
  <c r="H65"/>
  <c r="F69"/>
  <c r="F68"/>
  <c r="F67"/>
  <c r="F66"/>
  <c r="F65"/>
  <c r="M63"/>
  <c r="J63"/>
  <c r="H62"/>
  <c r="M62" s="1"/>
  <c r="F63"/>
  <c r="F62"/>
  <c r="M58"/>
  <c r="M55"/>
  <c r="L55"/>
  <c r="L54"/>
  <c r="J60"/>
  <c r="M60" s="1"/>
  <c r="J59"/>
  <c r="M59" s="1"/>
  <c r="J58"/>
  <c r="J57"/>
  <c r="M57" s="1"/>
  <c r="H54"/>
  <c r="H53"/>
  <c r="M53" s="1"/>
  <c r="F60"/>
  <c r="F59"/>
  <c r="F58"/>
  <c r="F57"/>
  <c r="F55"/>
  <c r="F54"/>
  <c r="F53"/>
  <c r="M49"/>
  <c r="J51"/>
  <c r="M51" s="1"/>
  <c r="J50"/>
  <c r="M50" s="1"/>
  <c r="L49"/>
  <c r="H48"/>
  <c r="M48" s="1"/>
  <c r="F51"/>
  <c r="F50"/>
  <c r="F49"/>
  <c r="F48"/>
  <c r="L46"/>
  <c r="M46" s="1"/>
  <c r="L45"/>
  <c r="H45"/>
  <c r="H44"/>
  <c r="M44" s="1"/>
  <c r="F45"/>
  <c r="F44"/>
  <c r="M133" l="1"/>
  <c r="M132"/>
  <c r="M45"/>
  <c r="M54"/>
  <c r="M105"/>
  <c r="M109"/>
  <c r="M120"/>
  <c r="M93"/>
  <c r="M38"/>
  <c r="J34"/>
  <c r="M34" s="1"/>
  <c r="J33"/>
  <c r="M33" s="1"/>
  <c r="M32"/>
  <c r="L37"/>
  <c r="M37" s="1"/>
  <c r="J41"/>
  <c r="M41" s="1"/>
  <c r="J40"/>
  <c r="M40" s="1"/>
  <c r="J39"/>
  <c r="M39" s="1"/>
  <c r="J38"/>
  <c r="H36"/>
  <c r="M36" s="1"/>
  <c r="F41"/>
  <c r="F40"/>
  <c r="F39"/>
  <c r="F38"/>
  <c r="F37"/>
  <c r="F36"/>
  <c r="L32"/>
  <c r="H31"/>
  <c r="M31" s="1"/>
  <c r="F34"/>
  <c r="F33"/>
  <c r="F32"/>
  <c r="F31"/>
  <c r="M25"/>
  <c r="L27"/>
  <c r="L25"/>
  <c r="L24"/>
  <c r="M24" s="1"/>
  <c r="J28"/>
  <c r="M28" s="1"/>
  <c r="J26"/>
  <c r="M26" s="1"/>
  <c r="H27"/>
  <c r="H25"/>
  <c r="H24"/>
  <c r="H23"/>
  <c r="M23" s="1"/>
  <c r="F28"/>
  <c r="F27"/>
  <c r="F26"/>
  <c r="F25"/>
  <c r="F24"/>
  <c r="F23"/>
  <c r="F20"/>
  <c r="L20" s="1"/>
  <c r="L21"/>
  <c r="M21" s="1"/>
  <c r="M19"/>
  <c r="H19"/>
  <c r="F19"/>
  <c r="M17"/>
  <c r="H17"/>
  <c r="F17"/>
  <c r="M14"/>
  <c r="H15"/>
  <c r="H14"/>
  <c r="L15"/>
  <c r="F15"/>
  <c r="F14"/>
  <c r="F12"/>
  <c r="J12" s="1"/>
  <c r="M12" s="1"/>
  <c r="F11"/>
  <c r="L11" s="1"/>
  <c r="F10"/>
  <c r="H10" s="1"/>
  <c r="M10" s="1"/>
  <c r="H7"/>
  <c r="M11" l="1"/>
  <c r="L145"/>
  <c r="M15"/>
  <c r="M27"/>
  <c r="J145"/>
  <c r="M146" s="1"/>
  <c r="M7"/>
  <c r="H20"/>
  <c r="M20" s="1"/>
  <c r="M145" l="1"/>
  <c r="M147" s="1"/>
  <c r="M148" s="1"/>
  <c r="M149" s="1"/>
  <c r="M150" s="1"/>
  <c r="M151" s="1"/>
  <c r="H145"/>
  <c r="M152" l="1"/>
  <c r="M153" s="1"/>
  <c r="M154" l="1"/>
  <c r="M155" s="1"/>
</calcChain>
</file>

<file path=xl/sharedStrings.xml><?xml version="1.0" encoding="utf-8"?>
<sst xmlns="http://schemas.openxmlformats.org/spreadsheetml/2006/main" count="382" uniqueCount="161">
  <si>
    <t>გორის მუნიციპალიტეტის სოფ. მერეთიდან სოფ.ზარდიაანთკარში მისასვლელი გზის ასფალტის საფარის მოწყობის სამუშაოებისთვისსაპროექტო-სახარჯთაღრიცხვო დოკუმენტაციის შედგენა</t>
  </si>
  <si>
    <t>ხარჯთაღრიცხვა</t>
  </si>
  <si>
    <t>შიფრი</t>
  </si>
  <si>
    <t>სამუშაოს დასახელება</t>
  </si>
  <si>
    <t>განზ. ერთ.</t>
  </si>
  <si>
    <t>ნორმა ერ-ზე</t>
  </si>
  <si>
    <t>რაოდე ნობა</t>
  </si>
  <si>
    <t>ერთ. ფასი</t>
  </si>
  <si>
    <t>ჯამი</t>
  </si>
  <si>
    <t>მასალები</t>
  </si>
  <si>
    <t>მანქ.მექ-ზები</t>
  </si>
  <si>
    <t>სულ</t>
  </si>
  <si>
    <t>(ლარი)</t>
  </si>
  <si>
    <t>ხელფასი (ლ)</t>
  </si>
  <si>
    <t>I მოსამზადებელი სამუშაოები</t>
  </si>
  <si>
    <t>საბ. ფასი</t>
  </si>
  <si>
    <t>ტრასის აღდგენა და დამაგრება</t>
  </si>
  <si>
    <t>კმ</t>
  </si>
  <si>
    <t>II მიწის ვაკისი</t>
  </si>
  <si>
    <t>მ</t>
  </si>
  <si>
    <t>არსებული მილების დემონტაჟი</t>
  </si>
  <si>
    <t>შრომის დანახარჯი</t>
  </si>
  <si>
    <t>მანქანები</t>
  </si>
  <si>
    <t>სხვა მასალები</t>
  </si>
  <si>
    <t>კაც/სთ</t>
  </si>
  <si>
    <t>ლარი</t>
  </si>
  <si>
    <t>22-6-12 კ-0,4</t>
  </si>
  <si>
    <t>III კატეგორიის გრუნტის სამუშავება და დატვირთვა ავოთვითმცლელზე ექსკავატორით</t>
  </si>
  <si>
    <t>1-23.-3</t>
  </si>
  <si>
    <t>კოდი 0629</t>
  </si>
  <si>
    <t>მ³</t>
  </si>
  <si>
    <t>ექსკავატორი ექსპლუატაცია (0.65 მ³ პნევმოთვლებზე)</t>
  </si>
  <si>
    <t>კ/სთ</t>
  </si>
  <si>
    <t>მ/სთ</t>
  </si>
  <si>
    <t>1-961</t>
  </si>
  <si>
    <t>გრუნტის დამუშავება ხელით III კატეგორიის გრუნტში</t>
  </si>
  <si>
    <t>1-23.-2</t>
  </si>
  <si>
    <t>გრუნტის დატვირთვა ავტოთვითმცლელებზე ექსკავატორით</t>
  </si>
  <si>
    <t>კოდი 0926</t>
  </si>
  <si>
    <t>ტნ</t>
  </si>
  <si>
    <t>გრუნტის ტრანსპორტირება 5 კმ-ზე (X*1,75)</t>
  </si>
  <si>
    <t>სრფ2016 - IIIკვ</t>
  </si>
  <si>
    <t>მიწის ვაკისის შევსება ქვიშა-ხრეშოვანი ნარევისგან</t>
  </si>
  <si>
    <t>100 მ³</t>
  </si>
  <si>
    <t>27-07-2.</t>
  </si>
  <si>
    <t>ავტოგრეიდერის ექსპლუატაცია</t>
  </si>
  <si>
    <t>პნევმომტკეპნავი თვითმავალი 18 ტ</t>
  </si>
  <si>
    <t>ქვიშა-ხრეში</t>
  </si>
  <si>
    <t>მოსარწყავ მოსარეცხი მანქანა მოცულობით 6000 ლ</t>
  </si>
  <si>
    <t>წყალი</t>
  </si>
  <si>
    <t>კოდი 1504</t>
  </si>
  <si>
    <t>კოდი 1523</t>
  </si>
  <si>
    <t>სრფ4.1-204</t>
  </si>
  <si>
    <t>კოდი 1554</t>
  </si>
  <si>
    <t>ს.ფ.</t>
  </si>
  <si>
    <t>III ბეტონის ჩამკეტი კბილის მოწყობა</t>
  </si>
  <si>
    <t xml:space="preserve">ბეტონის ჩამკეტი კბილის მოსაწყობათ ღორღის საფუძვლის მოწყობა სისქით 10 სმ </t>
  </si>
  <si>
    <t>8-3-2.</t>
  </si>
  <si>
    <t>სხვა მანქანები</t>
  </si>
  <si>
    <t>ღორღი</t>
  </si>
  <si>
    <t>ბეტონის ჩამკეტი კბილის მოწყობა ზომით 50X30 სმ. - 90.2მ</t>
  </si>
  <si>
    <t>ბეტონი მ200</t>
  </si>
  <si>
    <t>ყალიბის ფარი</t>
  </si>
  <si>
    <t>ყალიბის ფიცარი IIIხარ 40მმ-იანი და მეტი</t>
  </si>
  <si>
    <t>სხვა ხარჯები</t>
  </si>
  <si>
    <t>6.-1.20</t>
  </si>
  <si>
    <t>სრფ4.1-322</t>
  </si>
  <si>
    <t>სრფ5.1-115</t>
  </si>
  <si>
    <t>სრფ5.1-22</t>
  </si>
  <si>
    <t>IV სანიაღვრე სისტემის მოწყობა</t>
  </si>
  <si>
    <t>მილების მოსაწყობად III კატეგორიის გრუნტის დამუშავება ექსკავატორით დატვირთვა ავტოთვითმცლელზე ექსკავატორით</t>
  </si>
  <si>
    <t>1-23.3</t>
  </si>
  <si>
    <t>8.-3-2</t>
  </si>
  <si>
    <t>ღორღის საფუძვლის მოწყობა სანიაღვრე არხის, ჭების, სათავსის და რკინაბეტონის მილის ქვეშ მოსაწყობად სისქით 10 სმ</t>
  </si>
  <si>
    <t>სრფ4.1-213</t>
  </si>
  <si>
    <t>ანაკრები რკ/ბეტონის ღარების მოწყობა 30X30 სმ ორმაგი არმირებით (შეძენა-მონტაჟი)</t>
  </si>
  <si>
    <t>30-47-2 კ-0.7 ხელფასზე</t>
  </si>
  <si>
    <t>ავტოამწე</t>
  </si>
  <si>
    <t>რესურსები:</t>
  </si>
  <si>
    <t>ანაკრები რკ/ბეტონის ღარი</t>
  </si>
  <si>
    <t>ბიტუმის მასტიკა</t>
  </si>
  <si>
    <t>ძენძი</t>
  </si>
  <si>
    <t>სრფ0470</t>
  </si>
  <si>
    <t>სრფ4.1-480</t>
  </si>
  <si>
    <t>მ/ს</t>
  </si>
  <si>
    <t>ტ</t>
  </si>
  <si>
    <t>კგ</t>
  </si>
  <si>
    <t>ანაკრები რკ/ბეტონის ღარების პირაპირების ამოლესვა ქვიშა-ცემენტის ხსნარით 1:1</t>
  </si>
  <si>
    <t>ქვიშა-ცემენტის ხსნარი 1:1</t>
  </si>
  <si>
    <t>საბაზრო</t>
  </si>
  <si>
    <t>სრფ4.1-355</t>
  </si>
  <si>
    <t>ანაკრები რკ/ბეტონის ღარებზე გადახურვის მოწყობა რკინაბეტონის ფილით (შეძენა-მონტაჟი)</t>
  </si>
  <si>
    <t>ანაკრები რკ/ბეტონის ფილა</t>
  </si>
  <si>
    <t>22.-5-8</t>
  </si>
  <si>
    <t>სრფ2-124</t>
  </si>
  <si>
    <t>ფოლადის მილის დ-325X5მმ ჩადება</t>
  </si>
  <si>
    <t>ფოლადის მილები დ=325მმ</t>
  </si>
  <si>
    <t>6.-1-20</t>
  </si>
  <si>
    <t>მილის სათავსის და საფუძვლის მოწყობა მონოლითური ბეტონით მ-200 რკ/ბ მილი დ-1000-იანისთვის</t>
  </si>
  <si>
    <t>ლრი</t>
  </si>
  <si>
    <t>რკინაბეტონის მილის დ-1000 მმ ჩადება</t>
  </si>
  <si>
    <t>22.-7-6</t>
  </si>
  <si>
    <t>სრფ4.1-87</t>
  </si>
  <si>
    <t>რკ/ ბეტონის მილი დ=1000მმ</t>
  </si>
  <si>
    <t>მ²</t>
  </si>
  <si>
    <t>არმატურა A-III D-12 L-30</t>
  </si>
  <si>
    <t>სრფ1.1-23</t>
  </si>
  <si>
    <t>რკინაბეტონის საკვანძო ჭების მოწყობა - 20 ც</t>
  </si>
  <si>
    <t>რკ/ბეტონის საკვანძო ჭის გადახურვის მოწყობა ლითონის ცხაურით (1 ჭა - 70.14კგ.)</t>
  </si>
  <si>
    <t>9-32-12</t>
  </si>
  <si>
    <t>სრფ1.3-63</t>
  </si>
  <si>
    <t>სრფ1.3-82</t>
  </si>
  <si>
    <t>სრფ1.9-15</t>
  </si>
  <si>
    <t>კუთხოვანა 100X100X8 მმ 1.6მ</t>
  </si>
  <si>
    <t>რკინა კვადრატი 20X20 მმ 16 მ</t>
  </si>
  <si>
    <t>ელექტროდი</t>
  </si>
  <si>
    <t>V საგზაო სამოსი</t>
  </si>
  <si>
    <t>27.-11-1</t>
  </si>
  <si>
    <t>ღორღის საფუძვლის მოწყობა სისქით 10 სმ</t>
  </si>
  <si>
    <t>1000 მ²</t>
  </si>
  <si>
    <t>ბულდოზერი 79 კვტ (108ცხ.ძ)</t>
  </si>
  <si>
    <t>პნევმომტკეპნავი თვითმავალი 5 ტ</t>
  </si>
  <si>
    <t>პნევმომტკეპნავი თვითმავალი 10 ტ</t>
  </si>
  <si>
    <t>ქვის ნამტვრევების მანაწილებელი მანქანა</t>
  </si>
  <si>
    <t>ფრაქციული ღორღი 40-70 მმ</t>
  </si>
  <si>
    <t>ღორღი 20-40 მმ</t>
  </si>
  <si>
    <t>კოდი1504</t>
  </si>
  <si>
    <t>კოდი1010</t>
  </si>
  <si>
    <t>კოდი1521</t>
  </si>
  <si>
    <t>კოდი1522</t>
  </si>
  <si>
    <t>კოდი1554</t>
  </si>
  <si>
    <t>კოდი1559</t>
  </si>
  <si>
    <t>სრფ4.1-214</t>
  </si>
  <si>
    <t>ადგილობრივი</t>
  </si>
  <si>
    <t>თხევადი ბიტუმის მოსხმა 0.0006 ტ/მ²</t>
  </si>
  <si>
    <t>27-63-1</t>
  </si>
  <si>
    <t>თხევადი ბიტუმი</t>
  </si>
  <si>
    <t>ავტოგუდრონატორი 3500ლ</t>
  </si>
  <si>
    <t>კოდი1501</t>
  </si>
  <si>
    <t>სრფ4.1-476</t>
  </si>
  <si>
    <t>საფარის ქვედა ფენის მოწყობა მსხვილ მარცვლოვანი, ფოროვანი, ღორღოვანი ასფალტობეტონის ცხელი ნარევით  "ტიპით ბ" სისქით 4სმ</t>
  </si>
  <si>
    <t>27 - 39 - 1     27 - 40 - 1</t>
  </si>
  <si>
    <t>ასფალტობეტონის დამგები</t>
  </si>
  <si>
    <t>სატკეპნი საგზაო 5 ტ</t>
  </si>
  <si>
    <t>სატკეპნი საგზაო 10 ტ</t>
  </si>
  <si>
    <t>მატერიალური რესურსები</t>
  </si>
  <si>
    <t>ასფალტობეტონი მსხვილმარცვლოვანი</t>
  </si>
  <si>
    <t>კოდი1564</t>
  </si>
  <si>
    <t>თხევადი ბიტუმის მოსხმა 0.00035 ტ/მ²</t>
  </si>
  <si>
    <t>27 - 63 - 1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</si>
  <si>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 "ტიპი ბ" სისქით 3 სმ</t>
  </si>
  <si>
    <t>ასფალტობეტონი წვრილმარცვლოვანი</t>
  </si>
  <si>
    <t>გვერდულის მოწყობა ქვიშა-ხრეშოვანი ნარევისგან 15 სმ S-2686მ²</t>
  </si>
  <si>
    <t>100 მ²</t>
  </si>
  <si>
    <t>27-39 - 1 - 2    27-40 - 1 -2</t>
  </si>
  <si>
    <t>კოდი1523</t>
  </si>
  <si>
    <t>მასალის ტრანსპორტი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</si>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</sst>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"/>
    <numFmt numFmtId="167" formatCode="0.00000"/>
  </numFmts>
  <fonts count="7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i/>
      <u/>
      <sz val="11"/>
      <color theme="1"/>
      <name val="Sylfaen"/>
      <family val="1"/>
      <charset val="204"/>
    </font>
    <font>
      <b/>
      <i/>
      <u/>
      <sz val="12"/>
      <color theme="1"/>
      <name val="Sylfaen"/>
      <family val="1"/>
      <charset val="204"/>
    </font>
    <font>
      <b/>
      <i/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155"/>
  <sheetViews>
    <sheetView tabSelected="1" workbookViewId="0">
      <selection activeCell="D146" sqref="D146:D150"/>
    </sheetView>
  </sheetViews>
  <sheetFormatPr defaultRowHeight="15"/>
  <cols>
    <col min="1" max="1" width="4.28515625" style="1" customWidth="1"/>
    <col min="2" max="2" width="14.7109375" style="1" customWidth="1"/>
    <col min="3" max="3" width="44.7109375" style="1" customWidth="1"/>
    <col min="4" max="4" width="9.140625" style="1"/>
    <col min="5" max="5" width="9.85546875" style="2" customWidth="1"/>
    <col min="6" max="6" width="10.140625" style="1" customWidth="1"/>
    <col min="7" max="7" width="9.140625" style="1"/>
    <col min="8" max="8" width="9.5703125" style="1" bestFit="1" customWidth="1"/>
    <col min="9" max="9" width="9.140625" style="1"/>
    <col min="10" max="10" width="10.7109375" style="1" bestFit="1" customWidth="1"/>
    <col min="11" max="11" width="9.140625" style="1"/>
    <col min="12" max="12" width="9.5703125" style="1" bestFit="1" customWidth="1"/>
    <col min="13" max="13" width="10.7109375" style="1" bestFit="1" customWidth="1"/>
    <col min="14" max="16384" width="9.140625" style="1"/>
  </cols>
  <sheetData>
    <row r="1" spans="1:13" ht="41.2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>
      <c r="A3" s="33"/>
      <c r="B3" s="32" t="s">
        <v>2</v>
      </c>
      <c r="C3" s="32" t="s">
        <v>3</v>
      </c>
      <c r="D3" s="36" t="s">
        <v>4</v>
      </c>
      <c r="E3" s="44" t="s">
        <v>5</v>
      </c>
      <c r="F3" s="36" t="s">
        <v>6</v>
      </c>
      <c r="G3" s="32" t="s">
        <v>13</v>
      </c>
      <c r="H3" s="32"/>
      <c r="I3" s="32" t="s">
        <v>9</v>
      </c>
      <c r="J3" s="32"/>
      <c r="K3" s="32" t="s">
        <v>10</v>
      </c>
      <c r="L3" s="32"/>
      <c r="M3" s="3" t="s">
        <v>11</v>
      </c>
    </row>
    <row r="4" spans="1:13" ht="30">
      <c r="A4" s="35"/>
      <c r="B4" s="32"/>
      <c r="C4" s="32"/>
      <c r="D4" s="36"/>
      <c r="E4" s="44"/>
      <c r="F4" s="36"/>
      <c r="G4" s="5" t="s">
        <v>7</v>
      </c>
      <c r="H4" s="3" t="s">
        <v>8</v>
      </c>
      <c r="I4" s="5" t="s">
        <v>7</v>
      </c>
      <c r="J4" s="3" t="s">
        <v>8</v>
      </c>
      <c r="K4" s="5" t="s">
        <v>7</v>
      </c>
      <c r="L4" s="3" t="s">
        <v>8</v>
      </c>
      <c r="M4" s="3" t="s">
        <v>12</v>
      </c>
    </row>
    <row r="5" spans="1:13">
      <c r="A5" s="3">
        <v>1</v>
      </c>
      <c r="B5" s="3">
        <v>2</v>
      </c>
      <c r="C5" s="3">
        <v>3</v>
      </c>
      <c r="D5" s="3">
        <v>4</v>
      </c>
      <c r="E5" s="12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ht="18">
      <c r="A6" s="6"/>
      <c r="B6" s="6"/>
      <c r="C6" s="28" t="s">
        <v>14</v>
      </c>
      <c r="D6" s="6"/>
      <c r="E6" s="16"/>
      <c r="F6" s="6"/>
      <c r="G6" s="6"/>
      <c r="H6" s="6"/>
      <c r="I6" s="6"/>
      <c r="J6" s="6"/>
      <c r="K6" s="6"/>
      <c r="L6" s="6"/>
      <c r="M6" s="6"/>
    </row>
    <row r="7" spans="1:13">
      <c r="A7" s="3">
        <v>1</v>
      </c>
      <c r="B7" s="3" t="s">
        <v>15</v>
      </c>
      <c r="C7" s="7" t="s">
        <v>16</v>
      </c>
      <c r="D7" s="7" t="s">
        <v>17</v>
      </c>
      <c r="E7" s="12"/>
      <c r="F7" s="9">
        <v>1.0620000000000001</v>
      </c>
      <c r="G7" s="8"/>
      <c r="H7" s="8">
        <f>F7*G7</f>
        <v>0</v>
      </c>
      <c r="I7" s="8"/>
      <c r="J7" s="8"/>
      <c r="K7" s="8"/>
      <c r="L7" s="8"/>
      <c r="M7" s="8">
        <f>L7+J7+H7</f>
        <v>0</v>
      </c>
    </row>
    <row r="8" spans="1:13" ht="18">
      <c r="A8" s="6"/>
      <c r="B8" s="6"/>
      <c r="C8" s="27" t="s">
        <v>18</v>
      </c>
      <c r="D8" s="6"/>
      <c r="E8" s="16"/>
      <c r="F8" s="10"/>
      <c r="G8" s="10"/>
      <c r="H8" s="10"/>
      <c r="I8" s="10"/>
      <c r="J8" s="10"/>
      <c r="K8" s="10"/>
      <c r="L8" s="10"/>
      <c r="M8" s="6"/>
    </row>
    <row r="9" spans="1:13">
      <c r="A9" s="33">
        <v>1</v>
      </c>
      <c r="B9" s="37" t="s">
        <v>26</v>
      </c>
      <c r="C9" s="7" t="s">
        <v>20</v>
      </c>
      <c r="D9" s="7" t="s">
        <v>19</v>
      </c>
      <c r="E9" s="12"/>
      <c r="F9" s="11">
        <v>56.5</v>
      </c>
      <c r="G9" s="8"/>
      <c r="H9" s="8"/>
      <c r="I9" s="8"/>
      <c r="J9" s="8"/>
      <c r="K9" s="8"/>
      <c r="L9" s="8"/>
      <c r="M9" s="3"/>
    </row>
    <row r="10" spans="1:13">
      <c r="A10" s="34"/>
      <c r="B10" s="38"/>
      <c r="C10" s="3" t="s">
        <v>21</v>
      </c>
      <c r="D10" s="3" t="s">
        <v>24</v>
      </c>
      <c r="E10" s="15">
        <v>0.51600000000000001</v>
      </c>
      <c r="F10" s="8">
        <f>F9*E10</f>
        <v>29.154</v>
      </c>
      <c r="G10" s="8"/>
      <c r="H10" s="8">
        <f>F10*G10</f>
        <v>0</v>
      </c>
      <c r="I10" s="8"/>
      <c r="J10" s="8"/>
      <c r="K10" s="8"/>
      <c r="L10" s="8"/>
      <c r="M10" s="8">
        <f t="shared" ref="M10:M20" si="0">L10+J10+H10</f>
        <v>0</v>
      </c>
    </row>
    <row r="11" spans="1:13">
      <c r="A11" s="34"/>
      <c r="B11" s="38"/>
      <c r="C11" s="3" t="s">
        <v>22</v>
      </c>
      <c r="D11" s="3" t="s">
        <v>25</v>
      </c>
      <c r="E11" s="12">
        <v>0.29320000000000002</v>
      </c>
      <c r="F11" s="8">
        <f>F9*E11</f>
        <v>16.565799999999999</v>
      </c>
      <c r="G11" s="8"/>
      <c r="H11" s="8"/>
      <c r="I11" s="8"/>
      <c r="J11" s="8"/>
      <c r="K11" s="8"/>
      <c r="L11" s="8">
        <f>F11*K11</f>
        <v>0</v>
      </c>
      <c r="M11" s="8">
        <f t="shared" si="0"/>
        <v>0</v>
      </c>
    </row>
    <row r="12" spans="1:13">
      <c r="A12" s="35"/>
      <c r="B12" s="39"/>
      <c r="C12" s="3" t="s">
        <v>23</v>
      </c>
      <c r="D12" s="3" t="s">
        <v>25</v>
      </c>
      <c r="E12" s="12">
        <v>8.2000000000000003E-2</v>
      </c>
      <c r="F12" s="8">
        <f>F9*E12</f>
        <v>4.633</v>
      </c>
      <c r="G12" s="8"/>
      <c r="H12" s="8"/>
      <c r="I12" s="8"/>
      <c r="J12" s="8">
        <f>F12*I12</f>
        <v>0</v>
      </c>
      <c r="K12" s="8"/>
      <c r="L12" s="8"/>
      <c r="M12" s="8">
        <f t="shared" si="0"/>
        <v>0</v>
      </c>
    </row>
    <row r="13" spans="1:13" ht="48.75" customHeight="1">
      <c r="A13" s="32">
        <v>2</v>
      </c>
      <c r="B13" s="14" t="s">
        <v>28</v>
      </c>
      <c r="C13" s="13" t="s">
        <v>27</v>
      </c>
      <c r="D13" s="7" t="s">
        <v>30</v>
      </c>
      <c r="E13" s="12"/>
      <c r="F13" s="11">
        <v>2722.41</v>
      </c>
      <c r="G13" s="8"/>
      <c r="H13" s="8"/>
      <c r="I13" s="8"/>
      <c r="J13" s="8"/>
      <c r="K13" s="8"/>
      <c r="L13" s="8"/>
      <c r="M13" s="3"/>
    </row>
    <row r="14" spans="1:13">
      <c r="A14" s="32"/>
      <c r="B14" s="40" t="s">
        <v>29</v>
      </c>
      <c r="C14" s="3" t="s">
        <v>21</v>
      </c>
      <c r="D14" s="3" t="s">
        <v>32</v>
      </c>
      <c r="E14" s="12">
        <v>2.8299999999999999E-2</v>
      </c>
      <c r="F14" s="8">
        <f>F13*E14</f>
        <v>77.044202999999996</v>
      </c>
      <c r="G14" s="8"/>
      <c r="H14" s="8">
        <f t="shared" ref="H14:H15" si="1">F14*G14</f>
        <v>0</v>
      </c>
      <c r="I14" s="8"/>
      <c r="J14" s="8"/>
      <c r="K14" s="8"/>
      <c r="L14" s="8"/>
      <c r="M14" s="8">
        <f t="shared" si="0"/>
        <v>0</v>
      </c>
    </row>
    <row r="15" spans="1:13" ht="30">
      <c r="A15" s="32"/>
      <c r="B15" s="41"/>
      <c r="C15" s="5" t="s">
        <v>31</v>
      </c>
      <c r="D15" s="3" t="s">
        <v>33</v>
      </c>
      <c r="E15" s="12">
        <v>6.3399999999999998E-2</v>
      </c>
      <c r="F15" s="8">
        <f>F13*E15</f>
        <v>172.60079399999998</v>
      </c>
      <c r="G15" s="8"/>
      <c r="H15" s="8">
        <f t="shared" si="1"/>
        <v>0</v>
      </c>
      <c r="I15" s="8"/>
      <c r="J15" s="8"/>
      <c r="K15" s="8"/>
      <c r="L15" s="8">
        <f>F15*K15</f>
        <v>0</v>
      </c>
      <c r="M15" s="8">
        <f t="shared" si="0"/>
        <v>0</v>
      </c>
    </row>
    <row r="16" spans="1:13" ht="30">
      <c r="A16" s="32">
        <v>3</v>
      </c>
      <c r="B16" s="32" t="s">
        <v>34</v>
      </c>
      <c r="C16" s="13" t="s">
        <v>35</v>
      </c>
      <c r="D16" s="7" t="s">
        <v>30</v>
      </c>
      <c r="E16" s="12"/>
      <c r="F16" s="11">
        <v>136.12</v>
      </c>
      <c r="G16" s="8"/>
      <c r="H16" s="8"/>
      <c r="I16" s="8"/>
      <c r="J16" s="8"/>
      <c r="K16" s="8"/>
      <c r="L16" s="8"/>
      <c r="M16" s="3"/>
    </row>
    <row r="17" spans="1:13">
      <c r="A17" s="32"/>
      <c r="B17" s="32"/>
      <c r="C17" s="3" t="s">
        <v>21</v>
      </c>
      <c r="D17" s="3" t="s">
        <v>32</v>
      </c>
      <c r="E17" s="8">
        <v>2.06</v>
      </c>
      <c r="F17" s="8">
        <f>F16*E17</f>
        <v>280.40719999999999</v>
      </c>
      <c r="G17" s="8"/>
      <c r="H17" s="8">
        <f t="shared" ref="H17" si="2">F17*G17</f>
        <v>0</v>
      </c>
      <c r="I17" s="8"/>
      <c r="J17" s="8"/>
      <c r="K17" s="8"/>
      <c r="L17" s="8"/>
      <c r="M17" s="8">
        <f t="shared" si="0"/>
        <v>0</v>
      </c>
    </row>
    <row r="18" spans="1:13" ht="30">
      <c r="A18" s="32">
        <v>4</v>
      </c>
      <c r="B18" s="14" t="s">
        <v>36</v>
      </c>
      <c r="C18" s="13" t="s">
        <v>37</v>
      </c>
      <c r="D18" s="7" t="s">
        <v>30</v>
      </c>
      <c r="E18" s="12"/>
      <c r="F18" s="11">
        <v>136.12</v>
      </c>
      <c r="G18" s="8"/>
      <c r="H18" s="8"/>
      <c r="I18" s="8"/>
      <c r="J18" s="8"/>
      <c r="K18" s="8"/>
      <c r="L18" s="8"/>
      <c r="M18" s="3"/>
    </row>
    <row r="19" spans="1:13">
      <c r="A19" s="32"/>
      <c r="B19" s="18"/>
      <c r="C19" s="3" t="s">
        <v>21</v>
      </c>
      <c r="D19" s="3" t="s">
        <v>32</v>
      </c>
      <c r="E19" s="12">
        <v>6.4999999999999997E-3</v>
      </c>
      <c r="F19" s="8">
        <f>F18*E19</f>
        <v>0.88478000000000001</v>
      </c>
      <c r="G19" s="8"/>
      <c r="H19" s="8">
        <f t="shared" ref="H19:H20" si="3">F19*G19</f>
        <v>0</v>
      </c>
      <c r="I19" s="8"/>
      <c r="J19" s="8"/>
      <c r="K19" s="8"/>
      <c r="L19" s="8"/>
      <c r="M19" s="8">
        <f t="shared" si="0"/>
        <v>0</v>
      </c>
    </row>
    <row r="20" spans="1:13" ht="30">
      <c r="A20" s="32"/>
      <c r="B20" s="17" t="s">
        <v>38</v>
      </c>
      <c r="C20" s="5" t="s">
        <v>31</v>
      </c>
      <c r="D20" s="3" t="s">
        <v>33</v>
      </c>
      <c r="E20" s="12">
        <v>2.9100000000000001E-2</v>
      </c>
      <c r="F20" s="8">
        <f>F18*E20</f>
        <v>3.9610920000000003</v>
      </c>
      <c r="G20" s="8"/>
      <c r="H20" s="8">
        <f t="shared" si="3"/>
        <v>0</v>
      </c>
      <c r="I20" s="8"/>
      <c r="J20" s="8"/>
      <c r="K20" s="8"/>
      <c r="L20" s="8">
        <f>F20*K20</f>
        <v>0</v>
      </c>
      <c r="M20" s="8">
        <f t="shared" si="0"/>
        <v>0</v>
      </c>
    </row>
    <row r="21" spans="1:13" ht="30">
      <c r="A21" s="3">
        <v>5</v>
      </c>
      <c r="B21" s="5" t="s">
        <v>41</v>
      </c>
      <c r="C21" s="13" t="s">
        <v>40</v>
      </c>
      <c r="D21" s="7" t="s">
        <v>39</v>
      </c>
      <c r="E21" s="12"/>
      <c r="F21" s="11">
        <v>5002.43</v>
      </c>
      <c r="G21" s="8"/>
      <c r="H21" s="8"/>
      <c r="I21" s="8"/>
      <c r="J21" s="8"/>
      <c r="K21" s="8"/>
      <c r="L21" s="8">
        <f>F21*K21</f>
        <v>0</v>
      </c>
      <c r="M21" s="8">
        <f t="shared" ref="M21:M28" si="4">L21+J21+H21</f>
        <v>0</v>
      </c>
    </row>
    <row r="22" spans="1:13" ht="30">
      <c r="A22" s="32">
        <v>6</v>
      </c>
      <c r="B22" s="3" t="s">
        <v>44</v>
      </c>
      <c r="C22" s="13" t="s">
        <v>42</v>
      </c>
      <c r="D22" s="7" t="s">
        <v>43</v>
      </c>
      <c r="E22" s="12"/>
      <c r="F22" s="9">
        <v>0.879</v>
      </c>
      <c r="G22" s="8"/>
      <c r="H22" s="8"/>
      <c r="I22" s="8"/>
      <c r="J22" s="8"/>
      <c r="K22" s="8"/>
      <c r="L22" s="8"/>
      <c r="M22" s="3"/>
    </row>
    <row r="23" spans="1:13">
      <c r="A23" s="32"/>
      <c r="B23" s="3"/>
      <c r="C23" s="3" t="s">
        <v>21</v>
      </c>
      <c r="D23" s="3" t="s">
        <v>32</v>
      </c>
      <c r="E23" s="19">
        <v>15</v>
      </c>
      <c r="F23" s="8">
        <f>F22*E23</f>
        <v>13.185</v>
      </c>
      <c r="G23" s="8"/>
      <c r="H23" s="8">
        <f t="shared" ref="H23:H25" si="5">F23*G23</f>
        <v>0</v>
      </c>
      <c r="I23" s="8"/>
      <c r="J23" s="8"/>
      <c r="K23" s="8"/>
      <c r="L23" s="8"/>
      <c r="M23" s="8">
        <f t="shared" si="4"/>
        <v>0</v>
      </c>
    </row>
    <row r="24" spans="1:13">
      <c r="A24" s="32"/>
      <c r="B24" s="3" t="s">
        <v>50</v>
      </c>
      <c r="C24" s="3" t="s">
        <v>45</v>
      </c>
      <c r="D24" s="3" t="s">
        <v>33</v>
      </c>
      <c r="E24" s="8">
        <v>2.16</v>
      </c>
      <c r="F24" s="8">
        <f>F22*E24</f>
        <v>1.8986400000000001</v>
      </c>
      <c r="G24" s="8"/>
      <c r="H24" s="8">
        <f t="shared" si="5"/>
        <v>0</v>
      </c>
      <c r="I24" s="8"/>
      <c r="J24" s="8"/>
      <c r="K24" s="8"/>
      <c r="L24" s="8">
        <f t="shared" ref="L24:L25" si="6">F24*K24</f>
        <v>0</v>
      </c>
      <c r="M24" s="8">
        <f t="shared" si="4"/>
        <v>0</v>
      </c>
    </row>
    <row r="25" spans="1:13">
      <c r="A25" s="32"/>
      <c r="B25" s="3" t="s">
        <v>51</v>
      </c>
      <c r="C25" s="3" t="s">
        <v>46</v>
      </c>
      <c r="D25" s="3" t="s">
        <v>33</v>
      </c>
      <c r="E25" s="8">
        <v>2.73</v>
      </c>
      <c r="F25" s="8">
        <f>F22*E25</f>
        <v>2.39967</v>
      </c>
      <c r="G25" s="8"/>
      <c r="H25" s="8">
        <f t="shared" si="5"/>
        <v>0</v>
      </c>
      <c r="I25" s="8"/>
      <c r="J25" s="8"/>
      <c r="K25" s="8"/>
      <c r="L25" s="8">
        <f t="shared" si="6"/>
        <v>0</v>
      </c>
      <c r="M25" s="8">
        <f t="shared" si="4"/>
        <v>0</v>
      </c>
    </row>
    <row r="26" spans="1:13">
      <c r="A26" s="32"/>
      <c r="B26" s="3" t="s">
        <v>52</v>
      </c>
      <c r="C26" s="3" t="s">
        <v>47</v>
      </c>
      <c r="D26" s="3" t="s">
        <v>30</v>
      </c>
      <c r="E26" s="19">
        <v>122</v>
      </c>
      <c r="F26" s="8">
        <f>F22*E26</f>
        <v>107.238</v>
      </c>
      <c r="G26" s="8"/>
      <c r="H26" s="8"/>
      <c r="I26" s="8"/>
      <c r="J26" s="8">
        <f>F26*I26</f>
        <v>0</v>
      </c>
      <c r="K26" s="3"/>
      <c r="L26" s="8"/>
      <c r="M26" s="8">
        <f t="shared" si="4"/>
        <v>0</v>
      </c>
    </row>
    <row r="27" spans="1:13" ht="30">
      <c r="A27" s="32"/>
      <c r="B27" s="3" t="s">
        <v>53</v>
      </c>
      <c r="C27" s="5" t="s">
        <v>48</v>
      </c>
      <c r="D27" s="3" t="s">
        <v>33</v>
      </c>
      <c r="E27" s="8">
        <v>4.1399999999999997</v>
      </c>
      <c r="F27" s="8">
        <f>F22*E27</f>
        <v>3.6390599999999997</v>
      </c>
      <c r="G27" s="8"/>
      <c r="H27" s="8">
        <f t="shared" ref="H27" si="7">F27*G27</f>
        <v>0</v>
      </c>
      <c r="I27" s="8"/>
      <c r="J27" s="8"/>
      <c r="K27" s="8"/>
      <c r="L27" s="8">
        <f>F27*K27</f>
        <v>0</v>
      </c>
      <c r="M27" s="8">
        <f t="shared" si="4"/>
        <v>0</v>
      </c>
    </row>
    <row r="28" spans="1:13">
      <c r="A28" s="32"/>
      <c r="B28" s="3" t="s">
        <v>54</v>
      </c>
      <c r="C28" s="3" t="s">
        <v>49</v>
      </c>
      <c r="D28" s="3" t="s">
        <v>30</v>
      </c>
      <c r="E28" s="19">
        <v>7</v>
      </c>
      <c r="F28" s="8">
        <f>F22*E28</f>
        <v>6.1530000000000005</v>
      </c>
      <c r="G28" s="8"/>
      <c r="H28" s="8"/>
      <c r="I28" s="8"/>
      <c r="J28" s="8">
        <f>F28*I28</f>
        <v>0</v>
      </c>
      <c r="K28" s="8"/>
      <c r="L28" s="8"/>
      <c r="M28" s="8">
        <f t="shared" si="4"/>
        <v>0</v>
      </c>
    </row>
    <row r="29" spans="1:13" ht="36">
      <c r="A29" s="6"/>
      <c r="B29" s="6"/>
      <c r="C29" s="27" t="s">
        <v>55</v>
      </c>
      <c r="D29" s="6"/>
      <c r="E29" s="16"/>
      <c r="F29" s="10"/>
      <c r="G29" s="10"/>
      <c r="H29" s="10"/>
      <c r="I29" s="10"/>
      <c r="J29" s="10"/>
      <c r="K29" s="10"/>
      <c r="L29" s="10"/>
      <c r="M29" s="6"/>
    </row>
    <row r="30" spans="1:13" ht="45">
      <c r="A30" s="33">
        <v>1</v>
      </c>
      <c r="B30" s="20" t="s">
        <v>57</v>
      </c>
      <c r="C30" s="13" t="s">
        <v>56</v>
      </c>
      <c r="D30" s="7" t="s">
        <v>30</v>
      </c>
      <c r="E30" s="12"/>
      <c r="F30" s="9">
        <v>2.706</v>
      </c>
      <c r="G30" s="8"/>
      <c r="H30" s="8"/>
      <c r="I30" s="8"/>
      <c r="J30" s="8"/>
      <c r="K30" s="8"/>
      <c r="L30" s="8"/>
      <c r="M30" s="3"/>
    </row>
    <row r="31" spans="1:13">
      <c r="A31" s="34"/>
      <c r="B31" s="3"/>
      <c r="C31" s="3" t="s">
        <v>21</v>
      </c>
      <c r="D31" s="3" t="s">
        <v>32</v>
      </c>
      <c r="E31" s="8">
        <v>0.89</v>
      </c>
      <c r="F31" s="8">
        <f>F30*E31</f>
        <v>2.4083399999999999</v>
      </c>
      <c r="G31" s="8"/>
      <c r="H31" s="8">
        <f>F31*G31</f>
        <v>0</v>
      </c>
      <c r="I31" s="8"/>
      <c r="J31" s="8"/>
      <c r="K31" s="8"/>
      <c r="L31" s="8"/>
      <c r="M31" s="8">
        <f t="shared" ref="M31:M41" si="8">L31+J31+H31</f>
        <v>0</v>
      </c>
    </row>
    <row r="32" spans="1:13">
      <c r="A32" s="34"/>
      <c r="B32" s="3"/>
      <c r="C32" s="3" t="s">
        <v>58</v>
      </c>
      <c r="D32" s="3" t="s">
        <v>25</v>
      </c>
      <c r="E32" s="8">
        <v>0.37</v>
      </c>
      <c r="F32" s="8">
        <f>F30*E32</f>
        <v>1.00122</v>
      </c>
      <c r="G32" s="8"/>
      <c r="H32" s="8"/>
      <c r="I32" s="8"/>
      <c r="J32" s="8"/>
      <c r="K32" s="8"/>
      <c r="L32" s="8">
        <f>K32*F32</f>
        <v>0</v>
      </c>
      <c r="M32" s="8">
        <f t="shared" si="8"/>
        <v>0</v>
      </c>
    </row>
    <row r="33" spans="1:13">
      <c r="A33" s="34"/>
      <c r="B33" s="3"/>
      <c r="C33" s="3" t="s">
        <v>59</v>
      </c>
      <c r="D33" s="3" t="s">
        <v>30</v>
      </c>
      <c r="E33" s="8">
        <v>1.1499999999999999</v>
      </c>
      <c r="F33" s="8">
        <f>F30*E33</f>
        <v>3.1118999999999999</v>
      </c>
      <c r="G33" s="8"/>
      <c r="H33" s="8"/>
      <c r="I33" s="8"/>
      <c r="J33" s="8">
        <f t="shared" ref="J33:J34" si="9">F33*I33</f>
        <v>0</v>
      </c>
      <c r="K33" s="8"/>
      <c r="L33" s="8"/>
      <c r="M33" s="8">
        <f t="shared" si="8"/>
        <v>0</v>
      </c>
    </row>
    <row r="34" spans="1:13">
      <c r="A34" s="35"/>
      <c r="B34" s="3"/>
      <c r="C34" s="3" t="s">
        <v>23</v>
      </c>
      <c r="D34" s="3" t="s">
        <v>25</v>
      </c>
      <c r="E34" s="8">
        <v>0.02</v>
      </c>
      <c r="F34" s="12">
        <f>F30*E34</f>
        <v>5.4120000000000001E-2</v>
      </c>
      <c r="G34" s="8"/>
      <c r="H34" s="8"/>
      <c r="I34" s="8"/>
      <c r="J34" s="8">
        <f t="shared" si="9"/>
        <v>0</v>
      </c>
      <c r="K34" s="8"/>
      <c r="L34" s="8"/>
      <c r="M34" s="8">
        <f t="shared" si="8"/>
        <v>0</v>
      </c>
    </row>
    <row r="35" spans="1:13" ht="30">
      <c r="A35" s="33">
        <v>2</v>
      </c>
      <c r="B35" s="4" t="s">
        <v>65</v>
      </c>
      <c r="C35" s="13" t="s">
        <v>60</v>
      </c>
      <c r="D35" s="7" t="s">
        <v>30</v>
      </c>
      <c r="E35" s="12"/>
      <c r="F35" s="11">
        <v>13.53</v>
      </c>
      <c r="G35" s="8"/>
      <c r="H35" s="8"/>
      <c r="I35" s="8"/>
      <c r="J35" s="8"/>
      <c r="K35" s="8"/>
      <c r="L35" s="8"/>
      <c r="M35" s="4"/>
    </row>
    <row r="36" spans="1:13">
      <c r="A36" s="34"/>
      <c r="B36" s="4"/>
      <c r="C36" s="4" t="s">
        <v>21</v>
      </c>
      <c r="D36" s="4" t="s">
        <v>30</v>
      </c>
      <c r="E36" s="19">
        <v>1</v>
      </c>
      <c r="F36" s="8">
        <f>F35*E36</f>
        <v>13.53</v>
      </c>
      <c r="G36" s="8"/>
      <c r="H36" s="8">
        <f>F36*G36</f>
        <v>0</v>
      </c>
      <c r="I36" s="8"/>
      <c r="J36" s="8"/>
      <c r="K36" s="8"/>
      <c r="L36" s="8"/>
      <c r="M36" s="8">
        <f t="shared" si="8"/>
        <v>0</v>
      </c>
    </row>
    <row r="37" spans="1:13">
      <c r="A37" s="34"/>
      <c r="B37" s="4"/>
      <c r="C37" s="4" t="s">
        <v>22</v>
      </c>
      <c r="D37" s="4" t="s">
        <v>25</v>
      </c>
      <c r="E37" s="8">
        <v>0.76</v>
      </c>
      <c r="F37" s="15">
        <f>F35*E37</f>
        <v>10.2828</v>
      </c>
      <c r="G37" s="8"/>
      <c r="H37" s="8"/>
      <c r="I37" s="8"/>
      <c r="J37" s="8"/>
      <c r="K37" s="8"/>
      <c r="L37" s="8">
        <f>K37*F37</f>
        <v>0</v>
      </c>
      <c r="M37" s="8">
        <f t="shared" si="8"/>
        <v>0</v>
      </c>
    </row>
    <row r="38" spans="1:13">
      <c r="A38" s="34"/>
      <c r="B38" s="4" t="s">
        <v>66</v>
      </c>
      <c r="C38" s="4" t="s">
        <v>61</v>
      </c>
      <c r="D38" s="4" t="s">
        <v>30</v>
      </c>
      <c r="E38" s="8">
        <v>1.02</v>
      </c>
      <c r="F38" s="15">
        <f>F35*E38</f>
        <v>13.800599999999999</v>
      </c>
      <c r="G38" s="8"/>
      <c r="H38" s="8"/>
      <c r="I38" s="8"/>
      <c r="J38" s="8">
        <f t="shared" ref="J38:J41" si="10">F38*I38</f>
        <v>0</v>
      </c>
      <c r="K38" s="8"/>
      <c r="L38" s="8"/>
      <c r="M38" s="8">
        <f t="shared" si="8"/>
        <v>0</v>
      </c>
    </row>
    <row r="39" spans="1:13">
      <c r="A39" s="34"/>
      <c r="B39" s="4" t="s">
        <v>67</v>
      </c>
      <c r="C39" s="4" t="s">
        <v>62</v>
      </c>
      <c r="D39" s="4" t="s">
        <v>30</v>
      </c>
      <c r="E39" s="15">
        <v>0.80300000000000005</v>
      </c>
      <c r="F39" s="15">
        <f>F35*E39</f>
        <v>10.86459</v>
      </c>
      <c r="G39" s="8"/>
      <c r="H39" s="8"/>
      <c r="I39" s="8"/>
      <c r="J39" s="8">
        <f t="shared" si="10"/>
        <v>0</v>
      </c>
      <c r="K39" s="8"/>
      <c r="L39" s="8"/>
      <c r="M39" s="8">
        <f t="shared" si="8"/>
        <v>0</v>
      </c>
    </row>
    <row r="40" spans="1:13">
      <c r="A40" s="34"/>
      <c r="B40" s="4" t="s">
        <v>68</v>
      </c>
      <c r="C40" s="4" t="s">
        <v>63</v>
      </c>
      <c r="D40" s="4" t="s">
        <v>30</v>
      </c>
      <c r="E40" s="15">
        <v>4.0000000000000001E-3</v>
      </c>
      <c r="F40" s="15">
        <f>F35*E40</f>
        <v>5.4120000000000001E-2</v>
      </c>
      <c r="G40" s="8"/>
      <c r="H40" s="8"/>
      <c r="I40" s="8"/>
      <c r="J40" s="8">
        <f t="shared" si="10"/>
        <v>0</v>
      </c>
      <c r="K40" s="8"/>
      <c r="L40" s="8"/>
      <c r="M40" s="8">
        <f t="shared" si="8"/>
        <v>0</v>
      </c>
    </row>
    <row r="41" spans="1:13">
      <c r="A41" s="35"/>
      <c r="B41" s="4"/>
      <c r="C41" s="4" t="s">
        <v>64</v>
      </c>
      <c r="D41" s="4" t="s">
        <v>25</v>
      </c>
      <c r="E41" s="8">
        <v>0.13</v>
      </c>
      <c r="F41" s="15">
        <f>F35*E41</f>
        <v>1.7588999999999999</v>
      </c>
      <c r="G41" s="8"/>
      <c r="H41" s="8"/>
      <c r="I41" s="8"/>
      <c r="J41" s="8">
        <f t="shared" si="10"/>
        <v>0</v>
      </c>
      <c r="K41" s="8"/>
      <c r="L41" s="8"/>
      <c r="M41" s="8">
        <f t="shared" si="8"/>
        <v>0</v>
      </c>
    </row>
    <row r="42" spans="1:13">
      <c r="A42" s="6"/>
      <c r="B42" s="6"/>
      <c r="C42" s="26" t="s">
        <v>69</v>
      </c>
      <c r="D42" s="6"/>
      <c r="E42" s="16"/>
      <c r="F42" s="10"/>
      <c r="G42" s="10"/>
      <c r="H42" s="10"/>
      <c r="I42" s="10"/>
      <c r="J42" s="10"/>
      <c r="K42" s="10"/>
      <c r="L42" s="10"/>
      <c r="M42" s="6"/>
    </row>
    <row r="43" spans="1:13" ht="60">
      <c r="A43" s="32">
        <v>1</v>
      </c>
      <c r="B43" s="4" t="s">
        <v>71</v>
      </c>
      <c r="C43" s="13" t="s">
        <v>70</v>
      </c>
      <c r="D43" s="7" t="s">
        <v>30</v>
      </c>
      <c r="E43" s="12"/>
      <c r="F43" s="11">
        <v>26</v>
      </c>
      <c r="G43" s="8"/>
      <c r="H43" s="8"/>
      <c r="I43" s="8"/>
      <c r="J43" s="8"/>
      <c r="K43" s="8"/>
      <c r="L43" s="8"/>
      <c r="M43" s="4"/>
    </row>
    <row r="44" spans="1:13">
      <c r="A44" s="32"/>
      <c r="B44" s="4"/>
      <c r="C44" s="4" t="s">
        <v>21</v>
      </c>
      <c r="D44" s="4" t="s">
        <v>32</v>
      </c>
      <c r="E44" s="12">
        <v>2.8299999999999999E-2</v>
      </c>
      <c r="F44" s="8">
        <f>F43*E44</f>
        <v>0.73580000000000001</v>
      </c>
      <c r="G44" s="8"/>
      <c r="H44" s="8">
        <f t="shared" ref="H44:H45" si="11">F44*G44</f>
        <v>0</v>
      </c>
      <c r="I44" s="8"/>
      <c r="J44" s="8"/>
      <c r="K44" s="8"/>
      <c r="L44" s="8"/>
      <c r="M44" s="8">
        <f t="shared" ref="M44:M45" si="12">L44+J44+H44</f>
        <v>0</v>
      </c>
    </row>
    <row r="45" spans="1:13" ht="30">
      <c r="A45" s="32"/>
      <c r="B45" s="4" t="s">
        <v>29</v>
      </c>
      <c r="C45" s="5" t="s">
        <v>31</v>
      </c>
      <c r="D45" s="4" t="s">
        <v>33</v>
      </c>
      <c r="E45" s="12">
        <v>6.3399999999999998E-2</v>
      </c>
      <c r="F45" s="8">
        <f>F43*E45</f>
        <v>1.6483999999999999</v>
      </c>
      <c r="G45" s="8"/>
      <c r="H45" s="8">
        <f t="shared" si="11"/>
        <v>0</v>
      </c>
      <c r="I45" s="8"/>
      <c r="J45" s="8"/>
      <c r="K45" s="8"/>
      <c r="L45" s="8">
        <f>K45*F45</f>
        <v>0</v>
      </c>
      <c r="M45" s="8">
        <f t="shared" si="12"/>
        <v>0</v>
      </c>
    </row>
    <row r="46" spans="1:13" ht="30">
      <c r="A46" s="4">
        <v>2</v>
      </c>
      <c r="B46" s="5" t="s">
        <v>41</v>
      </c>
      <c r="C46" s="13" t="s">
        <v>40</v>
      </c>
      <c r="D46" s="7" t="s">
        <v>39</v>
      </c>
      <c r="E46" s="12"/>
      <c r="F46" s="11">
        <v>45.5</v>
      </c>
      <c r="G46" s="8"/>
      <c r="H46" s="8"/>
      <c r="I46" s="8"/>
      <c r="J46" s="8"/>
      <c r="K46" s="8"/>
      <c r="L46" s="8">
        <f>K46*F46</f>
        <v>0</v>
      </c>
      <c r="M46" s="8">
        <f t="shared" ref="M46:M101" si="13">L46+J46+H46</f>
        <v>0</v>
      </c>
    </row>
    <row r="47" spans="1:13" ht="60">
      <c r="A47" s="32">
        <v>3</v>
      </c>
      <c r="B47" s="4" t="s">
        <v>72</v>
      </c>
      <c r="C47" s="13" t="s">
        <v>73</v>
      </c>
      <c r="D47" s="7" t="s">
        <v>30</v>
      </c>
      <c r="E47" s="12"/>
      <c r="F47" s="11">
        <v>34.700000000000003</v>
      </c>
      <c r="G47" s="8"/>
      <c r="H47" s="8"/>
      <c r="I47" s="8"/>
      <c r="J47" s="8"/>
      <c r="K47" s="8"/>
      <c r="L47" s="8"/>
      <c r="M47" s="4"/>
    </row>
    <row r="48" spans="1:13">
      <c r="A48" s="32"/>
      <c r="B48" s="4"/>
      <c r="C48" s="4" t="s">
        <v>21</v>
      </c>
      <c r="D48" s="4" t="s">
        <v>32</v>
      </c>
      <c r="E48" s="8">
        <v>0.89</v>
      </c>
      <c r="F48" s="19">
        <f>F47*E48</f>
        <v>30.883000000000003</v>
      </c>
      <c r="G48" s="8"/>
      <c r="H48" s="8">
        <f t="shared" ref="H48" si="14">F48*G48</f>
        <v>0</v>
      </c>
      <c r="I48" s="8"/>
      <c r="J48" s="8"/>
      <c r="K48" s="8"/>
      <c r="L48" s="8"/>
      <c r="M48" s="8">
        <f t="shared" si="13"/>
        <v>0</v>
      </c>
    </row>
    <row r="49" spans="1:13">
      <c r="A49" s="32"/>
      <c r="B49" s="4"/>
      <c r="C49" s="4" t="s">
        <v>58</v>
      </c>
      <c r="D49" s="4" t="s">
        <v>25</v>
      </c>
      <c r="E49" s="8">
        <v>0.37</v>
      </c>
      <c r="F49" s="8">
        <f>F47*E49</f>
        <v>12.839</v>
      </c>
      <c r="G49" s="8"/>
      <c r="H49" s="8"/>
      <c r="I49" s="8"/>
      <c r="J49" s="8"/>
      <c r="K49" s="8"/>
      <c r="L49" s="8">
        <f>K49*F49</f>
        <v>0</v>
      </c>
      <c r="M49" s="8">
        <f t="shared" si="13"/>
        <v>0</v>
      </c>
    </row>
    <row r="50" spans="1:13">
      <c r="A50" s="32"/>
      <c r="B50" s="4" t="s">
        <v>74</v>
      </c>
      <c r="C50" s="4" t="s">
        <v>59</v>
      </c>
      <c r="D50" s="4" t="s">
        <v>30</v>
      </c>
      <c r="E50" s="8">
        <v>1.1499999999999999</v>
      </c>
      <c r="F50" s="8">
        <f>F47*E50</f>
        <v>39.905000000000001</v>
      </c>
      <c r="G50" s="8"/>
      <c r="H50" s="8"/>
      <c r="I50" s="8"/>
      <c r="J50" s="8">
        <f t="shared" ref="J50:J51" si="15">F50*I50</f>
        <v>0</v>
      </c>
      <c r="K50" s="8"/>
      <c r="L50" s="8"/>
      <c r="M50" s="8">
        <f t="shared" si="13"/>
        <v>0</v>
      </c>
    </row>
    <row r="51" spans="1:13">
      <c r="A51" s="32"/>
      <c r="B51" s="4"/>
      <c r="C51" s="4" t="s">
        <v>23</v>
      </c>
      <c r="D51" s="4" t="s">
        <v>25</v>
      </c>
      <c r="E51" s="8">
        <v>0.02</v>
      </c>
      <c r="F51" s="12">
        <f>F47*E51</f>
        <v>0.69400000000000006</v>
      </c>
      <c r="G51" s="8"/>
      <c r="H51" s="8"/>
      <c r="I51" s="8"/>
      <c r="J51" s="8">
        <f t="shared" si="15"/>
        <v>0</v>
      </c>
      <c r="K51" s="8"/>
      <c r="L51" s="8"/>
      <c r="M51" s="8">
        <f t="shared" si="13"/>
        <v>0</v>
      </c>
    </row>
    <row r="52" spans="1:13" ht="45">
      <c r="A52" s="32">
        <v>4</v>
      </c>
      <c r="B52" s="5" t="s">
        <v>76</v>
      </c>
      <c r="C52" s="13" t="s">
        <v>75</v>
      </c>
      <c r="D52" s="7" t="s">
        <v>19</v>
      </c>
      <c r="E52" s="12"/>
      <c r="F52" s="23">
        <v>530</v>
      </c>
      <c r="G52" s="8"/>
      <c r="H52" s="8"/>
      <c r="I52" s="8"/>
      <c r="J52" s="8"/>
      <c r="K52" s="8"/>
      <c r="L52" s="8"/>
      <c r="M52" s="4"/>
    </row>
    <row r="53" spans="1:13">
      <c r="A53" s="32"/>
      <c r="B53" s="4"/>
      <c r="C53" s="4" t="s">
        <v>21</v>
      </c>
      <c r="D53" s="4" t="s">
        <v>32</v>
      </c>
      <c r="E53" s="12">
        <v>1.8340000000000001</v>
      </c>
      <c r="F53" s="19">
        <f>F52*E53</f>
        <v>972.0200000000001</v>
      </c>
      <c r="G53" s="8"/>
      <c r="H53" s="8">
        <f t="shared" ref="H53:H54" si="16">F53*G53</f>
        <v>0</v>
      </c>
      <c r="I53" s="8"/>
      <c r="J53" s="8"/>
      <c r="K53" s="8"/>
      <c r="L53" s="8"/>
      <c r="M53" s="8">
        <f t="shared" si="13"/>
        <v>0</v>
      </c>
    </row>
    <row r="54" spans="1:13">
      <c r="A54" s="32"/>
      <c r="B54" s="4" t="s">
        <v>82</v>
      </c>
      <c r="C54" s="4" t="s">
        <v>77</v>
      </c>
      <c r="D54" s="4" t="s">
        <v>84</v>
      </c>
      <c r="E54" s="12">
        <v>0.21299999999999999</v>
      </c>
      <c r="F54" s="8">
        <f>F52*E54</f>
        <v>112.89</v>
      </c>
      <c r="G54" s="8"/>
      <c r="H54" s="8">
        <f t="shared" si="16"/>
        <v>0</v>
      </c>
      <c r="I54" s="8"/>
      <c r="J54" s="8"/>
      <c r="K54" s="8"/>
      <c r="L54" s="8">
        <f t="shared" ref="L54:L55" si="17">K54*F54</f>
        <v>0</v>
      </c>
      <c r="M54" s="8">
        <f t="shared" si="13"/>
        <v>0</v>
      </c>
    </row>
    <row r="55" spans="1:13">
      <c r="A55" s="32"/>
      <c r="B55" s="4"/>
      <c r="C55" s="4" t="s">
        <v>58</v>
      </c>
      <c r="D55" s="4" t="s">
        <v>25</v>
      </c>
      <c r="E55" s="12">
        <v>4.8300000000000003E-2</v>
      </c>
      <c r="F55" s="8">
        <f>F52*E55</f>
        <v>25.599</v>
      </c>
      <c r="G55" s="8"/>
      <c r="H55" s="8"/>
      <c r="I55" s="8"/>
      <c r="J55" s="8"/>
      <c r="K55" s="8"/>
      <c r="L55" s="8">
        <f t="shared" si="17"/>
        <v>0</v>
      </c>
      <c r="M55" s="8">
        <f t="shared" si="13"/>
        <v>0</v>
      </c>
    </row>
    <row r="56" spans="1:13">
      <c r="A56" s="32"/>
      <c r="B56" s="4"/>
      <c r="C56" s="4" t="s">
        <v>78</v>
      </c>
      <c r="D56" s="4"/>
      <c r="E56" s="12"/>
      <c r="F56" s="8"/>
      <c r="G56" s="8"/>
      <c r="H56" s="8"/>
      <c r="I56" s="8"/>
      <c r="J56" s="8"/>
      <c r="K56" s="8"/>
      <c r="L56" s="8"/>
      <c r="M56" s="4"/>
    </row>
    <row r="57" spans="1:13">
      <c r="A57" s="32"/>
      <c r="B57" s="4" t="s">
        <v>54</v>
      </c>
      <c r="C57" s="4" t="s">
        <v>79</v>
      </c>
      <c r="D57" s="4" t="s">
        <v>19</v>
      </c>
      <c r="E57" s="12">
        <v>1</v>
      </c>
      <c r="F57" s="8">
        <f>F52*E57</f>
        <v>530</v>
      </c>
      <c r="G57" s="8"/>
      <c r="H57" s="8"/>
      <c r="I57" s="8"/>
      <c r="J57" s="8">
        <f t="shared" ref="J57:J60" si="18">F57*I57</f>
        <v>0</v>
      </c>
      <c r="K57" s="8"/>
      <c r="L57" s="8"/>
      <c r="M57" s="8">
        <f t="shared" si="13"/>
        <v>0</v>
      </c>
    </row>
    <row r="58" spans="1:13">
      <c r="A58" s="32"/>
      <c r="B58" s="4" t="s">
        <v>83</v>
      </c>
      <c r="C58" s="4" t="s">
        <v>80</v>
      </c>
      <c r="D58" s="4" t="s">
        <v>85</v>
      </c>
      <c r="E58" s="12">
        <v>9.2999999999999992E-3</v>
      </c>
      <c r="F58" s="8">
        <f>F52*E58</f>
        <v>4.9289999999999994</v>
      </c>
      <c r="G58" s="8"/>
      <c r="H58" s="8"/>
      <c r="I58" s="8"/>
      <c r="J58" s="8">
        <f t="shared" si="18"/>
        <v>0</v>
      </c>
      <c r="K58" s="8"/>
      <c r="L58" s="8"/>
      <c r="M58" s="8">
        <f t="shared" si="13"/>
        <v>0</v>
      </c>
    </row>
    <row r="59" spans="1:13">
      <c r="A59" s="32"/>
      <c r="B59" s="4" t="s">
        <v>54</v>
      </c>
      <c r="C59" s="4" t="s">
        <v>81</v>
      </c>
      <c r="D59" s="4" t="s">
        <v>86</v>
      </c>
      <c r="E59" s="12">
        <v>0.56000000000000005</v>
      </c>
      <c r="F59" s="8">
        <f>F52*E59</f>
        <v>296.8</v>
      </c>
      <c r="G59" s="8"/>
      <c r="H59" s="8"/>
      <c r="I59" s="8"/>
      <c r="J59" s="8">
        <f t="shared" si="18"/>
        <v>0</v>
      </c>
      <c r="K59" s="8"/>
      <c r="L59" s="8"/>
      <c r="M59" s="8">
        <f t="shared" si="13"/>
        <v>0</v>
      </c>
    </row>
    <row r="60" spans="1:13">
      <c r="A60" s="32"/>
      <c r="B60" s="4"/>
      <c r="C60" s="4" t="s">
        <v>23</v>
      </c>
      <c r="D60" s="4" t="s">
        <v>25</v>
      </c>
      <c r="E60" s="12">
        <v>4.9299999999999997E-2</v>
      </c>
      <c r="F60" s="12">
        <f>F52*E60</f>
        <v>26.128999999999998</v>
      </c>
      <c r="G60" s="8"/>
      <c r="H60" s="8"/>
      <c r="I60" s="8"/>
      <c r="J60" s="8">
        <f t="shared" si="18"/>
        <v>0</v>
      </c>
      <c r="K60" s="8"/>
      <c r="L60" s="8"/>
      <c r="M60" s="8">
        <f t="shared" si="13"/>
        <v>0</v>
      </c>
    </row>
    <row r="61" spans="1:13" ht="45">
      <c r="A61" s="32">
        <v>5</v>
      </c>
      <c r="B61" s="4" t="s">
        <v>89</v>
      </c>
      <c r="C61" s="13" t="s">
        <v>87</v>
      </c>
      <c r="D61" s="7" t="s">
        <v>30</v>
      </c>
      <c r="E61" s="12"/>
      <c r="F61" s="9">
        <v>0.63600000000000001</v>
      </c>
      <c r="G61" s="8"/>
      <c r="H61" s="8"/>
      <c r="I61" s="8"/>
      <c r="J61" s="8"/>
      <c r="K61" s="8"/>
      <c r="L61" s="8"/>
      <c r="M61" s="4"/>
    </row>
    <row r="62" spans="1:13">
      <c r="A62" s="32"/>
      <c r="B62" s="4"/>
      <c r="C62" s="4" t="s">
        <v>21</v>
      </c>
      <c r="D62" s="4" t="s">
        <v>30</v>
      </c>
      <c r="E62" s="8">
        <v>1</v>
      </c>
      <c r="F62" s="8">
        <f>F61*E62</f>
        <v>0.63600000000000001</v>
      </c>
      <c r="G62" s="8"/>
      <c r="H62" s="8">
        <f t="shared" ref="H62" si="19">F62*G62</f>
        <v>0</v>
      </c>
      <c r="I62" s="8"/>
      <c r="J62" s="8"/>
      <c r="K62" s="8"/>
      <c r="L62" s="8"/>
      <c r="M62" s="8">
        <f t="shared" si="13"/>
        <v>0</v>
      </c>
    </row>
    <row r="63" spans="1:13">
      <c r="A63" s="32"/>
      <c r="B63" s="4" t="s">
        <v>90</v>
      </c>
      <c r="C63" s="4" t="s">
        <v>88</v>
      </c>
      <c r="D63" s="4" t="s">
        <v>30</v>
      </c>
      <c r="E63" s="8">
        <v>1.02</v>
      </c>
      <c r="F63" s="8">
        <f>F61*E63</f>
        <v>0.64872000000000007</v>
      </c>
      <c r="G63" s="8"/>
      <c r="H63" s="8"/>
      <c r="I63" s="8"/>
      <c r="J63" s="25">
        <f t="shared" ref="J63" si="20">F63*I63</f>
        <v>0</v>
      </c>
      <c r="K63" s="8"/>
      <c r="L63" s="8"/>
      <c r="M63" s="8">
        <f t="shared" si="13"/>
        <v>0</v>
      </c>
    </row>
    <row r="64" spans="1:13" ht="45">
      <c r="A64" s="32">
        <v>6</v>
      </c>
      <c r="B64" s="5" t="s">
        <v>76</v>
      </c>
      <c r="C64" s="13" t="s">
        <v>91</v>
      </c>
      <c r="D64" s="7" t="s">
        <v>19</v>
      </c>
      <c r="E64" s="12"/>
      <c r="F64" s="23">
        <v>70</v>
      </c>
      <c r="G64" s="8"/>
      <c r="H64" s="8"/>
      <c r="I64" s="8"/>
      <c r="J64" s="8"/>
      <c r="K64" s="8"/>
      <c r="L64" s="8"/>
      <c r="M64" s="4"/>
    </row>
    <row r="65" spans="1:13">
      <c r="A65" s="32"/>
      <c r="B65" s="4"/>
      <c r="C65" s="4" t="s">
        <v>21</v>
      </c>
      <c r="D65" s="4" t="s">
        <v>32</v>
      </c>
      <c r="E65" s="15">
        <v>1.8340000000000001</v>
      </c>
      <c r="F65" s="19">
        <f>F64*E65</f>
        <v>128.38</v>
      </c>
      <c r="G65" s="8"/>
      <c r="H65" s="8">
        <f t="shared" ref="H65:H66" si="21">F65*G65</f>
        <v>0</v>
      </c>
      <c r="I65" s="8"/>
      <c r="J65" s="8"/>
      <c r="K65" s="8"/>
      <c r="L65" s="8"/>
      <c r="M65" s="8">
        <f t="shared" si="13"/>
        <v>0</v>
      </c>
    </row>
    <row r="66" spans="1:13">
      <c r="A66" s="32"/>
      <c r="B66" s="4" t="s">
        <v>82</v>
      </c>
      <c r="C66" s="4" t="s">
        <v>77</v>
      </c>
      <c r="D66" s="4" t="s">
        <v>84</v>
      </c>
      <c r="E66" s="15">
        <v>0.21299999999999999</v>
      </c>
      <c r="F66" s="8">
        <f>F64*E66</f>
        <v>14.91</v>
      </c>
      <c r="G66" s="8"/>
      <c r="H66" s="8">
        <f t="shared" si="21"/>
        <v>0</v>
      </c>
      <c r="I66" s="8"/>
      <c r="J66" s="8"/>
      <c r="K66" s="8"/>
      <c r="L66" s="8">
        <f t="shared" ref="L66:L67" si="22">K66*F66</f>
        <v>0</v>
      </c>
      <c r="M66" s="8">
        <f t="shared" si="13"/>
        <v>0</v>
      </c>
    </row>
    <row r="67" spans="1:13">
      <c r="A67" s="32"/>
      <c r="B67" s="4"/>
      <c r="C67" s="4" t="s">
        <v>58</v>
      </c>
      <c r="D67" s="4" t="s">
        <v>25</v>
      </c>
      <c r="E67" s="12">
        <v>4.8300000000000003E-2</v>
      </c>
      <c r="F67" s="8">
        <f>F64*E67</f>
        <v>3.3810000000000002</v>
      </c>
      <c r="G67" s="8"/>
      <c r="H67" s="8"/>
      <c r="I67" s="8"/>
      <c r="J67" s="8"/>
      <c r="K67" s="8"/>
      <c r="L67" s="8">
        <f t="shared" si="22"/>
        <v>0</v>
      </c>
      <c r="M67" s="8">
        <f t="shared" si="13"/>
        <v>0</v>
      </c>
    </row>
    <row r="68" spans="1:13">
      <c r="A68" s="32"/>
      <c r="B68" s="4" t="s">
        <v>54</v>
      </c>
      <c r="C68" s="4" t="s">
        <v>92</v>
      </c>
      <c r="D68" s="4" t="s">
        <v>19</v>
      </c>
      <c r="E68" s="19">
        <v>1</v>
      </c>
      <c r="F68" s="8">
        <f>F64*E68</f>
        <v>70</v>
      </c>
      <c r="G68" s="8"/>
      <c r="H68" s="8"/>
      <c r="I68" s="8"/>
      <c r="J68" s="8">
        <f t="shared" ref="J68:J69" si="23">F68*I68</f>
        <v>0</v>
      </c>
      <c r="K68" s="8"/>
      <c r="L68" s="8"/>
      <c r="M68" s="8">
        <f t="shared" si="13"/>
        <v>0</v>
      </c>
    </row>
    <row r="69" spans="1:13">
      <c r="A69" s="32"/>
      <c r="B69" s="4"/>
      <c r="C69" s="4" t="s">
        <v>23</v>
      </c>
      <c r="D69" s="4" t="s">
        <v>25</v>
      </c>
      <c r="E69" s="12">
        <v>4.9299999999999997E-2</v>
      </c>
      <c r="F69" s="12">
        <f>F64*E69</f>
        <v>3.4509999999999996</v>
      </c>
      <c r="G69" s="8"/>
      <c r="H69" s="8"/>
      <c r="I69" s="8"/>
      <c r="J69" s="8">
        <f t="shared" si="23"/>
        <v>0</v>
      </c>
      <c r="K69" s="8"/>
      <c r="L69" s="8"/>
      <c r="M69" s="8">
        <f t="shared" si="13"/>
        <v>0</v>
      </c>
    </row>
    <row r="70" spans="1:13" ht="27.75" customHeight="1">
      <c r="A70" s="33">
        <v>7</v>
      </c>
      <c r="B70" s="4" t="s">
        <v>93</v>
      </c>
      <c r="C70" s="13" t="s">
        <v>95</v>
      </c>
      <c r="D70" s="7" t="s">
        <v>17</v>
      </c>
      <c r="E70" s="12"/>
      <c r="F70" s="9">
        <v>8.7999999999999995E-2</v>
      </c>
      <c r="G70" s="8"/>
      <c r="H70" s="8"/>
      <c r="I70" s="8"/>
      <c r="J70" s="8"/>
      <c r="K70" s="8"/>
      <c r="L70" s="8"/>
      <c r="M70" s="4"/>
    </row>
    <row r="71" spans="1:13">
      <c r="A71" s="34"/>
      <c r="B71" s="4"/>
      <c r="C71" s="4" t="s">
        <v>21</v>
      </c>
      <c r="D71" s="4" t="s">
        <v>32</v>
      </c>
      <c r="E71" s="19">
        <v>594</v>
      </c>
      <c r="F71" s="8">
        <f>F70*E71</f>
        <v>52.271999999999998</v>
      </c>
      <c r="G71" s="8"/>
      <c r="H71" s="8">
        <f t="shared" ref="H71" si="24">F71*G71</f>
        <v>0</v>
      </c>
      <c r="I71" s="8"/>
      <c r="J71" s="8"/>
      <c r="K71" s="8"/>
      <c r="L71" s="8"/>
      <c r="M71" s="8">
        <f t="shared" si="13"/>
        <v>0</v>
      </c>
    </row>
    <row r="72" spans="1:13">
      <c r="A72" s="34"/>
      <c r="B72" s="4"/>
      <c r="C72" s="4" t="s">
        <v>22</v>
      </c>
      <c r="D72" s="4" t="s">
        <v>25</v>
      </c>
      <c r="E72" s="19">
        <v>282</v>
      </c>
      <c r="F72" s="8">
        <f>F70*E72</f>
        <v>24.815999999999999</v>
      </c>
      <c r="G72" s="8"/>
      <c r="H72" s="8"/>
      <c r="I72" s="8"/>
      <c r="J72" s="8"/>
      <c r="K72" s="8"/>
      <c r="L72" s="8">
        <f t="shared" ref="L72" si="25">K72*F72</f>
        <v>0</v>
      </c>
      <c r="M72" s="8">
        <f t="shared" si="13"/>
        <v>0</v>
      </c>
    </row>
    <row r="73" spans="1:13">
      <c r="A73" s="34"/>
      <c r="B73" s="4" t="s">
        <v>94</v>
      </c>
      <c r="C73" s="4" t="s">
        <v>96</v>
      </c>
      <c r="D73" s="4" t="s">
        <v>19</v>
      </c>
      <c r="E73" s="19">
        <v>995</v>
      </c>
      <c r="F73" s="8">
        <f>F70*E73</f>
        <v>87.559999999999988</v>
      </c>
      <c r="G73" s="8"/>
      <c r="H73" s="8"/>
      <c r="I73" s="8"/>
      <c r="J73" s="8">
        <f t="shared" ref="J73:J74" si="26">F73*I73</f>
        <v>0</v>
      </c>
      <c r="K73" s="8"/>
      <c r="L73" s="8"/>
      <c r="M73" s="8">
        <f t="shared" si="13"/>
        <v>0</v>
      </c>
    </row>
    <row r="74" spans="1:13">
      <c r="A74" s="35"/>
      <c r="B74" s="4"/>
      <c r="C74" s="4" t="s">
        <v>64</v>
      </c>
      <c r="D74" s="4" t="s">
        <v>25</v>
      </c>
      <c r="E74" s="19">
        <v>140</v>
      </c>
      <c r="F74" s="8">
        <f>F70*E74</f>
        <v>12.319999999999999</v>
      </c>
      <c r="G74" s="8"/>
      <c r="H74" s="8"/>
      <c r="I74" s="8"/>
      <c r="J74" s="8">
        <f t="shared" si="26"/>
        <v>0</v>
      </c>
      <c r="K74" s="8"/>
      <c r="L74" s="8"/>
      <c r="M74" s="8">
        <f t="shared" si="13"/>
        <v>0</v>
      </c>
    </row>
    <row r="75" spans="1:13" ht="45">
      <c r="A75" s="32">
        <v>8</v>
      </c>
      <c r="B75" s="4" t="s">
        <v>97</v>
      </c>
      <c r="C75" s="13" t="s">
        <v>98</v>
      </c>
      <c r="D75" s="7" t="s">
        <v>30</v>
      </c>
      <c r="E75" s="12"/>
      <c r="F75" s="9">
        <v>7.5</v>
      </c>
      <c r="G75" s="8"/>
      <c r="H75" s="8"/>
      <c r="I75" s="8"/>
      <c r="J75" s="8"/>
      <c r="K75" s="8"/>
      <c r="L75" s="8"/>
      <c r="M75" s="4"/>
    </row>
    <row r="76" spans="1:13">
      <c r="A76" s="32"/>
      <c r="B76" s="4"/>
      <c r="C76" s="4" t="s">
        <v>21</v>
      </c>
      <c r="D76" s="4" t="s">
        <v>30</v>
      </c>
      <c r="E76" s="19">
        <v>1</v>
      </c>
      <c r="F76" s="15">
        <f>F75*E76</f>
        <v>7.5</v>
      </c>
      <c r="G76" s="8"/>
      <c r="H76" s="8">
        <f t="shared" ref="H76" si="27">F76*G76</f>
        <v>0</v>
      </c>
      <c r="I76" s="8"/>
      <c r="J76" s="8"/>
      <c r="K76" s="8"/>
      <c r="L76" s="8"/>
      <c r="M76" s="8">
        <f t="shared" si="13"/>
        <v>0</v>
      </c>
    </row>
    <row r="77" spans="1:13">
      <c r="A77" s="32"/>
      <c r="B77" s="4"/>
      <c r="C77" s="4" t="s">
        <v>22</v>
      </c>
      <c r="D77" s="4" t="s">
        <v>99</v>
      </c>
      <c r="E77" s="8">
        <v>0.76</v>
      </c>
      <c r="F77" s="15">
        <f>F75*E77</f>
        <v>5.7</v>
      </c>
      <c r="G77" s="8"/>
      <c r="H77" s="8"/>
      <c r="I77" s="8"/>
      <c r="J77" s="8"/>
      <c r="K77" s="8"/>
      <c r="L77" s="8">
        <f t="shared" ref="L77" si="28">K77*F77</f>
        <v>0</v>
      </c>
      <c r="M77" s="8">
        <f t="shared" si="13"/>
        <v>0</v>
      </c>
    </row>
    <row r="78" spans="1:13">
      <c r="A78" s="32"/>
      <c r="B78" s="4" t="s">
        <v>66</v>
      </c>
      <c r="C78" s="4" t="s">
        <v>61</v>
      </c>
      <c r="D78" s="4" t="s">
        <v>30</v>
      </c>
      <c r="E78" s="8">
        <v>1.02</v>
      </c>
      <c r="F78" s="15">
        <f>F75*E78</f>
        <v>7.65</v>
      </c>
      <c r="G78" s="8"/>
      <c r="H78" s="8"/>
      <c r="I78" s="8"/>
      <c r="J78" s="8">
        <f t="shared" ref="J78:J81" si="29">F78*I78</f>
        <v>0</v>
      </c>
      <c r="K78" s="8"/>
      <c r="L78" s="8"/>
      <c r="M78" s="8">
        <f t="shared" si="13"/>
        <v>0</v>
      </c>
    </row>
    <row r="79" spans="1:13">
      <c r="A79" s="32"/>
      <c r="B79" s="4" t="s">
        <v>67</v>
      </c>
      <c r="C79" s="4" t="s">
        <v>62</v>
      </c>
      <c r="D79" s="4" t="s">
        <v>30</v>
      </c>
      <c r="E79" s="15">
        <v>0.80300000000000005</v>
      </c>
      <c r="F79" s="15">
        <f>F75*E79</f>
        <v>6.0225</v>
      </c>
      <c r="G79" s="8"/>
      <c r="H79" s="8"/>
      <c r="I79" s="8"/>
      <c r="J79" s="8">
        <f t="shared" si="29"/>
        <v>0</v>
      </c>
      <c r="K79" s="8"/>
      <c r="L79" s="8"/>
      <c r="M79" s="8">
        <f t="shared" si="13"/>
        <v>0</v>
      </c>
    </row>
    <row r="80" spans="1:13">
      <c r="A80" s="32"/>
      <c r="B80" s="4" t="s">
        <v>68</v>
      </c>
      <c r="C80" s="4" t="s">
        <v>63</v>
      </c>
      <c r="D80" s="4" t="s">
        <v>30</v>
      </c>
      <c r="E80" s="15">
        <v>4.0000000000000001E-3</v>
      </c>
      <c r="F80" s="15">
        <f>F75*E80</f>
        <v>0.03</v>
      </c>
      <c r="G80" s="8"/>
      <c r="H80" s="8"/>
      <c r="I80" s="8"/>
      <c r="J80" s="8">
        <f t="shared" si="29"/>
        <v>0</v>
      </c>
      <c r="K80" s="8"/>
      <c r="L80" s="8"/>
      <c r="M80" s="8">
        <f t="shared" si="13"/>
        <v>0</v>
      </c>
    </row>
    <row r="81" spans="1:13">
      <c r="A81" s="32"/>
      <c r="B81" s="4"/>
      <c r="C81" s="4" t="s">
        <v>64</v>
      </c>
      <c r="D81" s="4" t="s">
        <v>25</v>
      </c>
      <c r="E81" s="8">
        <v>0.13</v>
      </c>
      <c r="F81" s="15">
        <f>F75*E81</f>
        <v>0.97500000000000009</v>
      </c>
      <c r="G81" s="8"/>
      <c r="H81" s="8"/>
      <c r="I81" s="8"/>
      <c r="J81" s="8">
        <f t="shared" si="29"/>
        <v>0</v>
      </c>
      <c r="K81" s="8"/>
      <c r="L81" s="8"/>
      <c r="M81" s="8">
        <f t="shared" si="13"/>
        <v>0</v>
      </c>
    </row>
    <row r="82" spans="1:13" ht="30">
      <c r="A82" s="36">
        <v>9</v>
      </c>
      <c r="B82" s="4" t="s">
        <v>101</v>
      </c>
      <c r="C82" s="13" t="s">
        <v>100</v>
      </c>
      <c r="D82" s="7" t="s">
        <v>17</v>
      </c>
      <c r="E82" s="12"/>
      <c r="F82" s="9">
        <v>8.0000000000000002E-3</v>
      </c>
      <c r="G82" s="8"/>
      <c r="H82" s="8"/>
      <c r="I82" s="8"/>
      <c r="J82" s="8"/>
      <c r="K82" s="8"/>
      <c r="L82" s="8"/>
      <c r="M82" s="4"/>
    </row>
    <row r="83" spans="1:13">
      <c r="A83" s="36"/>
      <c r="B83" s="4"/>
      <c r="C83" s="4" t="s">
        <v>21</v>
      </c>
      <c r="D83" s="4" t="s">
        <v>32</v>
      </c>
      <c r="E83" s="19">
        <v>1830</v>
      </c>
      <c r="F83" s="8">
        <f>F82*E83</f>
        <v>14.64</v>
      </c>
      <c r="G83" s="8"/>
      <c r="H83" s="8">
        <f t="shared" ref="H83" si="30">F83*G83</f>
        <v>0</v>
      </c>
      <c r="I83" s="8"/>
      <c r="J83" s="8"/>
      <c r="K83" s="8"/>
      <c r="L83" s="8"/>
      <c r="M83" s="8">
        <f t="shared" si="13"/>
        <v>0</v>
      </c>
    </row>
    <row r="84" spans="1:13">
      <c r="A84" s="36"/>
      <c r="B84" s="4"/>
      <c r="C84" s="4" t="s">
        <v>22</v>
      </c>
      <c r="D84" s="4" t="s">
        <v>25</v>
      </c>
      <c r="E84" s="19">
        <v>1120</v>
      </c>
      <c r="F84" s="8">
        <f>F82*E84</f>
        <v>8.9600000000000009</v>
      </c>
      <c r="G84" s="8"/>
      <c r="H84" s="8"/>
      <c r="I84" s="8"/>
      <c r="J84" s="8"/>
      <c r="K84" s="8"/>
      <c r="L84" s="8">
        <f t="shared" ref="L84" si="31">K84*F84</f>
        <v>0</v>
      </c>
      <c r="M84" s="8">
        <f t="shared" si="13"/>
        <v>0</v>
      </c>
    </row>
    <row r="85" spans="1:13">
      <c r="A85" s="36"/>
      <c r="B85" s="4" t="s">
        <v>102</v>
      </c>
      <c r="C85" s="4" t="s">
        <v>103</v>
      </c>
      <c r="D85" s="4" t="s">
        <v>19</v>
      </c>
      <c r="E85" s="19">
        <v>1003</v>
      </c>
      <c r="F85" s="8">
        <f>F82*E85</f>
        <v>8.0240000000000009</v>
      </c>
      <c r="G85" s="8"/>
      <c r="H85" s="8"/>
      <c r="I85" s="8"/>
      <c r="J85" s="8">
        <f t="shared" ref="J85:J86" si="32">F85*I85</f>
        <v>0</v>
      </c>
      <c r="K85" s="8"/>
      <c r="L85" s="8"/>
      <c r="M85" s="8">
        <f t="shared" si="13"/>
        <v>0</v>
      </c>
    </row>
    <row r="86" spans="1:13">
      <c r="A86" s="36"/>
      <c r="B86" s="4"/>
      <c r="C86" s="4" t="s">
        <v>64</v>
      </c>
      <c r="D86" s="4" t="s">
        <v>25</v>
      </c>
      <c r="E86" s="19">
        <v>1610</v>
      </c>
      <c r="F86" s="8">
        <f>F82*E86</f>
        <v>12.88</v>
      </c>
      <c r="G86" s="8"/>
      <c r="H86" s="8"/>
      <c r="I86" s="8"/>
      <c r="J86" s="8">
        <f t="shared" si="32"/>
        <v>0</v>
      </c>
      <c r="K86" s="8"/>
      <c r="L86" s="8"/>
      <c r="M86" s="8">
        <f t="shared" si="13"/>
        <v>0</v>
      </c>
    </row>
    <row r="87" spans="1:13" ht="30">
      <c r="A87" s="32">
        <v>10</v>
      </c>
      <c r="B87" s="4" t="s">
        <v>97</v>
      </c>
      <c r="C87" s="13" t="s">
        <v>107</v>
      </c>
      <c r="D87" s="7" t="s">
        <v>30</v>
      </c>
      <c r="E87" s="12"/>
      <c r="F87" s="11">
        <v>8</v>
      </c>
      <c r="G87" s="8"/>
      <c r="H87" s="8"/>
      <c r="I87" s="8"/>
      <c r="J87" s="8"/>
      <c r="K87" s="8"/>
      <c r="L87" s="8"/>
      <c r="M87" s="4"/>
    </row>
    <row r="88" spans="1:13">
      <c r="A88" s="32"/>
      <c r="B88" s="4"/>
      <c r="C88" s="4" t="s">
        <v>21</v>
      </c>
      <c r="D88" s="4" t="s">
        <v>30</v>
      </c>
      <c r="E88" s="19">
        <v>1</v>
      </c>
      <c r="F88" s="15">
        <f>F87*E88</f>
        <v>8</v>
      </c>
      <c r="G88" s="8"/>
      <c r="H88" s="8">
        <f t="shared" ref="H88" si="33">F88*G88</f>
        <v>0</v>
      </c>
      <c r="I88" s="8"/>
      <c r="J88" s="8"/>
      <c r="K88" s="8"/>
      <c r="L88" s="8"/>
      <c r="M88" s="8">
        <f t="shared" si="13"/>
        <v>0</v>
      </c>
    </row>
    <row r="89" spans="1:13">
      <c r="A89" s="32"/>
      <c r="B89" s="4"/>
      <c r="C89" s="4" t="s">
        <v>22</v>
      </c>
      <c r="D89" s="4"/>
      <c r="E89" s="8">
        <v>0.76</v>
      </c>
      <c r="F89" s="15">
        <f>F87*E89</f>
        <v>6.08</v>
      </c>
      <c r="G89" s="8"/>
      <c r="H89" s="8"/>
      <c r="I89" s="8"/>
      <c r="J89" s="8"/>
      <c r="K89" s="8"/>
      <c r="L89" s="8">
        <f t="shared" ref="L89" si="34">K89*F89</f>
        <v>0</v>
      </c>
      <c r="M89" s="8">
        <f t="shared" si="13"/>
        <v>0</v>
      </c>
    </row>
    <row r="90" spans="1:13">
      <c r="A90" s="32"/>
      <c r="B90" s="4" t="s">
        <v>66</v>
      </c>
      <c r="C90" s="4" t="s">
        <v>61</v>
      </c>
      <c r="D90" s="4" t="s">
        <v>30</v>
      </c>
      <c r="E90" s="8">
        <v>1.02</v>
      </c>
      <c r="F90" s="15">
        <f>F87*E90</f>
        <v>8.16</v>
      </c>
      <c r="G90" s="8"/>
      <c r="H90" s="8"/>
      <c r="I90" s="8"/>
      <c r="J90" s="8">
        <f t="shared" ref="J90:J94" si="35">F90*I90</f>
        <v>0</v>
      </c>
      <c r="K90" s="8"/>
      <c r="L90" s="8"/>
      <c r="M90" s="8">
        <f t="shared" si="13"/>
        <v>0</v>
      </c>
    </row>
    <row r="91" spans="1:13">
      <c r="A91" s="32"/>
      <c r="B91" s="4" t="s">
        <v>67</v>
      </c>
      <c r="C91" s="4" t="s">
        <v>62</v>
      </c>
      <c r="D91" s="4" t="s">
        <v>104</v>
      </c>
      <c r="E91" s="15">
        <v>0.80300000000000005</v>
      </c>
      <c r="F91" s="15">
        <f>F87*E91</f>
        <v>6.4240000000000004</v>
      </c>
      <c r="G91" s="8"/>
      <c r="H91" s="8"/>
      <c r="I91" s="8"/>
      <c r="J91" s="8">
        <f t="shared" si="35"/>
        <v>0</v>
      </c>
      <c r="K91" s="8"/>
      <c r="L91" s="8"/>
      <c r="M91" s="8">
        <f t="shared" si="13"/>
        <v>0</v>
      </c>
    </row>
    <row r="92" spans="1:13">
      <c r="A92" s="32"/>
      <c r="B92" s="4" t="s">
        <v>68</v>
      </c>
      <c r="C92" s="4" t="s">
        <v>63</v>
      </c>
      <c r="D92" s="4" t="s">
        <v>30</v>
      </c>
      <c r="E92" s="15">
        <v>4.0000000000000001E-3</v>
      </c>
      <c r="F92" s="15">
        <f>F87*E92</f>
        <v>3.2000000000000001E-2</v>
      </c>
      <c r="G92" s="8"/>
      <c r="H92" s="8"/>
      <c r="I92" s="8"/>
      <c r="J92" s="8">
        <f t="shared" si="35"/>
        <v>0</v>
      </c>
      <c r="K92" s="8"/>
      <c r="L92" s="8"/>
      <c r="M92" s="8">
        <f t="shared" si="13"/>
        <v>0</v>
      </c>
    </row>
    <row r="93" spans="1:13">
      <c r="A93" s="32"/>
      <c r="B93" s="4" t="s">
        <v>106</v>
      </c>
      <c r="C93" s="4" t="s">
        <v>105</v>
      </c>
      <c r="D93" s="4" t="s">
        <v>19</v>
      </c>
      <c r="E93" s="8">
        <v>1.02</v>
      </c>
      <c r="F93" s="15">
        <f>E93*20*30</f>
        <v>612</v>
      </c>
      <c r="G93" s="8"/>
      <c r="H93" s="8"/>
      <c r="I93" s="8"/>
      <c r="J93" s="8">
        <f t="shared" si="35"/>
        <v>0</v>
      </c>
      <c r="K93" s="8"/>
      <c r="L93" s="8"/>
      <c r="M93" s="8">
        <f t="shared" si="13"/>
        <v>0</v>
      </c>
    </row>
    <row r="94" spans="1:13">
      <c r="A94" s="32"/>
      <c r="B94" s="4"/>
      <c r="C94" s="4" t="s">
        <v>64</v>
      </c>
      <c r="D94" s="4" t="s">
        <v>25</v>
      </c>
      <c r="E94" s="8">
        <v>0.13</v>
      </c>
      <c r="F94" s="15">
        <f>F87*E94</f>
        <v>1.04</v>
      </c>
      <c r="G94" s="8"/>
      <c r="H94" s="8"/>
      <c r="I94" s="8"/>
      <c r="J94" s="8">
        <f t="shared" si="35"/>
        <v>0</v>
      </c>
      <c r="K94" s="8"/>
      <c r="L94" s="8"/>
      <c r="M94" s="8">
        <f t="shared" si="13"/>
        <v>0</v>
      </c>
    </row>
    <row r="95" spans="1:13" ht="45">
      <c r="A95" s="32">
        <v>11</v>
      </c>
      <c r="B95" s="4" t="s">
        <v>109</v>
      </c>
      <c r="C95" s="13" t="s">
        <v>108</v>
      </c>
      <c r="D95" s="7" t="s">
        <v>85</v>
      </c>
      <c r="E95" s="12"/>
      <c r="F95" s="9">
        <v>1.403</v>
      </c>
      <c r="G95" s="8"/>
      <c r="H95" s="8"/>
      <c r="I95" s="8"/>
      <c r="J95" s="8"/>
      <c r="K95" s="8"/>
      <c r="L95" s="8"/>
      <c r="M95" s="4"/>
    </row>
    <row r="96" spans="1:13">
      <c r="A96" s="32"/>
      <c r="B96" s="4" t="s">
        <v>89</v>
      </c>
      <c r="C96" s="4" t="s">
        <v>21</v>
      </c>
      <c r="D96" s="4" t="s">
        <v>85</v>
      </c>
      <c r="E96" s="19">
        <v>1</v>
      </c>
      <c r="F96" s="15">
        <f>F95*E96</f>
        <v>1.403</v>
      </c>
      <c r="G96" s="8"/>
      <c r="H96" s="8">
        <f t="shared" ref="H96" si="36">F96*G96</f>
        <v>0</v>
      </c>
      <c r="I96" s="8"/>
      <c r="J96" s="8"/>
      <c r="K96" s="8"/>
      <c r="L96" s="8"/>
      <c r="M96" s="8">
        <f t="shared" si="13"/>
        <v>0</v>
      </c>
    </row>
    <row r="97" spans="1:13">
      <c r="A97" s="32"/>
      <c r="B97" s="4"/>
      <c r="C97" s="4" t="s">
        <v>58</v>
      </c>
      <c r="D97" s="4" t="s">
        <v>25</v>
      </c>
      <c r="E97" s="24">
        <v>18.399999999999999</v>
      </c>
      <c r="F97" s="8">
        <f>F95*E97</f>
        <v>25.815199999999997</v>
      </c>
      <c r="G97" s="8"/>
      <c r="H97" s="8"/>
      <c r="I97" s="8"/>
      <c r="J97" s="8"/>
      <c r="K97" s="8"/>
      <c r="L97" s="8">
        <f t="shared" ref="L97" si="37">K97*F97</f>
        <v>0</v>
      </c>
      <c r="M97" s="8">
        <f t="shared" si="13"/>
        <v>0</v>
      </c>
    </row>
    <row r="98" spans="1:13">
      <c r="A98" s="32"/>
      <c r="B98" s="4" t="s">
        <v>110</v>
      </c>
      <c r="C98" s="4" t="s">
        <v>113</v>
      </c>
      <c r="D98" s="4" t="s">
        <v>19</v>
      </c>
      <c r="E98" s="8">
        <v>1.02</v>
      </c>
      <c r="F98" s="15">
        <f>E98*1.6*20</f>
        <v>32.64</v>
      </c>
      <c r="G98" s="8"/>
      <c r="H98" s="8"/>
      <c r="I98" s="8"/>
      <c r="J98" s="8">
        <f t="shared" ref="J98:J101" si="38">F98*I98</f>
        <v>0</v>
      </c>
      <c r="K98" s="8"/>
      <c r="L98" s="8"/>
      <c r="M98" s="8">
        <f t="shared" si="13"/>
        <v>0</v>
      </c>
    </row>
    <row r="99" spans="1:13">
      <c r="A99" s="32"/>
      <c r="B99" s="4" t="s">
        <v>111</v>
      </c>
      <c r="C99" s="4" t="s">
        <v>114</v>
      </c>
      <c r="D99" s="4" t="s">
        <v>19</v>
      </c>
      <c r="E99" s="8">
        <v>1.02</v>
      </c>
      <c r="F99" s="15">
        <f>E99*16*20</f>
        <v>326.39999999999998</v>
      </c>
      <c r="G99" s="8"/>
      <c r="H99" s="8"/>
      <c r="I99" s="8"/>
      <c r="J99" s="8">
        <f t="shared" si="38"/>
        <v>0</v>
      </c>
      <c r="K99" s="8"/>
      <c r="L99" s="8"/>
      <c r="M99" s="8">
        <f t="shared" si="13"/>
        <v>0</v>
      </c>
    </row>
    <row r="100" spans="1:13">
      <c r="A100" s="32"/>
      <c r="B100" s="4" t="s">
        <v>112</v>
      </c>
      <c r="C100" s="4" t="s">
        <v>115</v>
      </c>
      <c r="D100" s="4" t="s">
        <v>86</v>
      </c>
      <c r="E100" s="24">
        <v>24.4</v>
      </c>
      <c r="F100" s="15">
        <f>F95*E100</f>
        <v>34.233199999999997</v>
      </c>
      <c r="G100" s="8"/>
      <c r="H100" s="8"/>
      <c r="I100" s="8"/>
      <c r="J100" s="8">
        <f t="shared" si="38"/>
        <v>0</v>
      </c>
      <c r="K100" s="8"/>
      <c r="L100" s="8"/>
      <c r="M100" s="8">
        <f t="shared" si="13"/>
        <v>0</v>
      </c>
    </row>
    <row r="101" spans="1:13">
      <c r="A101" s="32"/>
      <c r="B101" s="4"/>
      <c r="C101" s="4" t="s">
        <v>23</v>
      </c>
      <c r="D101" s="4" t="s">
        <v>25</v>
      </c>
      <c r="E101" s="8">
        <v>2.78</v>
      </c>
      <c r="F101" s="15">
        <f>F95*E101</f>
        <v>3.9003399999999999</v>
      </c>
      <c r="G101" s="8"/>
      <c r="H101" s="8"/>
      <c r="I101" s="8"/>
      <c r="J101" s="8">
        <f t="shared" si="38"/>
        <v>0</v>
      </c>
      <c r="K101" s="8"/>
      <c r="L101" s="8"/>
      <c r="M101" s="8">
        <f t="shared" si="13"/>
        <v>0</v>
      </c>
    </row>
    <row r="102" spans="1:13">
      <c r="A102" s="6"/>
      <c r="B102" s="6"/>
      <c r="C102" s="26" t="s">
        <v>116</v>
      </c>
      <c r="D102" s="6"/>
      <c r="E102" s="16"/>
      <c r="F102" s="10"/>
      <c r="G102" s="10"/>
      <c r="H102" s="10"/>
      <c r="I102" s="10"/>
      <c r="J102" s="10"/>
      <c r="K102" s="10"/>
      <c r="L102" s="10"/>
      <c r="M102" s="6"/>
    </row>
    <row r="103" spans="1:13" ht="30">
      <c r="A103" s="32">
        <v>1</v>
      </c>
      <c r="B103" s="20" t="s">
        <v>117</v>
      </c>
      <c r="C103" s="13" t="s">
        <v>118</v>
      </c>
      <c r="D103" s="7" t="s">
        <v>119</v>
      </c>
      <c r="E103" s="12"/>
      <c r="F103" s="9">
        <v>5.7530000000000001</v>
      </c>
      <c r="G103" s="8"/>
      <c r="H103" s="8"/>
      <c r="I103" s="8"/>
      <c r="J103" s="8"/>
      <c r="K103" s="8"/>
      <c r="L103" s="8"/>
      <c r="M103" s="4"/>
    </row>
    <row r="104" spans="1:13">
      <c r="A104" s="32"/>
      <c r="B104" s="4"/>
      <c r="C104" s="5" t="s">
        <v>21</v>
      </c>
      <c r="D104" s="4" t="s">
        <v>32</v>
      </c>
      <c r="E104" s="19">
        <v>33</v>
      </c>
      <c r="F104" s="15">
        <f>F103*E104</f>
        <v>189.84899999999999</v>
      </c>
      <c r="G104" s="8"/>
      <c r="H104" s="8">
        <f t="shared" ref="H104:H110" si="39">F104*G104</f>
        <v>0</v>
      </c>
      <c r="I104" s="8"/>
      <c r="J104" s="8"/>
      <c r="K104" s="8"/>
      <c r="L104" s="8"/>
      <c r="M104" s="8">
        <f t="shared" ref="M104:M144" si="40">L104+J104+H104</f>
        <v>0</v>
      </c>
    </row>
    <row r="105" spans="1:13">
      <c r="A105" s="32"/>
      <c r="B105" s="4" t="s">
        <v>126</v>
      </c>
      <c r="C105" s="5" t="s">
        <v>45</v>
      </c>
      <c r="D105" s="4" t="s">
        <v>33</v>
      </c>
      <c r="E105" s="8">
        <v>0.42</v>
      </c>
      <c r="F105" s="8">
        <f>F103*E105</f>
        <v>2.4162599999999999</v>
      </c>
      <c r="G105" s="8"/>
      <c r="H105" s="8">
        <f t="shared" si="39"/>
        <v>0</v>
      </c>
      <c r="I105" s="8"/>
      <c r="J105" s="8"/>
      <c r="K105" s="8"/>
      <c r="L105" s="8">
        <f t="shared" ref="L105:L110" si="41">K105*F105</f>
        <v>0</v>
      </c>
      <c r="M105" s="8">
        <f t="shared" si="40"/>
        <v>0</v>
      </c>
    </row>
    <row r="106" spans="1:13">
      <c r="A106" s="32"/>
      <c r="B106" s="4" t="s">
        <v>127</v>
      </c>
      <c r="C106" s="5" t="s">
        <v>120</v>
      </c>
      <c r="D106" s="4" t="s">
        <v>33</v>
      </c>
      <c r="E106" s="8">
        <v>2.58</v>
      </c>
      <c r="F106" s="15">
        <f>F103*E106</f>
        <v>14.842740000000001</v>
      </c>
      <c r="G106" s="8"/>
      <c r="H106" s="8">
        <f t="shared" si="39"/>
        <v>0</v>
      </c>
      <c r="I106" s="8"/>
      <c r="J106" s="8"/>
      <c r="K106" s="8"/>
      <c r="L106" s="8">
        <f t="shared" si="41"/>
        <v>0</v>
      </c>
      <c r="M106" s="8">
        <f t="shared" si="40"/>
        <v>0</v>
      </c>
    </row>
    <row r="107" spans="1:13">
      <c r="A107" s="32"/>
      <c r="B107" s="4" t="s">
        <v>128</v>
      </c>
      <c r="C107" s="5" t="s">
        <v>121</v>
      </c>
      <c r="D107" s="4" t="s">
        <v>33</v>
      </c>
      <c r="E107" s="24">
        <v>11.2</v>
      </c>
      <c r="F107" s="15">
        <f>F103*E107</f>
        <v>64.433599999999998</v>
      </c>
      <c r="G107" s="8"/>
      <c r="H107" s="24">
        <f t="shared" si="39"/>
        <v>0</v>
      </c>
      <c r="I107" s="8"/>
      <c r="J107" s="8"/>
      <c r="K107" s="8"/>
      <c r="L107" s="8">
        <f t="shared" si="41"/>
        <v>0</v>
      </c>
      <c r="M107" s="8">
        <f t="shared" si="40"/>
        <v>0</v>
      </c>
    </row>
    <row r="108" spans="1:13">
      <c r="A108" s="32"/>
      <c r="B108" s="4" t="s">
        <v>129</v>
      </c>
      <c r="C108" s="5" t="s">
        <v>122</v>
      </c>
      <c r="D108" s="4" t="s">
        <v>33</v>
      </c>
      <c r="E108" s="24">
        <v>24.8</v>
      </c>
      <c r="F108" s="15">
        <f>F103*E108</f>
        <v>142.67440000000002</v>
      </c>
      <c r="G108" s="8"/>
      <c r="H108" s="8">
        <f t="shared" si="39"/>
        <v>0</v>
      </c>
      <c r="I108" s="8"/>
      <c r="J108" s="8"/>
      <c r="K108" s="8"/>
      <c r="L108" s="8">
        <f t="shared" si="41"/>
        <v>0</v>
      </c>
      <c r="M108" s="8">
        <f t="shared" si="40"/>
        <v>0</v>
      </c>
    </row>
    <row r="109" spans="1:13" ht="30">
      <c r="A109" s="32"/>
      <c r="B109" s="4" t="s">
        <v>130</v>
      </c>
      <c r="C109" s="5" t="s">
        <v>48</v>
      </c>
      <c r="D109" s="4" t="s">
        <v>33</v>
      </c>
      <c r="E109" s="8">
        <v>4.1399999999999997</v>
      </c>
      <c r="F109" s="15">
        <f>F103*E109</f>
        <v>23.817419999999998</v>
      </c>
      <c r="G109" s="8"/>
      <c r="H109" s="8">
        <f t="shared" si="39"/>
        <v>0</v>
      </c>
      <c r="I109" s="8"/>
      <c r="J109" s="8"/>
      <c r="K109" s="8"/>
      <c r="L109" s="8">
        <f t="shared" si="41"/>
        <v>0</v>
      </c>
      <c r="M109" s="8">
        <f t="shared" si="40"/>
        <v>0</v>
      </c>
    </row>
    <row r="110" spans="1:13">
      <c r="A110" s="32"/>
      <c r="B110" s="4" t="s">
        <v>131</v>
      </c>
      <c r="C110" s="5" t="s">
        <v>123</v>
      </c>
      <c r="D110" s="4" t="s">
        <v>33</v>
      </c>
      <c r="E110" s="8">
        <v>0.53</v>
      </c>
      <c r="F110" s="8">
        <f>F103*E110</f>
        <v>3.0490900000000001</v>
      </c>
      <c r="G110" s="8"/>
      <c r="H110" s="8">
        <f t="shared" si="39"/>
        <v>0</v>
      </c>
      <c r="I110" s="8"/>
      <c r="J110" s="8"/>
      <c r="K110" s="8"/>
      <c r="L110" s="8">
        <f t="shared" si="41"/>
        <v>0</v>
      </c>
      <c r="M110" s="8">
        <f t="shared" si="40"/>
        <v>0</v>
      </c>
    </row>
    <row r="111" spans="1:13">
      <c r="A111" s="32"/>
      <c r="B111" s="4" t="s">
        <v>132</v>
      </c>
      <c r="C111" s="5" t="s">
        <v>124</v>
      </c>
      <c r="D111" s="4" t="s">
        <v>30</v>
      </c>
      <c r="E111" s="19">
        <v>126</v>
      </c>
      <c r="F111" s="8">
        <f>F103*E111</f>
        <v>724.87800000000004</v>
      </c>
      <c r="G111" s="8"/>
      <c r="H111" s="8"/>
      <c r="I111" s="8"/>
      <c r="J111" s="8">
        <f t="shared" ref="J111:J113" si="42">F111*I111</f>
        <v>0</v>
      </c>
      <c r="K111" s="8"/>
      <c r="L111" s="8"/>
      <c r="M111" s="8">
        <f t="shared" si="40"/>
        <v>0</v>
      </c>
    </row>
    <row r="112" spans="1:13">
      <c r="A112" s="32"/>
      <c r="B112" s="4" t="s">
        <v>74</v>
      </c>
      <c r="C112" s="5" t="s">
        <v>125</v>
      </c>
      <c r="D112" s="4" t="s">
        <v>30</v>
      </c>
      <c r="E112" s="19">
        <v>15</v>
      </c>
      <c r="F112" s="8">
        <f>F103*E112</f>
        <v>86.295000000000002</v>
      </c>
      <c r="G112" s="8"/>
      <c r="H112" s="8"/>
      <c r="I112" s="8"/>
      <c r="J112" s="8">
        <f t="shared" si="42"/>
        <v>0</v>
      </c>
      <c r="K112" s="8"/>
      <c r="L112" s="8"/>
      <c r="M112" s="8">
        <f t="shared" si="40"/>
        <v>0</v>
      </c>
    </row>
    <row r="113" spans="1:13" ht="30">
      <c r="A113" s="32"/>
      <c r="B113" s="5" t="s">
        <v>133</v>
      </c>
      <c r="C113" s="5" t="s">
        <v>49</v>
      </c>
      <c r="D113" s="4" t="s">
        <v>30</v>
      </c>
      <c r="E113" s="19">
        <v>30</v>
      </c>
      <c r="F113" s="8">
        <f>F103*E113</f>
        <v>172.59</v>
      </c>
      <c r="G113" s="8"/>
      <c r="H113" s="8"/>
      <c r="I113" s="8"/>
      <c r="J113" s="8">
        <f t="shared" si="42"/>
        <v>0</v>
      </c>
      <c r="K113" s="8"/>
      <c r="L113" s="8"/>
      <c r="M113" s="8">
        <f t="shared" si="40"/>
        <v>0</v>
      </c>
    </row>
    <row r="114" spans="1:13">
      <c r="A114" s="32">
        <v>2</v>
      </c>
      <c r="B114" s="7" t="s">
        <v>135</v>
      </c>
      <c r="C114" s="7" t="s">
        <v>134</v>
      </c>
      <c r="D114" s="7" t="s">
        <v>39</v>
      </c>
      <c r="E114" s="12"/>
      <c r="F114" s="9">
        <v>3.4870000000000001</v>
      </c>
      <c r="G114" s="8"/>
      <c r="H114" s="8"/>
      <c r="I114" s="8"/>
      <c r="J114" s="8"/>
      <c r="K114" s="8"/>
      <c r="L114" s="8"/>
      <c r="M114" s="4"/>
    </row>
    <row r="115" spans="1:13">
      <c r="A115" s="32"/>
      <c r="B115" s="4" t="s">
        <v>138</v>
      </c>
      <c r="C115" s="4" t="s">
        <v>137</v>
      </c>
      <c r="D115" s="4" t="s">
        <v>33</v>
      </c>
      <c r="E115" s="24">
        <v>0.3</v>
      </c>
      <c r="F115" s="15">
        <f>F114*E115</f>
        <v>1.0461</v>
      </c>
      <c r="G115" s="8"/>
      <c r="H115" s="8">
        <f t="shared" ref="H115" si="43">F115*G115</f>
        <v>0</v>
      </c>
      <c r="I115" s="8"/>
      <c r="J115" s="8"/>
      <c r="K115" s="8"/>
      <c r="L115" s="8">
        <f t="shared" ref="L115" si="44">K115*F115</f>
        <v>0</v>
      </c>
      <c r="M115" s="8">
        <f t="shared" si="40"/>
        <v>0</v>
      </c>
    </row>
    <row r="116" spans="1:13">
      <c r="A116" s="32"/>
      <c r="B116" s="4" t="s">
        <v>139</v>
      </c>
      <c r="C116" s="4" t="s">
        <v>136</v>
      </c>
      <c r="D116" s="4" t="s">
        <v>39</v>
      </c>
      <c r="E116" s="15">
        <v>1.03</v>
      </c>
      <c r="F116" s="8">
        <f>F114*E116</f>
        <v>3.5916100000000002</v>
      </c>
      <c r="G116" s="8"/>
      <c r="H116" s="8"/>
      <c r="I116" s="8"/>
      <c r="J116" s="8">
        <f t="shared" ref="J116" si="45">F116*I116</f>
        <v>0</v>
      </c>
      <c r="K116" s="8"/>
      <c r="L116" s="8"/>
      <c r="M116" s="8">
        <f t="shared" si="40"/>
        <v>0</v>
      </c>
    </row>
    <row r="117" spans="1:13" ht="60">
      <c r="A117" s="32">
        <v>3</v>
      </c>
      <c r="B117" s="13" t="s">
        <v>141</v>
      </c>
      <c r="C117" s="13" t="s">
        <v>140</v>
      </c>
      <c r="D117" s="7" t="s">
        <v>119</v>
      </c>
      <c r="E117" s="12"/>
      <c r="F117" s="29">
        <v>5.8109999999999999</v>
      </c>
      <c r="G117" s="8"/>
      <c r="H117" s="8"/>
      <c r="I117" s="8"/>
      <c r="J117" s="8"/>
      <c r="K117" s="8"/>
      <c r="L117" s="8"/>
      <c r="M117" s="21"/>
    </row>
    <row r="118" spans="1:13">
      <c r="A118" s="32"/>
      <c r="B118" s="21"/>
      <c r="C118" s="21" t="s">
        <v>21</v>
      </c>
      <c r="D118" s="21" t="s">
        <v>24</v>
      </c>
      <c r="E118" s="24">
        <v>37.5</v>
      </c>
      <c r="F118" s="15">
        <f>F117*E118</f>
        <v>217.91249999999999</v>
      </c>
      <c r="G118" s="8"/>
      <c r="H118" s="8">
        <f t="shared" ref="H118:H121" si="46">F118*G118</f>
        <v>0</v>
      </c>
      <c r="I118" s="8"/>
      <c r="J118" s="8"/>
      <c r="K118" s="8"/>
      <c r="L118" s="8"/>
      <c r="M118" s="8">
        <f t="shared" si="40"/>
        <v>0</v>
      </c>
    </row>
    <row r="119" spans="1:13">
      <c r="A119" s="32"/>
      <c r="B119" s="21" t="s">
        <v>147</v>
      </c>
      <c r="C119" s="21" t="s">
        <v>142</v>
      </c>
      <c r="D119" s="21" t="s">
        <v>84</v>
      </c>
      <c r="E119" s="8">
        <v>3.02</v>
      </c>
      <c r="F119" s="8">
        <f>F117*E119</f>
        <v>17.549219999999998</v>
      </c>
      <c r="G119" s="8"/>
      <c r="H119" s="8">
        <f t="shared" si="46"/>
        <v>0</v>
      </c>
      <c r="I119" s="8"/>
      <c r="J119" s="8"/>
      <c r="K119" s="8"/>
      <c r="L119" s="8">
        <f t="shared" ref="L119:L122" si="47">K119*F119</f>
        <v>0</v>
      </c>
      <c r="M119" s="8">
        <f t="shared" si="40"/>
        <v>0</v>
      </c>
    </row>
    <row r="120" spans="1:13">
      <c r="A120" s="32"/>
      <c r="B120" s="21" t="s">
        <v>128</v>
      </c>
      <c r="C120" s="21" t="s">
        <v>143</v>
      </c>
      <c r="D120" s="21" t="s">
        <v>84</v>
      </c>
      <c r="E120" s="24">
        <v>3.7</v>
      </c>
      <c r="F120" s="15">
        <f>F117*E120</f>
        <v>21.500700000000002</v>
      </c>
      <c r="G120" s="8"/>
      <c r="H120" s="8">
        <f t="shared" si="46"/>
        <v>0</v>
      </c>
      <c r="I120" s="8"/>
      <c r="J120" s="8"/>
      <c r="K120" s="8"/>
      <c r="L120" s="8">
        <f t="shared" si="47"/>
        <v>0</v>
      </c>
      <c r="M120" s="8">
        <f t="shared" si="40"/>
        <v>0</v>
      </c>
    </row>
    <row r="121" spans="1:13">
      <c r="A121" s="32"/>
      <c r="B121" s="21" t="s">
        <v>129</v>
      </c>
      <c r="C121" s="21" t="s">
        <v>144</v>
      </c>
      <c r="D121" s="21" t="s">
        <v>84</v>
      </c>
      <c r="E121" s="24">
        <v>11.1</v>
      </c>
      <c r="F121" s="15">
        <f>F117*E121</f>
        <v>64.502099999999999</v>
      </c>
      <c r="G121" s="8"/>
      <c r="H121" s="8">
        <f t="shared" si="46"/>
        <v>0</v>
      </c>
      <c r="I121" s="8"/>
      <c r="J121" s="8"/>
      <c r="K121" s="8"/>
      <c r="L121" s="8">
        <f t="shared" si="47"/>
        <v>0</v>
      </c>
      <c r="M121" s="8">
        <f t="shared" si="40"/>
        <v>0</v>
      </c>
    </row>
    <row r="122" spans="1:13">
      <c r="A122" s="32"/>
      <c r="B122" s="21"/>
      <c r="C122" s="21" t="s">
        <v>58</v>
      </c>
      <c r="D122" s="21" t="s">
        <v>25</v>
      </c>
      <c r="E122" s="24">
        <v>2.2999999999999998</v>
      </c>
      <c r="F122" s="15">
        <f>F117*E122</f>
        <v>13.3653</v>
      </c>
      <c r="G122" s="8"/>
      <c r="H122" s="8"/>
      <c r="I122" s="8"/>
      <c r="J122" s="8"/>
      <c r="K122" s="8"/>
      <c r="L122" s="8">
        <f t="shared" si="47"/>
        <v>0</v>
      </c>
      <c r="M122" s="8">
        <f t="shared" si="40"/>
        <v>0</v>
      </c>
    </row>
    <row r="123" spans="1:13">
      <c r="A123" s="32"/>
      <c r="B123" s="21"/>
      <c r="C123" s="21" t="s">
        <v>145</v>
      </c>
      <c r="D123" s="21"/>
      <c r="E123" s="12"/>
      <c r="F123" s="15"/>
      <c r="G123" s="8"/>
      <c r="H123" s="8"/>
      <c r="I123" s="8"/>
      <c r="J123" s="8"/>
      <c r="K123" s="8"/>
      <c r="L123" s="8"/>
      <c r="M123" s="8">
        <f t="shared" si="40"/>
        <v>0</v>
      </c>
    </row>
    <row r="124" spans="1:13">
      <c r="A124" s="32"/>
      <c r="B124" s="21" t="s">
        <v>139</v>
      </c>
      <c r="C124" s="21" t="s">
        <v>146</v>
      </c>
      <c r="D124" s="21" t="s">
        <v>85</v>
      </c>
      <c r="E124" s="24">
        <v>97.4</v>
      </c>
      <c r="F124" s="8">
        <f>F117*E124</f>
        <v>565.9914</v>
      </c>
      <c r="G124" s="8"/>
      <c r="H124" s="8"/>
      <c r="I124" s="8"/>
      <c r="J124" s="8">
        <f t="shared" ref="J124:J125" si="48">F124*I124</f>
        <v>0</v>
      </c>
      <c r="K124" s="8"/>
      <c r="L124" s="8"/>
      <c r="M124" s="8">
        <f t="shared" si="40"/>
        <v>0</v>
      </c>
    </row>
    <row r="125" spans="1:13">
      <c r="A125" s="32"/>
      <c r="B125" s="21"/>
      <c r="C125" s="21" t="s">
        <v>23</v>
      </c>
      <c r="D125" s="21" t="s">
        <v>25</v>
      </c>
      <c r="E125" s="24">
        <v>14.5</v>
      </c>
      <c r="F125" s="8">
        <f>F117*E125</f>
        <v>84.259500000000003</v>
      </c>
      <c r="G125" s="8"/>
      <c r="H125" s="8"/>
      <c r="I125" s="8"/>
      <c r="J125" s="8">
        <f t="shared" si="48"/>
        <v>0</v>
      </c>
      <c r="K125" s="8"/>
      <c r="L125" s="8"/>
      <c r="M125" s="8">
        <f t="shared" si="40"/>
        <v>0</v>
      </c>
    </row>
    <row r="126" spans="1:13">
      <c r="A126" s="32">
        <v>4</v>
      </c>
      <c r="B126" s="21" t="s">
        <v>149</v>
      </c>
      <c r="C126" s="7" t="s">
        <v>148</v>
      </c>
      <c r="D126" s="7" t="s">
        <v>39</v>
      </c>
      <c r="E126" s="12"/>
      <c r="F126" s="29">
        <v>2.0339</v>
      </c>
      <c r="G126" s="8"/>
      <c r="H126" s="8"/>
      <c r="I126" s="8"/>
      <c r="J126" s="8"/>
      <c r="K126" s="8"/>
      <c r="L126" s="8"/>
      <c r="M126" s="21"/>
    </row>
    <row r="127" spans="1:13">
      <c r="A127" s="32"/>
      <c r="B127" s="21" t="s">
        <v>138</v>
      </c>
      <c r="C127" s="21" t="s">
        <v>137</v>
      </c>
      <c r="D127" s="21" t="s">
        <v>33</v>
      </c>
      <c r="E127" s="24">
        <v>0.3</v>
      </c>
      <c r="F127" s="15">
        <f>F126*E127</f>
        <v>0.61016999999999999</v>
      </c>
      <c r="G127" s="8"/>
      <c r="H127" s="8">
        <f t="shared" ref="H127" si="49">F127*G127</f>
        <v>0</v>
      </c>
      <c r="I127" s="8"/>
      <c r="J127" s="8"/>
      <c r="K127" s="8"/>
      <c r="L127" s="8">
        <f t="shared" ref="L127" si="50">K127*F127</f>
        <v>0</v>
      </c>
      <c r="M127" s="8">
        <f t="shared" si="40"/>
        <v>0</v>
      </c>
    </row>
    <row r="128" spans="1:13">
      <c r="A128" s="32"/>
      <c r="B128" s="21" t="s">
        <v>139</v>
      </c>
      <c r="C128" s="21" t="s">
        <v>136</v>
      </c>
      <c r="D128" s="21" t="s">
        <v>39</v>
      </c>
      <c r="E128" s="8">
        <v>1.03</v>
      </c>
      <c r="F128" s="15">
        <f>F126*E128</f>
        <v>2.0949170000000001</v>
      </c>
      <c r="G128" s="8"/>
      <c r="H128" s="8"/>
      <c r="I128" s="8"/>
      <c r="J128" s="8">
        <f t="shared" ref="J128" si="51">F128*I128</f>
        <v>0</v>
      </c>
      <c r="K128" s="8"/>
      <c r="L128" s="8"/>
      <c r="M128" s="8">
        <f t="shared" si="40"/>
        <v>0</v>
      </c>
    </row>
    <row r="129" spans="1:13" ht="60">
      <c r="A129" s="32">
        <v>5</v>
      </c>
      <c r="B129" s="13" t="s">
        <v>154</v>
      </c>
      <c r="C129" s="13" t="s">
        <v>150</v>
      </c>
      <c r="D129" s="7" t="s">
        <v>119</v>
      </c>
      <c r="E129" s="12"/>
      <c r="F129" s="29">
        <v>5.8109999999999999</v>
      </c>
      <c r="G129" s="8"/>
      <c r="H129" s="8"/>
      <c r="I129" s="8"/>
      <c r="J129" s="8"/>
      <c r="K129" s="8"/>
      <c r="L129" s="8"/>
      <c r="M129" s="21"/>
    </row>
    <row r="130" spans="1:13">
      <c r="A130" s="32"/>
      <c r="B130" s="21"/>
      <c r="C130" s="21" t="s">
        <v>21</v>
      </c>
      <c r="D130" s="21" t="s">
        <v>24</v>
      </c>
      <c r="E130" s="24">
        <v>37.36</v>
      </c>
      <c r="F130" s="8">
        <f>F129*E130</f>
        <v>217.09896000000001</v>
      </c>
      <c r="G130" s="8"/>
      <c r="H130" s="8">
        <f t="shared" ref="H130:H133" si="52">F130*G130</f>
        <v>0</v>
      </c>
      <c r="I130" s="8"/>
      <c r="J130" s="8"/>
      <c r="K130" s="8"/>
      <c r="L130" s="8"/>
      <c r="M130" s="8">
        <f t="shared" si="40"/>
        <v>0</v>
      </c>
    </row>
    <row r="131" spans="1:13">
      <c r="A131" s="32"/>
      <c r="B131" s="21" t="s">
        <v>147</v>
      </c>
      <c r="C131" s="21" t="s">
        <v>142</v>
      </c>
      <c r="D131" s="21" t="s">
        <v>84</v>
      </c>
      <c r="E131" s="8">
        <v>3.02</v>
      </c>
      <c r="F131" s="8">
        <f>F129*E131</f>
        <v>17.549219999999998</v>
      </c>
      <c r="G131" s="8"/>
      <c r="H131" s="8">
        <f t="shared" si="52"/>
        <v>0</v>
      </c>
      <c r="I131" s="8"/>
      <c r="J131" s="8"/>
      <c r="K131" s="8"/>
      <c r="L131" s="8">
        <f t="shared" ref="L131:L134" si="53">K131*F131</f>
        <v>0</v>
      </c>
      <c r="M131" s="8">
        <f t="shared" si="40"/>
        <v>0</v>
      </c>
    </row>
    <row r="132" spans="1:13">
      <c r="A132" s="32"/>
      <c r="B132" s="21" t="s">
        <v>128</v>
      </c>
      <c r="C132" s="21" t="s">
        <v>143</v>
      </c>
      <c r="D132" s="21" t="s">
        <v>84</v>
      </c>
      <c r="E132" s="24">
        <v>3.7</v>
      </c>
      <c r="F132" s="8">
        <f>F129*E132</f>
        <v>21.500700000000002</v>
      </c>
      <c r="G132" s="8"/>
      <c r="H132" s="8">
        <f t="shared" si="52"/>
        <v>0</v>
      </c>
      <c r="I132" s="8"/>
      <c r="J132" s="8"/>
      <c r="K132" s="8"/>
      <c r="L132" s="8">
        <f t="shared" si="53"/>
        <v>0</v>
      </c>
      <c r="M132" s="8">
        <f t="shared" si="40"/>
        <v>0</v>
      </c>
    </row>
    <row r="133" spans="1:13">
      <c r="A133" s="32"/>
      <c r="B133" s="21" t="s">
        <v>129</v>
      </c>
      <c r="C133" s="21" t="s">
        <v>144</v>
      </c>
      <c r="D133" s="21" t="s">
        <v>84</v>
      </c>
      <c r="E133" s="24">
        <v>11.1</v>
      </c>
      <c r="F133" s="8">
        <f>F129*E133</f>
        <v>64.502099999999999</v>
      </c>
      <c r="G133" s="8"/>
      <c r="H133" s="8">
        <f t="shared" si="52"/>
        <v>0</v>
      </c>
      <c r="I133" s="8"/>
      <c r="J133" s="8"/>
      <c r="K133" s="8"/>
      <c r="L133" s="8">
        <f t="shared" si="53"/>
        <v>0</v>
      </c>
      <c r="M133" s="8">
        <f t="shared" si="40"/>
        <v>0</v>
      </c>
    </row>
    <row r="134" spans="1:13">
      <c r="A134" s="32"/>
      <c r="B134" s="21"/>
      <c r="C134" s="21" t="s">
        <v>58</v>
      </c>
      <c r="D134" s="21" t="s">
        <v>25</v>
      </c>
      <c r="E134" s="24">
        <v>2.2999999999999998</v>
      </c>
      <c r="F134" s="8">
        <f>F129*E134</f>
        <v>13.3653</v>
      </c>
      <c r="G134" s="8"/>
      <c r="H134" s="8"/>
      <c r="I134" s="8"/>
      <c r="J134" s="8"/>
      <c r="K134" s="8"/>
      <c r="L134" s="8">
        <f t="shared" si="53"/>
        <v>0</v>
      </c>
      <c r="M134" s="8">
        <f t="shared" si="40"/>
        <v>0</v>
      </c>
    </row>
    <row r="135" spans="1:13">
      <c r="A135" s="32"/>
      <c r="B135" s="21"/>
      <c r="C135" s="21" t="s">
        <v>145</v>
      </c>
      <c r="D135" s="21"/>
      <c r="E135" s="12"/>
      <c r="F135" s="15"/>
      <c r="G135" s="8"/>
      <c r="H135" s="8"/>
      <c r="I135" s="8"/>
      <c r="J135" s="8"/>
      <c r="K135" s="8"/>
      <c r="L135" s="8"/>
      <c r="M135" s="8"/>
    </row>
    <row r="136" spans="1:13">
      <c r="A136" s="32"/>
      <c r="B136" s="21" t="s">
        <v>139</v>
      </c>
      <c r="C136" s="21" t="s">
        <v>151</v>
      </c>
      <c r="D136" s="21" t="s">
        <v>85</v>
      </c>
      <c r="E136" s="24">
        <v>73.2</v>
      </c>
      <c r="F136" s="8">
        <f>F129*E136</f>
        <v>425.36520000000002</v>
      </c>
      <c r="G136" s="8"/>
      <c r="H136" s="8"/>
      <c r="I136" s="8"/>
      <c r="J136" s="8">
        <f t="shared" ref="J136:J137" si="54">F136*I136</f>
        <v>0</v>
      </c>
      <c r="K136" s="8"/>
      <c r="L136" s="8"/>
      <c r="M136" s="8">
        <f t="shared" si="40"/>
        <v>0</v>
      </c>
    </row>
    <row r="137" spans="1:13">
      <c r="A137" s="32"/>
      <c r="B137" s="21"/>
      <c r="C137" s="21" t="s">
        <v>23</v>
      </c>
      <c r="D137" s="21" t="s">
        <v>25</v>
      </c>
      <c r="E137" s="24">
        <v>14.1</v>
      </c>
      <c r="F137" s="8">
        <f>F129*E137</f>
        <v>81.935099999999991</v>
      </c>
      <c r="G137" s="8"/>
      <c r="H137" s="8"/>
      <c r="I137" s="8"/>
      <c r="J137" s="8">
        <f t="shared" si="54"/>
        <v>0</v>
      </c>
      <c r="K137" s="8"/>
      <c r="L137" s="8"/>
      <c r="M137" s="8">
        <f t="shared" si="40"/>
        <v>0</v>
      </c>
    </row>
    <row r="138" spans="1:13" ht="30">
      <c r="A138" s="32">
        <v>6</v>
      </c>
      <c r="B138" s="21" t="s">
        <v>44</v>
      </c>
      <c r="C138" s="13" t="s">
        <v>152</v>
      </c>
      <c r="D138" s="7" t="s">
        <v>153</v>
      </c>
      <c r="E138" s="12"/>
      <c r="F138" s="9">
        <v>4.0289999999999999</v>
      </c>
      <c r="G138" s="8"/>
      <c r="H138" s="8"/>
      <c r="I138" s="8"/>
      <c r="J138" s="8"/>
      <c r="K138" s="8"/>
      <c r="L138" s="8"/>
      <c r="M138" s="21"/>
    </row>
    <row r="139" spans="1:13">
      <c r="A139" s="32"/>
      <c r="B139" s="21"/>
      <c r="C139" s="21" t="s">
        <v>21</v>
      </c>
      <c r="D139" s="21" t="s">
        <v>32</v>
      </c>
      <c r="E139" s="19">
        <v>15</v>
      </c>
      <c r="F139" s="8">
        <f>F138*E139</f>
        <v>60.435000000000002</v>
      </c>
      <c r="G139" s="8"/>
      <c r="H139" s="8">
        <f t="shared" ref="H139:H141" si="55">F139*G139</f>
        <v>0</v>
      </c>
      <c r="I139" s="8"/>
      <c r="J139" s="8"/>
      <c r="K139" s="8"/>
      <c r="L139" s="8"/>
      <c r="M139" s="8">
        <f t="shared" si="40"/>
        <v>0</v>
      </c>
    </row>
    <row r="140" spans="1:13">
      <c r="A140" s="32"/>
      <c r="B140" s="21" t="s">
        <v>126</v>
      </c>
      <c r="C140" s="21" t="s">
        <v>45</v>
      </c>
      <c r="D140" s="21" t="s">
        <v>33</v>
      </c>
      <c r="E140" s="8">
        <v>2.16</v>
      </c>
      <c r="F140" s="8">
        <f>F138*E140</f>
        <v>8.7026400000000006</v>
      </c>
      <c r="G140" s="8"/>
      <c r="H140" s="8">
        <f t="shared" si="55"/>
        <v>0</v>
      </c>
      <c r="I140" s="8"/>
      <c r="J140" s="8"/>
      <c r="K140" s="8"/>
      <c r="L140" s="8">
        <f t="shared" ref="L140:L141" si="56">K140*F140</f>
        <v>0</v>
      </c>
      <c r="M140" s="8">
        <f t="shared" si="40"/>
        <v>0</v>
      </c>
    </row>
    <row r="141" spans="1:13">
      <c r="A141" s="32"/>
      <c r="B141" s="21" t="s">
        <v>155</v>
      </c>
      <c r="C141" s="21" t="s">
        <v>46</v>
      </c>
      <c r="D141" s="21" t="s">
        <v>33</v>
      </c>
      <c r="E141" s="8">
        <v>2.73</v>
      </c>
      <c r="F141" s="8">
        <f>F138*E141</f>
        <v>10.999169999999999</v>
      </c>
      <c r="G141" s="8"/>
      <c r="H141" s="8">
        <f t="shared" si="55"/>
        <v>0</v>
      </c>
      <c r="I141" s="8"/>
      <c r="J141" s="8"/>
      <c r="K141" s="8"/>
      <c r="L141" s="8">
        <f t="shared" si="56"/>
        <v>0</v>
      </c>
      <c r="M141" s="8">
        <f t="shared" si="40"/>
        <v>0</v>
      </c>
    </row>
    <row r="142" spans="1:13">
      <c r="A142" s="32"/>
      <c r="B142" s="21" t="s">
        <v>52</v>
      </c>
      <c r="C142" s="21" t="s">
        <v>47</v>
      </c>
      <c r="D142" s="21" t="s">
        <v>30</v>
      </c>
      <c r="E142" s="19">
        <v>122</v>
      </c>
      <c r="F142" s="8">
        <f>F138*E142</f>
        <v>491.53800000000001</v>
      </c>
      <c r="G142" s="8"/>
      <c r="H142" s="8"/>
      <c r="I142" s="8"/>
      <c r="J142" s="8">
        <f t="shared" ref="J142" si="57">F142*I142</f>
        <v>0</v>
      </c>
      <c r="K142" s="8"/>
      <c r="L142" s="8"/>
      <c r="M142" s="8">
        <f t="shared" si="40"/>
        <v>0</v>
      </c>
    </row>
    <row r="143" spans="1:13" ht="30">
      <c r="A143" s="32"/>
      <c r="B143" s="21" t="s">
        <v>130</v>
      </c>
      <c r="C143" s="22" t="s">
        <v>48</v>
      </c>
      <c r="D143" s="21" t="s">
        <v>33</v>
      </c>
      <c r="E143" s="8">
        <v>4.1399999999999997</v>
      </c>
      <c r="F143" s="8">
        <f>F138*E143</f>
        <v>16.680059999999997</v>
      </c>
      <c r="G143" s="8"/>
      <c r="H143" s="8">
        <f t="shared" ref="H143" si="58">F143*G143</f>
        <v>0</v>
      </c>
      <c r="I143" s="8"/>
      <c r="J143" s="8"/>
      <c r="K143" s="8"/>
      <c r="L143" s="8">
        <f t="shared" ref="L143" si="59">K143*F143</f>
        <v>0</v>
      </c>
      <c r="M143" s="8">
        <f t="shared" si="40"/>
        <v>0</v>
      </c>
    </row>
    <row r="144" spans="1:13">
      <c r="A144" s="32"/>
      <c r="B144" s="21" t="s">
        <v>54</v>
      </c>
      <c r="C144" s="21" t="s">
        <v>49</v>
      </c>
      <c r="D144" s="21" t="s">
        <v>30</v>
      </c>
      <c r="E144" s="19">
        <v>7</v>
      </c>
      <c r="F144" s="8">
        <f>F138*E144</f>
        <v>28.202999999999999</v>
      </c>
      <c r="G144" s="8"/>
      <c r="H144" s="8"/>
      <c r="I144" s="8"/>
      <c r="J144" s="8">
        <f t="shared" ref="J144" si="60">F144*I144</f>
        <v>0</v>
      </c>
      <c r="K144" s="8"/>
      <c r="L144" s="8"/>
      <c r="M144" s="8">
        <f t="shared" si="40"/>
        <v>0</v>
      </c>
    </row>
    <row r="145" spans="1:13">
      <c r="A145" s="21"/>
      <c r="B145" s="21"/>
      <c r="C145" s="30" t="s">
        <v>8</v>
      </c>
      <c r="D145" s="21"/>
      <c r="E145" s="12"/>
      <c r="F145" s="8"/>
      <c r="G145" s="8"/>
      <c r="H145" s="23">
        <f>SUM(H7:H144)</f>
        <v>0</v>
      </c>
      <c r="I145" s="11"/>
      <c r="J145" s="23">
        <f>SUM(J7:J144)</f>
        <v>0</v>
      </c>
      <c r="K145" s="11"/>
      <c r="L145" s="23">
        <f>SUM(L7:L144)</f>
        <v>0</v>
      </c>
      <c r="M145" s="23">
        <f>SUM(M7:M144)</f>
        <v>0</v>
      </c>
    </row>
    <row r="146" spans="1:13">
      <c r="A146" s="21"/>
      <c r="B146" s="21"/>
      <c r="C146" s="21" t="s">
        <v>156</v>
      </c>
      <c r="D146" s="31"/>
      <c r="E146" s="12"/>
      <c r="F146" s="8"/>
      <c r="G146" s="8"/>
      <c r="H146" s="8"/>
      <c r="I146" s="8"/>
      <c r="J146" s="8"/>
      <c r="K146" s="8"/>
      <c r="L146" s="8"/>
      <c r="M146" s="21">
        <f>J145*D146</f>
        <v>0</v>
      </c>
    </row>
    <row r="147" spans="1:13">
      <c r="A147" s="21"/>
      <c r="B147" s="21"/>
      <c r="C147" s="30" t="s">
        <v>8</v>
      </c>
      <c r="D147" s="21"/>
      <c r="E147" s="12"/>
      <c r="F147" s="8"/>
      <c r="G147" s="8"/>
      <c r="H147" s="8"/>
      <c r="I147" s="8"/>
      <c r="J147" s="8"/>
      <c r="K147" s="8"/>
      <c r="L147" s="8"/>
      <c r="M147" s="23">
        <f>M145+M146</f>
        <v>0</v>
      </c>
    </row>
    <row r="148" spans="1:13">
      <c r="A148" s="21"/>
      <c r="B148" s="21"/>
      <c r="C148" s="21" t="s">
        <v>157</v>
      </c>
      <c r="D148" s="31"/>
      <c r="E148" s="12"/>
      <c r="F148" s="8"/>
      <c r="G148" s="8"/>
      <c r="H148" s="8"/>
      <c r="I148" s="8"/>
      <c r="J148" s="8"/>
      <c r="K148" s="8"/>
      <c r="L148" s="8"/>
      <c r="M148" s="21">
        <f>M147*D148</f>
        <v>0</v>
      </c>
    </row>
    <row r="149" spans="1:13">
      <c r="A149" s="21"/>
      <c r="B149" s="21"/>
      <c r="C149" s="30" t="s">
        <v>8</v>
      </c>
      <c r="D149" s="21"/>
      <c r="E149" s="12"/>
      <c r="F149" s="8"/>
      <c r="G149" s="8"/>
      <c r="H149" s="8"/>
      <c r="I149" s="8"/>
      <c r="J149" s="8"/>
      <c r="K149" s="8"/>
      <c r="L149" s="8"/>
      <c r="M149" s="23">
        <f>M147+M148</f>
        <v>0</v>
      </c>
    </row>
    <row r="150" spans="1:13">
      <c r="A150" s="21"/>
      <c r="B150" s="21"/>
      <c r="C150" s="21" t="s">
        <v>158</v>
      </c>
      <c r="D150" s="31"/>
      <c r="E150" s="12"/>
      <c r="F150" s="8"/>
      <c r="G150" s="8"/>
      <c r="H150" s="8"/>
      <c r="I150" s="8"/>
      <c r="J150" s="8"/>
      <c r="K150" s="8"/>
      <c r="L150" s="8"/>
      <c r="M150" s="21">
        <f>M149*D150</f>
        <v>0</v>
      </c>
    </row>
    <row r="151" spans="1:13">
      <c r="A151" s="21"/>
      <c r="B151" s="21"/>
      <c r="C151" s="30" t="s">
        <v>8</v>
      </c>
      <c r="D151" s="21"/>
      <c r="E151" s="12"/>
      <c r="F151" s="8"/>
      <c r="G151" s="8"/>
      <c r="H151" s="8"/>
      <c r="I151" s="8"/>
      <c r="J151" s="8"/>
      <c r="K151" s="8"/>
      <c r="L151" s="8"/>
      <c r="M151" s="23">
        <f>M149+M150</f>
        <v>0</v>
      </c>
    </row>
    <row r="152" spans="1:13">
      <c r="A152" s="21"/>
      <c r="B152" s="21"/>
      <c r="C152" s="21" t="s">
        <v>159</v>
      </c>
      <c r="D152" s="31">
        <v>0.03</v>
      </c>
      <c r="E152" s="12"/>
      <c r="F152" s="8"/>
      <c r="G152" s="8"/>
      <c r="H152" s="8"/>
      <c r="I152" s="8"/>
      <c r="J152" s="8"/>
      <c r="K152" s="8"/>
      <c r="L152" s="8"/>
      <c r="M152" s="21">
        <f>M151*D152</f>
        <v>0</v>
      </c>
    </row>
    <row r="153" spans="1:13">
      <c r="A153" s="21"/>
      <c r="B153" s="21"/>
      <c r="C153" s="30" t="s">
        <v>8</v>
      </c>
      <c r="D153" s="21"/>
      <c r="E153" s="12"/>
      <c r="F153" s="8"/>
      <c r="G153" s="8"/>
      <c r="H153" s="8"/>
      <c r="I153" s="8"/>
      <c r="J153" s="8"/>
      <c r="K153" s="8"/>
      <c r="L153" s="8"/>
      <c r="M153" s="23">
        <f>M151+M152</f>
        <v>0</v>
      </c>
    </row>
    <row r="154" spans="1:13">
      <c r="A154" s="21"/>
      <c r="B154" s="21"/>
      <c r="C154" s="21" t="s">
        <v>160</v>
      </c>
      <c r="D154" s="31">
        <v>0.18</v>
      </c>
      <c r="E154" s="12"/>
      <c r="F154" s="8"/>
      <c r="G154" s="8"/>
      <c r="H154" s="8"/>
      <c r="I154" s="8"/>
      <c r="J154" s="8"/>
      <c r="K154" s="8"/>
      <c r="L154" s="8"/>
      <c r="M154" s="21">
        <f>M153*D154</f>
        <v>0</v>
      </c>
    </row>
    <row r="155" spans="1:13">
      <c r="A155" s="21"/>
      <c r="B155" s="21"/>
      <c r="C155" s="30" t="s">
        <v>8</v>
      </c>
      <c r="D155" s="21"/>
      <c r="E155" s="12"/>
      <c r="F155" s="8"/>
      <c r="G155" s="8"/>
      <c r="H155" s="8"/>
      <c r="I155" s="8"/>
      <c r="J155" s="8"/>
      <c r="K155" s="8"/>
      <c r="L155" s="8"/>
      <c r="M155" s="23">
        <f>M153+M154</f>
        <v>0</v>
      </c>
    </row>
  </sheetData>
  <mergeCells count="37">
    <mergeCell ref="A117:A125"/>
    <mergeCell ref="A126:A128"/>
    <mergeCell ref="A129:A137"/>
    <mergeCell ref="A138:A144"/>
    <mergeCell ref="B16:B17"/>
    <mergeCell ref="A16:A17"/>
    <mergeCell ref="A18:A20"/>
    <mergeCell ref="A22:A28"/>
    <mergeCell ref="A30:A34"/>
    <mergeCell ref="A35:A41"/>
    <mergeCell ref="A43:A45"/>
    <mergeCell ref="A47:A51"/>
    <mergeCell ref="A52:A60"/>
    <mergeCell ref="A87:A94"/>
    <mergeCell ref="A95:A101"/>
    <mergeCell ref="A103:A113"/>
    <mergeCell ref="B9:B12"/>
    <mergeCell ref="A9:A12"/>
    <mergeCell ref="A13:A15"/>
    <mergeCell ref="B14:B15"/>
    <mergeCell ref="A1:M1"/>
    <mergeCell ref="A2:M2"/>
    <mergeCell ref="G3:H3"/>
    <mergeCell ref="I3:J3"/>
    <mergeCell ref="K3:L3"/>
    <mergeCell ref="D3:D4"/>
    <mergeCell ref="E3:E4"/>
    <mergeCell ref="F3:F4"/>
    <mergeCell ref="B3:B4"/>
    <mergeCell ref="C3:C4"/>
    <mergeCell ref="A3:A4"/>
    <mergeCell ref="A114:A116"/>
    <mergeCell ref="A61:A63"/>
    <mergeCell ref="A64:A69"/>
    <mergeCell ref="A75:A81"/>
    <mergeCell ref="A70:A74"/>
    <mergeCell ref="A82:A86"/>
  </mergeCells>
  <pageMargins left="0.7" right="0.7" top="0.75" bottom="0.75" header="0.3" footer="0.3"/>
  <pageSetup paperSize="9" scale="79" orientation="landscape" r:id="rId1"/>
  <rowBreaks count="1" manualBreakCount="1">
    <brk id="11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2017-04-28T13:51:54Z</dcterms:modified>
</cp:coreProperties>
</file>