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arqiteqtura" sheetId="1" r:id="rId1"/>
    <sheet name="konstruqcia" sheetId="8" r:id="rId2"/>
    <sheet name="eleqtrooba" sheetId="3" r:id="rId3"/>
  </sheets>
  <calcPr calcId="152511"/>
</workbook>
</file>

<file path=xl/calcChain.xml><?xml version="1.0" encoding="utf-8"?>
<calcChain xmlns="http://schemas.openxmlformats.org/spreadsheetml/2006/main">
  <c r="F21" i="3" l="1"/>
  <c r="F15" i="3" l="1"/>
  <c r="I8" i="3"/>
  <c r="J26" i="1" l="1"/>
  <c r="I26" i="1" s="1"/>
  <c r="H25" i="1"/>
  <c r="K24" i="1"/>
  <c r="J24" i="1"/>
  <c r="M20" i="1"/>
  <c r="H16" i="1"/>
  <c r="J13" i="1"/>
  <c r="I9" i="1"/>
  <c r="H15" i="1" l="1"/>
  <c r="J15" i="1" s="1"/>
</calcChain>
</file>

<file path=xl/sharedStrings.xml><?xml version="1.0" encoding="utf-8"?>
<sst xmlns="http://schemas.openxmlformats.org/spreadsheetml/2006/main" count="253" uniqueCount="146">
  <si>
    <t>#</t>
  </si>
  <si>
    <t>safuZveli</t>
  </si>
  <si>
    <t>samuSaos dasaxeleba</t>
  </si>
  <si>
    <t>ganzomilebis 
erTeuli</t>
  </si>
  <si>
    <t>raodenoba</t>
  </si>
  <si>
    <t>ganzomi lebis erTeulze</t>
  </si>
  <si>
    <t>saproeqto monacemze</t>
  </si>
  <si>
    <r>
      <t xml:space="preserve"> m</t>
    </r>
    <r>
      <rPr>
        <vertAlign val="superscript"/>
        <sz val="10"/>
        <color indexed="8"/>
        <rFont val="AcadNusx"/>
      </rPr>
      <t>3</t>
    </r>
  </si>
  <si>
    <t>m3</t>
  </si>
  <si>
    <t>m2</t>
  </si>
  <si>
    <t>daba lentexSi  maCubis muzeumis mSeneblobis</t>
  </si>
  <si>
    <t xml:space="preserve">Sida da gare tixrebi </t>
  </si>
  <si>
    <t>lajeraS (puris sacxobi adgilis) mowyoba kedelSi sigrZiT 2 alagi-1376mm,  ganiT 344mm, simarliT 688mm</t>
  </si>
  <si>
    <t>10-4-1</t>
  </si>
  <si>
    <t>sacxobis oTaxis (SemdgomSi gidis oTaxis) kedlebis mowyoba ficriT yuris  amoyvaniT sisqiT 5sm</t>
  </si>
  <si>
    <t>10-6-1</t>
  </si>
  <si>
    <t>patara TaRovani saqonlis(kumaS) sadgomis  mowyoba sufRad gaTlili xis ZeliT</t>
  </si>
  <si>
    <t>didi TaRovani saqonlis sadgomis  mowyoba sufRad gaTlili xis ZeliT</t>
  </si>
  <si>
    <t>sxvenis mowyoba xis gaTlili ZelebiT</t>
  </si>
  <si>
    <t>10-11-1</t>
  </si>
  <si>
    <t>"layurjas" (Sua cecxlis) naWedi dekoratiuli sakidis mowyoba</t>
  </si>
  <si>
    <t>sndw</t>
  </si>
  <si>
    <t>adg</t>
  </si>
  <si>
    <t>dekoratiuli xis Jaluzis  mowyoba amokveTili ornamentebis gaTvaliswinebiT</t>
  </si>
  <si>
    <t>10-36-2</t>
  </si>
  <si>
    <t>sapireebis mowyoba gaTlili xisagan dekoratiuli elementebiT</t>
  </si>
  <si>
    <t>iatakebi</t>
  </si>
  <si>
    <t>"sgir-is" (iataki) mowyoba kedlis didi zomis fleTili qvebiT datkepnil miwayrilze</t>
  </si>
  <si>
    <t>11-16-1</t>
  </si>
  <si>
    <t>baga WerisaTvis  d-15-20sm mrgvali xis morebis gapoba, calmxriv gasufTaveba,momzadeba da dageba saTanado qanobiT</t>
  </si>
  <si>
    <t>10-10-1</t>
  </si>
  <si>
    <t>kar-fanjrebi</t>
  </si>
  <si>
    <t>orfrTiani xis dekoratiuli ficruli tipis karis blokis damzadeba sisqiT 6sm da mowyoba qvis kedelSi</t>
  </si>
  <si>
    <t>10-13-3</t>
  </si>
  <si>
    <t>erTfrTiani xis dekoratiuli ficruli tipis karis blokis damzadeba sisqiT 6sm da mowyoba qvis kedelSi</t>
  </si>
  <si>
    <t>karis saketi mowyobilobebis da anjamebis mowyoba</t>
  </si>
  <si>
    <t>kompl</t>
  </si>
  <si>
    <t>10-29-5</t>
  </si>
  <si>
    <t>c</t>
  </si>
  <si>
    <t xml:space="preserve">"senolis"-tipis(nakelsayreli karis) mowyoba </t>
  </si>
  <si>
    <t>TaRovani tipis xis fanjris  blokebis damzadeba da mowyoba sisqiT 6sm</t>
  </si>
  <si>
    <t>10-22-3</t>
  </si>
  <si>
    <t>fanjris xis guliani karebis mowyoba calmxrivi gaRebiT</t>
  </si>
  <si>
    <t>xis taxtis mowyoba ficriT sisqiT 6sm da dekoratiuli gaformebiT</t>
  </si>
  <si>
    <t>10-29-2</t>
  </si>
  <si>
    <t>sxvadasxva samuSaoebi</t>
  </si>
  <si>
    <t>xeze nakveTiT gaformebuli dekoratiuli xis magidis mowyoba zomiT 2,1X0,6m</t>
  </si>
  <si>
    <t>Seminuli  dekoratiuli sagmofeno vitrJebis damzadeba da montaJi simaRliT 100sm.zomiT 2X0,7m-ze</t>
  </si>
  <si>
    <t>m</t>
  </si>
  <si>
    <t>10-29-3</t>
  </si>
  <si>
    <t>Seminuli  dekoratiuli sagmofeno vitrJebis damzadeba da montaJi simaRliT 100sm.zomiT 1,5X0,7m-ze</t>
  </si>
  <si>
    <t>arsebul derefanSi 2c sagamofeno vitrinis mowyoba nawrTobi miniT</t>
  </si>
  <si>
    <t>ezos keTilmowyoba</t>
  </si>
  <si>
    <t>27-9-4</t>
  </si>
  <si>
    <t>liTonis moajirebis damzadeba milkvadratebiT proeqtis mixedviT da montaJi</t>
  </si>
  <si>
    <t>t</t>
  </si>
  <si>
    <t>9-17-5</t>
  </si>
  <si>
    <t>moajirebis SeRebva antikoroziuli sarebaviT -2jer</t>
  </si>
  <si>
    <t>15-164-8</t>
  </si>
  <si>
    <t>moajirebis  dabetoneba betoniT   b-20</t>
  </si>
  <si>
    <t>6-1-2</t>
  </si>
  <si>
    <t>bilikebis da kibeebi</t>
  </si>
  <si>
    <t>arsebuli arastandartuli da uvargisi kibis safexurebis demontaJi</t>
  </si>
  <si>
    <t>k/sT</t>
  </si>
  <si>
    <t>7-18-3</t>
  </si>
  <si>
    <t>centralkuri kibeebis safuZvlis momzadeba xreSiT</t>
  </si>
  <si>
    <t>8-3-2</t>
  </si>
  <si>
    <t>RorRis fenis mowyoba sisqiT 6sm</t>
  </si>
  <si>
    <t>rk/betonis filis mowyoba safexurebisaTvis sisqiT 14sm</t>
  </si>
  <si>
    <t>6-16-13</t>
  </si>
  <si>
    <t xml:space="preserve">rk/betonis safexurebis mowyoba monoliTuri betoniT </t>
  </si>
  <si>
    <t>grZ.m</t>
  </si>
  <si>
    <t>moajirebis gaswvriv 36m-ze bilikebisaTvis monoliTuri rk/betonis bordiurebis mowyoba</t>
  </si>
  <si>
    <t>27-19-1,</t>
  </si>
  <si>
    <t>bilikebis safuZvlis mowyoba xreSiT da  RorRiT</t>
  </si>
  <si>
    <t>fleTili qviT bilikebis mowyoba 4-6sm qviSis fenaze kideebis qviSa cementis xsnariT</t>
  </si>
  <si>
    <t>27-44-1</t>
  </si>
  <si>
    <t>fleTili qviT kibis safexurebis mowyoba qviSa cementis xsnariT</t>
  </si>
  <si>
    <t>Senobis sam mxares sarinelis mowyoba armirebuli betoniT sisqiT 10sm</t>
  </si>
  <si>
    <t>samSeneblo masalebis azidva amwe kraniT simaRleze 15m da xeliT dasawyobeba</t>
  </si>
  <si>
    <t>srf2017</t>
  </si>
  <si>
    <t>samSeneblo masalebis xeliT datvirTva  urikaze da gadaadgileba 30m-ze</t>
  </si>
  <si>
    <t>xarjTaRricxva #1</t>
  </si>
  <si>
    <t xml:space="preserve">arsebuli el.gamanawilebeli karadis mowyoba </t>
  </si>
  <si>
    <t>8-27-2</t>
  </si>
  <si>
    <t xml:space="preserve">arsebuli el.gamanawilebeli gadamrTvelis  mowyoba </t>
  </si>
  <si>
    <t>6 jgufiani el. Ggamanawilebeli dafis mowyoba da momzadeba CarTvisatvis</t>
  </si>
  <si>
    <t>6 jgufiani el. Ggamanawilebeli dafa</t>
  </si>
  <si>
    <t>8-127-1</t>
  </si>
  <si>
    <t>21-18-1</t>
  </si>
  <si>
    <t>3X2,5 spilenZis kabelis montaJi</t>
  </si>
  <si>
    <t xml:space="preserve">Sr.resursi </t>
  </si>
  <si>
    <t>2X2,5 spilenZis kabelis montaJi</t>
  </si>
  <si>
    <t>3X1,5 spilenZis kabelis montaJi</t>
  </si>
  <si>
    <t>3X1,5 spilenZis kabeli</t>
  </si>
  <si>
    <t>T8,3p31</t>
  </si>
  <si>
    <t xml:space="preserve"> el. Ggamanawilebeli kolofis mowyoba </t>
  </si>
  <si>
    <t>21-27</t>
  </si>
  <si>
    <t>8-591-1</t>
  </si>
  <si>
    <t>1 klaviSiani  CamrTvelis  montaJi</t>
  </si>
  <si>
    <t>2klaviSiani  CamrTvelis  montaJi</t>
  </si>
  <si>
    <t>8-591-8</t>
  </si>
  <si>
    <t>cali</t>
  </si>
  <si>
    <t>saStefcelo rozetis montaJi  damamiwebeli kontaqtiT</t>
  </si>
  <si>
    <t xml:space="preserve">saStefcelo rozetis montaJi  </t>
  </si>
  <si>
    <t>erT naTuriani sanaTis montaJi</t>
  </si>
  <si>
    <t>8-599-1</t>
  </si>
  <si>
    <t>gamofenis erT naTuriani sanaTis montaJi</t>
  </si>
  <si>
    <t>kuTxovაnა 40X4</t>
  </si>
  <si>
    <t>dაmiwebis konturis mowyobა</t>
  </si>
  <si>
    <t xml:space="preserve"> zolovana 25X4</t>
  </si>
  <si>
    <t>T1.4p39</t>
  </si>
  <si>
    <t>T1,5p53</t>
  </si>
  <si>
    <t>folაdis yrud dაgmაnuli mili d-50mm</t>
  </si>
  <si>
    <t>T2,1p43</t>
  </si>
  <si>
    <t>liT.mili d-32mm</t>
  </si>
  <si>
    <t>igive d-25mm</t>
  </si>
  <si>
    <t>T2,1p41</t>
  </si>
  <si>
    <t>T2,1p40</t>
  </si>
  <si>
    <t>daba lentexSi  maCubis muzeumis mSenebloba</t>
  </si>
  <si>
    <t>xarjTaRricxva #3</t>
  </si>
  <si>
    <t>Sida el.samontaJo samuSaoebi</t>
  </si>
  <si>
    <t>masalebis zidva Tbilisidan400km-ze</t>
  </si>
  <si>
    <t>srf2017T14</t>
  </si>
  <si>
    <t>arqiteqturuli nawili</t>
  </si>
  <si>
    <t>8-16-7</t>
  </si>
  <si>
    <t>ligmalis(zeZirkvlis) amoSeneba saSualo zomis koja-biCiT-kldis qviT</t>
  </si>
  <si>
    <r>
      <t>d-400</t>
    </r>
    <r>
      <rPr>
        <b/>
        <sz val="10"/>
        <rFont val="AcadNusx"/>
      </rPr>
      <t>mm moris gaTla xeliT da direebis mowyoba</t>
    </r>
  </si>
  <si>
    <r>
      <t>d-250</t>
    </r>
    <r>
      <rPr>
        <b/>
        <sz val="10"/>
        <rFont val="AcadNusx"/>
      </rPr>
      <t>mm moris gaTla xeliT da xis koWebis mowyoba</t>
    </r>
  </si>
  <si>
    <t>Weris (sxvenis) mowyoba mrgvali xis morebisagan d-90-110mm</t>
  </si>
  <si>
    <t>10-49-1</t>
  </si>
  <si>
    <t>sxvenis daTbuneba toliT da qviSiT</t>
  </si>
  <si>
    <t>mrgvalis xis morebiT xis nivnivebis mowyoba d-11-15mm</t>
  </si>
  <si>
    <t>qvis kedlebTan Sexebis adgilebSi xis konstruqciebze erTi fena tolis Semoxveva</t>
  </si>
  <si>
    <t>sakvamuris mowyoba mrgvali xis d-15mm morebis WdomiT</t>
  </si>
  <si>
    <t>lartyebis damzadeba d10-12mm Suaze gapobili morebisagan da gaTla xeliT 258g/m</t>
  </si>
  <si>
    <t>fenilqveS molartyvis mowyoba gaTlili lartyebiT an ficriT 4X10 biji35sm</t>
  </si>
  <si>
    <t>saxuravis mowyoba ruxi feris profnastiliT sisqiT 0,5mm</t>
  </si>
  <si>
    <t>12-6-1</t>
  </si>
  <si>
    <t>parapetis Semosva ruxi feris SeRebili brtyeli rulonuri tipis Tunuqis furcliT sisqiT 0,5mm</t>
  </si>
  <si>
    <t>12-8-5</t>
  </si>
  <si>
    <t>xarjTaRricxva #2</t>
  </si>
  <si>
    <t xml:space="preserve">                 konstruqciuli nawili</t>
  </si>
  <si>
    <t>kldovani gruntis gaWra sangrevi CaquCis gamoyenebiT moajirebisa da bordiurebis mosawyobad amosaRebi gruntis adgilze gaSliT</t>
  </si>
  <si>
    <t>1.  WveduareS(kedlebi)</t>
  </si>
  <si>
    <t>2. gadaxurva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</si>
</sst>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_-* #,##0.0000_-;\-* #,##0.0000_-;_-* &quot;-&quot;??_-;_-@_-"/>
    <numFmt numFmtId="169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Sylfaen"/>
      <family val="1"/>
      <charset val="204"/>
    </font>
    <font>
      <sz val="11"/>
      <color indexed="8"/>
      <name val="AcadNusx"/>
    </font>
    <font>
      <b/>
      <sz val="11"/>
      <color indexed="8"/>
      <name val="AcadMtavr"/>
    </font>
    <font>
      <b/>
      <sz val="11"/>
      <color indexed="8"/>
      <name val="AcadNusx"/>
    </font>
    <font>
      <sz val="8"/>
      <color theme="1"/>
      <name val="AcadNusx"/>
    </font>
    <font>
      <sz val="8"/>
      <color rgb="FF000000"/>
      <name val="AcadNusx"/>
    </font>
    <font>
      <sz val="8"/>
      <color indexed="8"/>
      <name val="AcadNusx"/>
    </font>
    <font>
      <sz val="8"/>
      <color theme="1"/>
      <name val="Calibri"/>
      <family val="2"/>
      <charset val="204"/>
      <scheme val="minor"/>
    </font>
    <font>
      <sz val="10"/>
      <name val="AcadNusx"/>
    </font>
    <font>
      <sz val="10"/>
      <name val="AcadMtavr"/>
    </font>
    <font>
      <b/>
      <sz val="10"/>
      <name val="AcadNusx"/>
    </font>
    <font>
      <sz val="11"/>
      <color indexed="8"/>
      <name val="Calibri"/>
      <family val="2"/>
      <charset val="204"/>
    </font>
    <font>
      <sz val="8"/>
      <name val="AcadNusx"/>
    </font>
    <font>
      <b/>
      <sz val="10"/>
      <color theme="1"/>
      <name val="AcadNusx"/>
    </font>
    <font>
      <sz val="10"/>
      <color theme="1"/>
      <name val="AcadNusx"/>
    </font>
    <font>
      <vertAlign val="superscript"/>
      <sz val="10"/>
      <color indexed="8"/>
      <name val="AcadNusx"/>
    </font>
    <font>
      <b/>
      <sz val="10"/>
      <color rgb="FF000000"/>
      <name val="AcadNusx"/>
    </font>
    <font>
      <sz val="10"/>
      <name val="Arial Cyr"/>
      <charset val="1"/>
    </font>
    <font>
      <sz val="11"/>
      <name val="Sylfaen"/>
      <family val="1"/>
      <charset val="204"/>
    </font>
    <font>
      <sz val="11"/>
      <name val="Arial Cyr"/>
      <charset val="1"/>
    </font>
    <font>
      <sz val="10"/>
      <name val="Arial"/>
      <family val="2"/>
      <charset val="204"/>
    </font>
    <font>
      <b/>
      <sz val="9"/>
      <name val="AcadNusx"/>
    </font>
    <font>
      <b/>
      <sz val="11"/>
      <name val="AcadNusx"/>
    </font>
    <font>
      <b/>
      <sz val="11"/>
      <color theme="1"/>
      <name val="AcadNusx"/>
    </font>
    <font>
      <b/>
      <sz val="9"/>
      <color theme="1"/>
      <name val="AcadNusx"/>
    </font>
    <font>
      <b/>
      <sz val="10"/>
      <name val="AcadMtav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/>
    <xf numFmtId="0" fontId="22" fillId="0" borderId="0"/>
  </cellStyleXfs>
  <cellXfs count="190">
    <xf numFmtId="0" fontId="0" fillId="0" borderId="0" xfId="0"/>
    <xf numFmtId="0" fontId="3" fillId="0" borderId="0" xfId="0" applyFont="1" applyFill="1"/>
    <xf numFmtId="0" fontId="3" fillId="0" borderId="0" xfId="0" applyFont="1"/>
    <xf numFmtId="0" fontId="8" fillId="0" borderId="0" xfId="0" applyFont="1" applyFill="1"/>
    <xf numFmtId="0" fontId="8" fillId="0" borderId="0" xfId="0" applyFont="1"/>
    <xf numFmtId="2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0" borderId="0" xfId="0" applyNumberFormat="1" applyFont="1"/>
    <xf numFmtId="2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1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0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3" fillId="0" borderId="0" xfId="0" applyFont="1" applyFill="1" applyBorder="1"/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vertical="top" wrapText="1"/>
    </xf>
    <xf numFmtId="4" fontId="12" fillId="0" borderId="4" xfId="1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168" fontId="12" fillId="0" borderId="4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horizontal="right" vertical="top" wrapText="1"/>
    </xf>
    <xf numFmtId="0" fontId="14" fillId="0" borderId="4" xfId="0" applyFont="1" applyBorder="1" applyAlignment="1">
      <alignment horizontal="center" vertical="top" wrapText="1"/>
    </xf>
    <xf numFmtId="49" fontId="23" fillId="3" borderId="4" xfId="4" applyNumberFormat="1" applyFont="1" applyFill="1" applyBorder="1" applyAlignment="1">
      <alignment horizontal="center" vertical="center"/>
    </xf>
    <xf numFmtId="0" fontId="24" fillId="3" borderId="4" xfId="4" applyFont="1" applyFill="1" applyBorder="1" applyAlignment="1">
      <alignment horizontal="center" vertical="center"/>
    </xf>
    <xf numFmtId="1" fontId="24" fillId="3" borderId="4" xfId="4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12" fillId="3" borderId="4" xfId="4" applyFont="1" applyFill="1" applyBorder="1" applyAlignment="1">
      <alignment horizontal="left" vertical="center"/>
    </xf>
    <xf numFmtId="0" fontId="10" fillId="3" borderId="4" xfId="4" applyFont="1" applyFill="1" applyBorder="1" applyAlignment="1">
      <alignment horizontal="left"/>
    </xf>
    <xf numFmtId="0" fontId="23" fillId="3" borderId="4" xfId="4" applyFont="1" applyFill="1" applyBorder="1" applyAlignment="1">
      <alignment horizontal="center"/>
    </xf>
    <xf numFmtId="0" fontId="24" fillId="3" borderId="4" xfId="4" applyFont="1" applyFill="1" applyBorder="1" applyAlignment="1">
      <alignment horizontal="center"/>
    </xf>
    <xf numFmtId="1" fontId="24" fillId="3" borderId="4" xfId="4" applyNumberFormat="1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2" fillId="3" borderId="4" xfId="4" applyFont="1" applyFill="1" applyBorder="1" applyAlignment="1">
      <alignment horizontal="left"/>
    </xf>
    <xf numFmtId="49" fontId="23" fillId="3" borderId="4" xfId="4" applyNumberFormat="1" applyFont="1" applyFill="1" applyBorder="1" applyAlignment="1">
      <alignment horizontal="center"/>
    </xf>
    <xf numFmtId="0" fontId="12" fillId="3" borderId="4" xfId="4" applyFont="1" applyFill="1" applyBorder="1" applyAlignment="1">
      <alignment horizontal="left" wrapText="1"/>
    </xf>
    <xf numFmtId="0" fontId="12" fillId="3" borderId="4" xfId="4" applyFont="1" applyFill="1" applyBorder="1" applyAlignment="1">
      <alignment horizontal="center"/>
    </xf>
    <xf numFmtId="0" fontId="10" fillId="3" borderId="4" xfId="4" applyFont="1" applyFill="1" applyBorder="1" applyAlignment="1">
      <alignment horizontal="center"/>
    </xf>
    <xf numFmtId="49" fontId="23" fillId="3" borderId="5" xfId="4" applyNumberFormat="1" applyFont="1" applyFill="1" applyBorder="1" applyAlignment="1">
      <alignment horizontal="center"/>
    </xf>
    <xf numFmtId="0" fontId="23" fillId="3" borderId="4" xfId="4" applyFont="1" applyFill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0" fontId="10" fillId="3" borderId="4" xfId="4" applyFont="1" applyFill="1" applyBorder="1" applyAlignment="1"/>
    <xf numFmtId="165" fontId="16" fillId="0" borderId="4" xfId="0" applyNumberFormat="1" applyFont="1" applyFill="1" applyBorder="1" applyAlignment="1">
      <alignment vertical="center"/>
    </xf>
    <xf numFmtId="0" fontId="12" fillId="3" borderId="4" xfId="4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vertical="center"/>
    </xf>
    <xf numFmtId="0" fontId="24" fillId="3" borderId="4" xfId="4" applyFont="1" applyFill="1" applyBorder="1" applyAlignment="1">
      <alignment horizontal="left" wrapText="1"/>
    </xf>
    <xf numFmtId="0" fontId="23" fillId="3" borderId="3" xfId="4" applyFont="1" applyFill="1" applyBorder="1" applyAlignment="1">
      <alignment horizontal="center"/>
    </xf>
    <xf numFmtId="0" fontId="24" fillId="3" borderId="3" xfId="4" applyFont="1" applyFill="1" applyBorder="1" applyAlignment="1">
      <alignment horizontal="left" wrapText="1"/>
    </xf>
    <xf numFmtId="0" fontId="24" fillId="3" borderId="3" xfId="4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top" wrapText="1"/>
    </xf>
    <xf numFmtId="4" fontId="12" fillId="0" borderId="4" xfId="1" applyNumberFormat="1" applyFont="1" applyBorder="1" applyAlignment="1">
      <alignment horizontal="righ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top" wrapText="1"/>
    </xf>
    <xf numFmtId="0" fontId="12" fillId="3" borderId="4" xfId="0" applyFont="1" applyFill="1" applyBorder="1" applyAlignment="1">
      <alignment horizontal="center" vertical="center" wrapText="1"/>
    </xf>
    <xf numFmtId="4" fontId="12" fillId="3" borderId="4" xfId="1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168" fontId="12" fillId="3" borderId="4" xfId="1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vertical="center"/>
    </xf>
    <xf numFmtId="168" fontId="12" fillId="3" borderId="4" xfId="2" applyNumberFormat="1" applyFont="1" applyFill="1" applyBorder="1" applyAlignment="1">
      <alignment horizontal="right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right" vertical="center"/>
    </xf>
    <xf numFmtId="49" fontId="16" fillId="3" borderId="0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3" borderId="0" xfId="3" applyFont="1" applyFill="1" applyAlignment="1">
      <alignment horizontal="center" vertical="center" wrapText="1"/>
    </xf>
    <xf numFmtId="4" fontId="10" fillId="3" borderId="4" xfId="1" applyNumberFormat="1" applyFont="1" applyFill="1" applyBorder="1" applyAlignment="1">
      <alignment horizontal="right" vertical="top" wrapText="1"/>
    </xf>
    <xf numFmtId="0" fontId="10" fillId="3" borderId="4" xfId="0" applyFont="1" applyFill="1" applyBorder="1" applyAlignment="1">
      <alignment horizontal="center" vertical="center" wrapText="1"/>
    </xf>
    <xf numFmtId="165" fontId="16" fillId="3" borderId="4" xfId="0" applyNumberFormat="1" applyFont="1" applyFill="1" applyBorder="1" applyAlignment="1">
      <alignment vertical="center"/>
    </xf>
    <xf numFmtId="0" fontId="28" fillId="3" borderId="4" xfId="0" applyFont="1" applyFill="1" applyBorder="1" applyAlignment="1">
      <alignment vertical="top" wrapText="1"/>
    </xf>
    <xf numFmtId="0" fontId="8" fillId="3" borderId="0" xfId="0" applyFont="1" applyFill="1"/>
    <xf numFmtId="4" fontId="6" fillId="3" borderId="4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top" wrapText="1"/>
    </xf>
    <xf numFmtId="165" fontId="12" fillId="3" borderId="4" xfId="1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/>
    </xf>
    <xf numFmtId="166" fontId="12" fillId="3" borderId="4" xfId="0" applyNumberFormat="1" applyFont="1" applyFill="1" applyBorder="1" applyAlignment="1">
      <alignment horizontal="center" vertical="center"/>
    </xf>
    <xf numFmtId="4" fontId="12" fillId="3" borderId="4" xfId="1" applyNumberFormat="1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/>
    </xf>
    <xf numFmtId="165" fontId="15" fillId="3" borderId="4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165" fontId="12" fillId="3" borderId="4" xfId="2" applyNumberFormat="1" applyFont="1" applyFill="1" applyBorder="1" applyAlignment="1">
      <alignment horizontal="center" vertical="center" wrapText="1"/>
    </xf>
    <xf numFmtId="169" fontId="12" fillId="3" borderId="4" xfId="2" applyNumberFormat="1" applyFont="1" applyFill="1" applyBorder="1" applyAlignment="1">
      <alignment horizontal="center" vertical="center" wrapText="1"/>
    </xf>
    <xf numFmtId="2" fontId="16" fillId="3" borderId="4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165" fontId="12" fillId="0" borderId="4" xfId="1" applyNumberFormat="1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4" fontId="10" fillId="0" borderId="4" xfId="1" applyNumberFormat="1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4" fontId="12" fillId="0" borderId="4" xfId="1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0" fillId="3" borderId="4" xfId="1" applyNumberFormat="1" applyFont="1" applyFill="1" applyBorder="1" applyAlignment="1">
      <alignment horizontal="center" vertical="center" wrapText="1"/>
    </xf>
    <xf numFmtId="169" fontId="15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right" vertical="center"/>
    </xf>
    <xf numFmtId="2" fontId="12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43" fontId="3" fillId="0" borderId="4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0" fillId="3" borderId="0" xfId="3" applyFont="1" applyFill="1" applyAlignment="1">
      <alignment horizontal="center"/>
    </xf>
    <xf numFmtId="0" fontId="21" fillId="3" borderId="0" xfId="3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27" fillId="3" borderId="4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">
    <cellStyle name="Comma" xfId="1" builtinId="3"/>
    <cellStyle name="Normal" xfId="0" builtinId="0"/>
    <cellStyle name="Обычный 2" xfId="3"/>
    <cellStyle name="Обычный_Лист1" xfId="4"/>
    <cellStyle name="მძიმე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topLeftCell="A46" workbookViewId="0">
      <selection activeCell="U36" sqref="U36"/>
    </sheetView>
  </sheetViews>
  <sheetFormatPr defaultRowHeight="15.75"/>
  <cols>
    <col min="1" max="1" width="4.5703125" style="108" customWidth="1"/>
    <col min="2" max="2" width="7" style="109" customWidth="1"/>
    <col min="3" max="3" width="35.140625" style="110" customWidth="1"/>
    <col min="4" max="4" width="8.5703125" style="108" customWidth="1"/>
    <col min="5" max="5" width="8.85546875" style="111" customWidth="1"/>
    <col min="6" max="6" width="10.140625" style="142" customWidth="1"/>
    <col min="7" max="7" width="13.28515625" style="1" hidden="1" customWidth="1"/>
    <col min="8" max="8" width="12.85546875" style="2" hidden="1" customWidth="1"/>
    <col min="9" max="9" width="8.28515625" style="2" hidden="1" customWidth="1"/>
    <col min="10" max="10" width="11.42578125" style="2" hidden="1" customWidth="1"/>
    <col min="11" max="11" width="6.7109375" style="2" hidden="1" customWidth="1"/>
    <col min="12" max="19" width="0" style="2" hidden="1" customWidth="1"/>
    <col min="20" max="20" width="13.140625" style="2" bestFit="1" customWidth="1"/>
    <col min="21" max="16384" width="9.140625" style="2"/>
  </cols>
  <sheetData>
    <row r="1" spans="1:10">
      <c r="A1" s="161" t="s">
        <v>10</v>
      </c>
      <c r="B1" s="162"/>
      <c r="C1" s="162"/>
      <c r="D1" s="162"/>
      <c r="E1" s="162"/>
      <c r="F1" s="162"/>
    </row>
    <row r="2" spans="1:10">
      <c r="A2" s="161" t="s">
        <v>82</v>
      </c>
      <c r="B2" s="162"/>
      <c r="C2" s="162"/>
      <c r="D2" s="162"/>
      <c r="E2" s="162"/>
      <c r="F2" s="162"/>
    </row>
    <row r="3" spans="1:10">
      <c r="A3" s="79"/>
      <c r="B3" s="80"/>
      <c r="C3" s="164" t="s">
        <v>124</v>
      </c>
      <c r="D3" s="165"/>
      <c r="E3" s="165"/>
      <c r="F3" s="165"/>
      <c r="G3" s="165"/>
      <c r="H3" s="165"/>
    </row>
    <row r="4" spans="1:10">
      <c r="A4" s="163"/>
      <c r="B4" s="163"/>
      <c r="C4" s="163"/>
      <c r="D4" s="163"/>
      <c r="E4" s="163"/>
      <c r="F4" s="163"/>
    </row>
    <row r="5" spans="1:10" s="4" customFormat="1" ht="25.5" customHeight="1">
      <c r="A5" s="166" t="s">
        <v>0</v>
      </c>
      <c r="B5" s="166" t="s">
        <v>1</v>
      </c>
      <c r="C5" s="166" t="s">
        <v>2</v>
      </c>
      <c r="D5" s="168" t="s">
        <v>3</v>
      </c>
      <c r="E5" s="169" t="s">
        <v>4</v>
      </c>
      <c r="F5" s="169"/>
      <c r="G5" s="3"/>
    </row>
    <row r="6" spans="1:10" s="4" customFormat="1" ht="45">
      <c r="A6" s="166"/>
      <c r="B6" s="167"/>
      <c r="C6" s="166"/>
      <c r="D6" s="166"/>
      <c r="E6" s="124" t="s">
        <v>5</v>
      </c>
      <c r="F6" s="122" t="s">
        <v>6</v>
      </c>
      <c r="G6" s="3"/>
    </row>
    <row r="7" spans="1:10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0">
        <v>6</v>
      </c>
    </row>
    <row r="8" spans="1:10" ht="17.25" customHeight="1">
      <c r="A8" s="175" t="s">
        <v>11</v>
      </c>
      <c r="B8" s="175"/>
      <c r="C8" s="175"/>
      <c r="D8" s="123"/>
      <c r="E8" s="123"/>
      <c r="F8" s="120"/>
    </row>
    <row r="9" spans="1:10" ht="54">
      <c r="A9" s="123"/>
      <c r="B9" s="121" t="s">
        <v>13</v>
      </c>
      <c r="C9" s="82" t="s">
        <v>12</v>
      </c>
      <c r="D9" s="83" t="s">
        <v>8</v>
      </c>
      <c r="E9" s="84"/>
      <c r="F9" s="132">
        <v>0.32</v>
      </c>
      <c r="H9" s="5">
        <v>51</v>
      </c>
      <c r="I9" s="6">
        <f>H9*0.05</f>
        <v>2.5500000000000003</v>
      </c>
      <c r="J9" s="6"/>
    </row>
    <row r="10" spans="1:10" ht="59.25" customHeight="1">
      <c r="A10" s="123"/>
      <c r="B10" s="121" t="s">
        <v>15</v>
      </c>
      <c r="C10" s="85" t="s">
        <v>14</v>
      </c>
      <c r="D10" s="83" t="s">
        <v>9</v>
      </c>
      <c r="E10" s="86"/>
      <c r="F10" s="133">
        <v>15</v>
      </c>
      <c r="G10" s="2"/>
      <c r="H10" s="5">
        <v>163</v>
      </c>
    </row>
    <row r="11" spans="1:10" ht="54">
      <c r="A11" s="123"/>
      <c r="B11" s="121" t="s">
        <v>13</v>
      </c>
      <c r="C11" s="85" t="s">
        <v>16</v>
      </c>
      <c r="D11" s="87" t="s">
        <v>7</v>
      </c>
      <c r="E11" s="86"/>
      <c r="F11" s="133">
        <v>0.9</v>
      </c>
      <c r="H11" s="5">
        <v>6.75</v>
      </c>
    </row>
    <row r="12" spans="1:10" ht="40.5">
      <c r="A12" s="123"/>
      <c r="B12" s="121" t="s">
        <v>13</v>
      </c>
      <c r="C12" s="85" t="s">
        <v>17</v>
      </c>
      <c r="D12" s="87" t="s">
        <v>7</v>
      </c>
      <c r="E12" s="86"/>
      <c r="F12" s="133">
        <v>3.11</v>
      </c>
      <c r="H12" s="5">
        <v>106.5</v>
      </c>
    </row>
    <row r="13" spans="1:10" ht="27">
      <c r="A13" s="123"/>
      <c r="B13" s="121" t="s">
        <v>19</v>
      </c>
      <c r="C13" s="85" t="s">
        <v>18</v>
      </c>
      <c r="D13" s="87" t="s">
        <v>7</v>
      </c>
      <c r="E13" s="86"/>
      <c r="F13" s="133">
        <v>0.45</v>
      </c>
      <c r="G13" s="30"/>
      <c r="H13" s="5">
        <v>0</v>
      </c>
      <c r="I13" s="5">
        <v>0.8</v>
      </c>
      <c r="J13" s="9">
        <f>H13*I13</f>
        <v>0</v>
      </c>
    </row>
    <row r="14" spans="1:10" ht="40.5">
      <c r="A14" s="115"/>
      <c r="B14" s="96" t="s">
        <v>21</v>
      </c>
      <c r="C14" s="88" t="s">
        <v>20</v>
      </c>
      <c r="D14" s="89" t="s">
        <v>22</v>
      </c>
      <c r="E14" s="86"/>
      <c r="F14" s="134">
        <v>1</v>
      </c>
      <c r="H14" s="10"/>
      <c r="I14" s="6"/>
    </row>
    <row r="15" spans="1:10" ht="54">
      <c r="A15" s="123"/>
      <c r="B15" s="99" t="s">
        <v>24</v>
      </c>
      <c r="C15" s="91" t="s">
        <v>23</v>
      </c>
      <c r="D15" s="83" t="s">
        <v>8</v>
      </c>
      <c r="E15" s="92"/>
      <c r="F15" s="135">
        <v>0.11</v>
      </c>
      <c r="H15" s="5">
        <f>F13*10</f>
        <v>4.5</v>
      </c>
      <c r="I15" s="9">
        <v>3</v>
      </c>
      <c r="J15" s="9">
        <f>H15/I15</f>
        <v>1.5</v>
      </c>
    </row>
    <row r="16" spans="1:10" ht="40.5">
      <c r="A16" s="123"/>
      <c r="B16" s="99" t="s">
        <v>24</v>
      </c>
      <c r="C16" s="91" t="s">
        <v>25</v>
      </c>
      <c r="D16" s="83" t="s">
        <v>8</v>
      </c>
      <c r="E16" s="92"/>
      <c r="F16" s="135">
        <v>0.82</v>
      </c>
      <c r="H16" s="5">
        <f>H13</f>
        <v>0</v>
      </c>
    </row>
    <row r="17" spans="1:13">
      <c r="A17" s="123"/>
      <c r="B17" s="96"/>
      <c r="C17" s="131" t="s">
        <v>26</v>
      </c>
      <c r="D17" s="96"/>
      <c r="E17" s="97"/>
      <c r="F17" s="136"/>
    </row>
    <row r="18" spans="1:13" ht="40.5">
      <c r="A18" s="123"/>
      <c r="B18" s="130" t="s">
        <v>28</v>
      </c>
      <c r="C18" s="85" t="s">
        <v>27</v>
      </c>
      <c r="D18" s="93" t="s">
        <v>9</v>
      </c>
      <c r="E18" s="94"/>
      <c r="F18" s="134">
        <v>53</v>
      </c>
    </row>
    <row r="19" spans="1:13" ht="67.5">
      <c r="A19" s="123"/>
      <c r="B19" s="99" t="s">
        <v>30</v>
      </c>
      <c r="C19" s="91" t="s">
        <v>29</v>
      </c>
      <c r="D19" s="87" t="s">
        <v>9</v>
      </c>
      <c r="E19" s="86"/>
      <c r="F19" s="137">
        <v>16.399999999999999</v>
      </c>
      <c r="H19" s="11"/>
    </row>
    <row r="20" spans="1:13">
      <c r="A20" s="95"/>
      <c r="B20" s="90"/>
      <c r="C20" s="83" t="s">
        <v>31</v>
      </c>
      <c r="D20" s="87"/>
      <c r="E20" s="86"/>
      <c r="F20" s="137"/>
      <c r="H20" s="12"/>
      <c r="I20" s="2">
        <v>1324</v>
      </c>
      <c r="K20" s="2">
        <v>140</v>
      </c>
      <c r="M20" s="2">
        <f>I20*0.05</f>
        <v>66.2</v>
      </c>
    </row>
    <row r="21" spans="1:13" ht="54">
      <c r="A21" s="123"/>
      <c r="B21" s="96" t="s">
        <v>41</v>
      </c>
      <c r="C21" s="82" t="s">
        <v>32</v>
      </c>
      <c r="D21" s="96" t="s">
        <v>9</v>
      </c>
      <c r="E21" s="97"/>
      <c r="F21" s="136">
        <v>3</v>
      </c>
      <c r="H21" s="12"/>
    </row>
    <row r="22" spans="1:13" ht="54">
      <c r="A22" s="123"/>
      <c r="B22" s="96" t="s">
        <v>41</v>
      </c>
      <c r="C22" s="82" t="s">
        <v>34</v>
      </c>
      <c r="D22" s="93" t="s">
        <v>9</v>
      </c>
      <c r="E22" s="94"/>
      <c r="F22" s="138">
        <v>2</v>
      </c>
      <c r="H22" s="7">
        <v>0</v>
      </c>
    </row>
    <row r="23" spans="1:13" ht="27">
      <c r="A23" s="115"/>
      <c r="B23" s="96" t="s">
        <v>37</v>
      </c>
      <c r="C23" s="88" t="s">
        <v>35</v>
      </c>
      <c r="D23" s="89" t="s">
        <v>36</v>
      </c>
      <c r="E23" s="86"/>
      <c r="F23" s="134">
        <v>2</v>
      </c>
      <c r="I23" s="6"/>
    </row>
    <row r="24" spans="1:13" ht="27">
      <c r="A24" s="123"/>
      <c r="B24" s="96" t="s">
        <v>41</v>
      </c>
      <c r="C24" s="88" t="s">
        <v>39</v>
      </c>
      <c r="D24" s="89" t="s">
        <v>36</v>
      </c>
      <c r="E24" s="86"/>
      <c r="F24" s="134">
        <v>1</v>
      </c>
      <c r="H24" s="5">
        <v>0</v>
      </c>
      <c r="I24" s="6">
        <v>3</v>
      </c>
      <c r="J24" s="9">
        <f>H24/I24</f>
        <v>0</v>
      </c>
      <c r="K24" s="6">
        <f>H24/3</f>
        <v>0</v>
      </c>
    </row>
    <row r="25" spans="1:13" ht="40.5">
      <c r="A25" s="123"/>
      <c r="B25" s="96" t="s">
        <v>33</v>
      </c>
      <c r="C25" s="82" t="s">
        <v>40</v>
      </c>
      <c r="D25" s="93" t="s">
        <v>9</v>
      </c>
      <c r="E25" s="94"/>
      <c r="F25" s="138">
        <v>4.8</v>
      </c>
      <c r="H25" s="5" t="e">
        <f>#REF!</f>
        <v>#REF!</v>
      </c>
    </row>
    <row r="26" spans="1:13" ht="27">
      <c r="A26" s="123"/>
      <c r="B26" s="96" t="s">
        <v>41</v>
      </c>
      <c r="C26" s="82" t="s">
        <v>42</v>
      </c>
      <c r="D26" s="93" t="s">
        <v>9</v>
      </c>
      <c r="E26" s="94"/>
      <c r="F26" s="138">
        <v>4</v>
      </c>
      <c r="I26" s="2" t="e">
        <f>J26*K26</f>
        <v>#REF!</v>
      </c>
      <c r="J26" s="2" t="e">
        <f>#REF!/5</f>
        <v>#REF!</v>
      </c>
      <c r="K26" s="2">
        <v>1.58</v>
      </c>
    </row>
    <row r="27" spans="1:13" ht="40.5">
      <c r="A27" s="123"/>
      <c r="B27" s="99" t="s">
        <v>44</v>
      </c>
      <c r="C27" s="91" t="s">
        <v>43</v>
      </c>
      <c r="D27" s="83" t="s">
        <v>9</v>
      </c>
      <c r="E27" s="98"/>
      <c r="F27" s="139">
        <v>7</v>
      </c>
    </row>
    <row r="28" spans="1:13">
      <c r="A28" s="174" t="s">
        <v>45</v>
      </c>
      <c r="B28" s="174"/>
      <c r="C28" s="174"/>
      <c r="D28" s="174"/>
      <c r="E28" s="174"/>
      <c r="F28" s="174"/>
    </row>
    <row r="29" spans="1:13" ht="53.25" customHeight="1">
      <c r="A29" s="123"/>
      <c r="B29" s="99" t="s">
        <v>44</v>
      </c>
      <c r="C29" s="91" t="s">
        <v>46</v>
      </c>
      <c r="D29" s="83" t="s">
        <v>9</v>
      </c>
      <c r="E29" s="98"/>
      <c r="F29" s="139">
        <v>1.26</v>
      </c>
    </row>
    <row r="30" spans="1:13" ht="70.5" customHeight="1">
      <c r="A30" s="123"/>
      <c r="B30" s="99" t="s">
        <v>49</v>
      </c>
      <c r="C30" s="91" t="s">
        <v>47</v>
      </c>
      <c r="D30" s="83" t="s">
        <v>38</v>
      </c>
      <c r="E30" s="98"/>
      <c r="F30" s="140">
        <v>8</v>
      </c>
    </row>
    <row r="31" spans="1:13" ht="66" customHeight="1">
      <c r="A31" s="95"/>
      <c r="B31" s="99" t="s">
        <v>49</v>
      </c>
      <c r="C31" s="91" t="s">
        <v>50</v>
      </c>
      <c r="D31" s="83" t="s">
        <v>38</v>
      </c>
      <c r="E31" s="98"/>
      <c r="F31" s="140">
        <v>4</v>
      </c>
    </row>
    <row r="32" spans="1:13" ht="51" customHeight="1">
      <c r="A32" s="123"/>
      <c r="B32" s="99" t="s">
        <v>44</v>
      </c>
      <c r="C32" s="102" t="s">
        <v>51</v>
      </c>
      <c r="D32" s="96" t="s">
        <v>9</v>
      </c>
      <c r="E32" s="100"/>
      <c r="F32" s="141">
        <v>7.54</v>
      </c>
    </row>
    <row r="33" spans="1:26">
      <c r="A33" s="174" t="s">
        <v>52</v>
      </c>
      <c r="B33" s="174"/>
      <c r="C33" s="174"/>
      <c r="D33" s="174"/>
      <c r="E33" s="174"/>
      <c r="F33" s="174"/>
    </row>
    <row r="34" spans="1:26" ht="81.75" customHeight="1">
      <c r="A34" s="153"/>
      <c r="B34" s="99" t="s">
        <v>53</v>
      </c>
      <c r="C34" s="159" t="s">
        <v>143</v>
      </c>
      <c r="D34" s="96" t="s">
        <v>8</v>
      </c>
      <c r="E34" s="100"/>
      <c r="F34" s="154">
        <v>5.72</v>
      </c>
      <c r="G34" s="154"/>
      <c r="H34" s="155"/>
      <c r="I34" s="156"/>
      <c r="J34" s="157"/>
      <c r="K34" s="158"/>
      <c r="L34" s="157"/>
    </row>
    <row r="35" spans="1:26" ht="49.5" customHeight="1">
      <c r="A35" s="123"/>
      <c r="B35" s="99" t="s">
        <v>56</v>
      </c>
      <c r="C35" s="102" t="s">
        <v>54</v>
      </c>
      <c r="D35" s="96" t="s">
        <v>55</v>
      </c>
      <c r="E35" s="100"/>
      <c r="F35" s="141">
        <v>0.498</v>
      </c>
    </row>
    <row r="36" spans="1:26" ht="41.25">
      <c r="A36" s="123"/>
      <c r="B36" s="99" t="s">
        <v>58</v>
      </c>
      <c r="C36" s="102" t="s">
        <v>57</v>
      </c>
      <c r="D36" s="96" t="s">
        <v>9</v>
      </c>
      <c r="E36" s="100"/>
      <c r="F36" s="141">
        <v>41.4</v>
      </c>
    </row>
    <row r="37" spans="1:26" ht="27.75">
      <c r="A37" s="123"/>
      <c r="B37" s="99" t="s">
        <v>60</v>
      </c>
      <c r="C37" s="102" t="s">
        <v>59</v>
      </c>
      <c r="D37" s="96" t="s">
        <v>8</v>
      </c>
      <c r="E37" s="100"/>
      <c r="F37" s="141">
        <v>1.4</v>
      </c>
    </row>
    <row r="38" spans="1:26">
      <c r="A38" s="174" t="s">
        <v>61</v>
      </c>
      <c r="B38" s="174"/>
      <c r="C38" s="174"/>
      <c r="D38" s="174"/>
      <c r="E38" s="174"/>
      <c r="F38" s="174"/>
    </row>
    <row r="39" spans="1:26" ht="41.25">
      <c r="A39" s="123"/>
      <c r="B39" s="99" t="s">
        <v>64</v>
      </c>
      <c r="C39" s="102" t="s">
        <v>62</v>
      </c>
      <c r="D39" s="96" t="s">
        <v>38</v>
      </c>
      <c r="E39" s="100"/>
      <c r="F39" s="141">
        <v>70</v>
      </c>
    </row>
    <row r="40" spans="1:26" ht="27.75">
      <c r="A40" s="123"/>
      <c r="B40" s="99" t="s">
        <v>66</v>
      </c>
      <c r="C40" s="102" t="s">
        <v>65</v>
      </c>
      <c r="D40" s="96" t="s">
        <v>8</v>
      </c>
      <c r="E40" s="100"/>
      <c r="F40" s="141">
        <v>8</v>
      </c>
    </row>
    <row r="41" spans="1:26" ht="27.75">
      <c r="A41" s="123"/>
      <c r="B41" s="99" t="s">
        <v>66</v>
      </c>
      <c r="C41" s="102" t="s">
        <v>67</v>
      </c>
      <c r="D41" s="96" t="s">
        <v>8</v>
      </c>
      <c r="E41" s="100"/>
      <c r="F41" s="141">
        <v>1.6</v>
      </c>
    </row>
    <row r="42" spans="1:26" ht="27.75">
      <c r="A42" s="123"/>
      <c r="B42" s="99" t="s">
        <v>69</v>
      </c>
      <c r="C42" s="102" t="s">
        <v>68</v>
      </c>
      <c r="D42" s="96" t="s">
        <v>8</v>
      </c>
      <c r="E42" s="100"/>
      <c r="F42" s="141">
        <v>4.1399999999999997</v>
      </c>
    </row>
    <row r="43" spans="1:26" ht="27.75">
      <c r="A43" s="123"/>
      <c r="B43" s="99" t="s">
        <v>64</v>
      </c>
      <c r="C43" s="102" t="s">
        <v>70</v>
      </c>
      <c r="D43" s="96" t="s">
        <v>71</v>
      </c>
      <c r="E43" s="100"/>
      <c r="F43" s="141">
        <v>91</v>
      </c>
      <c r="T43" s="160"/>
      <c r="U43" s="160"/>
      <c r="V43" s="160"/>
      <c r="W43" s="160"/>
      <c r="X43" s="160"/>
      <c r="Y43" s="160"/>
      <c r="Z43" s="160"/>
    </row>
    <row r="44" spans="1:26" ht="54.75">
      <c r="A44" s="123"/>
      <c r="B44" s="99" t="s">
        <v>73</v>
      </c>
      <c r="C44" s="102" t="s">
        <v>72</v>
      </c>
      <c r="D44" s="96" t="s">
        <v>71</v>
      </c>
      <c r="E44" s="100"/>
      <c r="F44" s="141">
        <v>36</v>
      </c>
    </row>
    <row r="45" spans="1:26" ht="27.75">
      <c r="A45" s="123"/>
      <c r="B45" s="99" t="s">
        <v>66</v>
      </c>
      <c r="C45" s="102" t="s">
        <v>74</v>
      </c>
      <c r="D45" s="96" t="s">
        <v>8</v>
      </c>
      <c r="E45" s="100"/>
      <c r="F45" s="141">
        <v>48</v>
      </c>
    </row>
    <row r="46" spans="1:26" ht="54.75">
      <c r="A46" s="123"/>
      <c r="B46" s="99" t="s">
        <v>76</v>
      </c>
      <c r="C46" s="102" t="s">
        <v>75</v>
      </c>
      <c r="D46" s="96" t="s">
        <v>9</v>
      </c>
      <c r="E46" s="100"/>
      <c r="F46" s="141">
        <v>54</v>
      </c>
    </row>
    <row r="47" spans="1:26" ht="27.75">
      <c r="A47" s="123"/>
      <c r="B47" s="99" t="s">
        <v>69</v>
      </c>
      <c r="C47" s="102" t="s">
        <v>68</v>
      </c>
      <c r="D47" s="96" t="s">
        <v>8</v>
      </c>
      <c r="E47" s="100"/>
      <c r="F47" s="141">
        <v>1.1499999999999999</v>
      </c>
    </row>
    <row r="48" spans="1:26" ht="41.25">
      <c r="A48" s="123"/>
      <c r="B48" s="99" t="s">
        <v>76</v>
      </c>
      <c r="C48" s="102" t="s">
        <v>77</v>
      </c>
      <c r="D48" s="96" t="s">
        <v>8</v>
      </c>
      <c r="E48" s="100"/>
      <c r="F48" s="141">
        <v>2</v>
      </c>
    </row>
    <row r="49" spans="1:8" ht="41.25">
      <c r="A49" s="123"/>
      <c r="B49" s="99" t="s">
        <v>69</v>
      </c>
      <c r="C49" s="102" t="s">
        <v>78</v>
      </c>
      <c r="D49" s="96" t="s">
        <v>8</v>
      </c>
      <c r="E49" s="100"/>
      <c r="F49" s="141">
        <v>3.09</v>
      </c>
    </row>
    <row r="50" spans="1:8" ht="41.25">
      <c r="A50" s="123"/>
      <c r="B50" s="99" t="s">
        <v>80</v>
      </c>
      <c r="C50" s="102" t="s">
        <v>79</v>
      </c>
      <c r="D50" s="96" t="s">
        <v>55</v>
      </c>
      <c r="E50" s="100"/>
      <c r="F50" s="141">
        <v>115</v>
      </c>
    </row>
    <row r="51" spans="1:8" ht="40.5">
      <c r="A51" s="95"/>
      <c r="B51" s="121" t="s">
        <v>80</v>
      </c>
      <c r="C51" s="85" t="s">
        <v>81</v>
      </c>
      <c r="D51" s="93" t="s">
        <v>55</v>
      </c>
      <c r="E51" s="94"/>
      <c r="F51" s="138">
        <v>115</v>
      </c>
      <c r="H51" s="7"/>
    </row>
    <row r="52" spans="1:8" ht="27">
      <c r="A52" s="95"/>
      <c r="B52" s="129" t="s">
        <v>123</v>
      </c>
      <c r="C52" s="85" t="s">
        <v>122</v>
      </c>
      <c r="D52" s="93" t="s">
        <v>55</v>
      </c>
      <c r="E52" s="94"/>
      <c r="F52" s="138">
        <v>30</v>
      </c>
      <c r="H52" s="7"/>
    </row>
    <row r="53" spans="1:8">
      <c r="A53" s="105"/>
      <c r="B53" s="101"/>
      <c r="C53" s="106"/>
      <c r="D53" s="107"/>
      <c r="E53" s="104"/>
      <c r="F53" s="107"/>
      <c r="H53" s="18"/>
    </row>
    <row r="54" spans="1:8">
      <c r="A54" s="105"/>
      <c r="B54" s="101"/>
      <c r="C54" s="106"/>
      <c r="D54" s="107"/>
      <c r="E54" s="104"/>
      <c r="F54" s="107"/>
      <c r="H54" s="18"/>
    </row>
    <row r="55" spans="1:8">
      <c r="H55" s="18"/>
    </row>
    <row r="56" spans="1:8">
      <c r="A56" s="170"/>
      <c r="B56" s="170"/>
      <c r="C56" s="170"/>
      <c r="D56" s="170"/>
      <c r="E56" s="170"/>
      <c r="F56" s="170"/>
      <c r="H56" s="1"/>
    </row>
    <row r="58" spans="1:8">
      <c r="A58" s="171"/>
      <c r="B58" s="172"/>
      <c r="C58" s="172"/>
      <c r="D58" s="172"/>
      <c r="E58" s="172"/>
      <c r="F58" s="172"/>
      <c r="G58" s="27"/>
      <c r="H58" s="28"/>
    </row>
    <row r="59" spans="1:8">
      <c r="A59" s="113"/>
      <c r="B59" s="113"/>
      <c r="C59" s="108"/>
      <c r="D59" s="109"/>
      <c r="E59" s="110"/>
      <c r="F59" s="125"/>
      <c r="G59" s="26"/>
      <c r="H59" s="19"/>
    </row>
    <row r="60" spans="1:8">
      <c r="A60" s="113"/>
      <c r="B60" s="113"/>
      <c r="C60" s="173"/>
      <c r="D60" s="173"/>
      <c r="E60" s="173"/>
      <c r="F60" s="173"/>
      <c r="G60" s="173"/>
      <c r="H60" s="173"/>
    </row>
    <row r="61" spans="1:8">
      <c r="A61" s="113"/>
      <c r="B61" s="113"/>
      <c r="C61" s="108"/>
      <c r="D61" s="109"/>
      <c r="E61" s="110"/>
      <c r="F61" s="125"/>
      <c r="G61" s="26"/>
      <c r="H61" s="19"/>
    </row>
  </sheetData>
  <mergeCells count="17">
    <mergeCell ref="A56:F56"/>
    <mergeCell ref="A58:F58"/>
    <mergeCell ref="C60:H60"/>
    <mergeCell ref="A28:F28"/>
    <mergeCell ref="A8:C8"/>
    <mergeCell ref="A33:F33"/>
    <mergeCell ref="A38:F38"/>
    <mergeCell ref="T43:Z43"/>
    <mergeCell ref="A1:F1"/>
    <mergeCell ref="A2:F2"/>
    <mergeCell ref="A4:F4"/>
    <mergeCell ref="C3:H3"/>
    <mergeCell ref="A5:A6"/>
    <mergeCell ref="B5:B6"/>
    <mergeCell ref="C5:C6"/>
    <mergeCell ref="D5:D6"/>
    <mergeCell ref="E5:F5"/>
  </mergeCells>
  <pageMargins left="0.48" right="0.28000000000000003" top="0.62" bottom="0.51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B11" sqref="B11:D11"/>
    </sheetView>
  </sheetViews>
  <sheetFormatPr defaultRowHeight="15.75"/>
  <cols>
    <col min="1" max="1" width="4.5703125" style="112" customWidth="1"/>
    <col min="2" max="2" width="7.7109375" style="109" customWidth="1"/>
    <col min="3" max="3" width="35.140625" style="110" customWidth="1"/>
    <col min="4" max="4" width="8.5703125" style="112" customWidth="1"/>
    <col min="5" max="5" width="8.85546875" style="111" customWidth="1"/>
    <col min="6" max="6" width="10.140625" style="142" customWidth="1"/>
    <col min="7" max="7" width="13.28515625" style="1" hidden="1" customWidth="1"/>
    <col min="8" max="8" width="12.85546875" style="2" hidden="1" customWidth="1"/>
    <col min="9" max="9" width="8.28515625" style="2" hidden="1" customWidth="1"/>
    <col min="10" max="10" width="11.42578125" style="2" hidden="1" customWidth="1"/>
    <col min="11" max="11" width="6.7109375" style="2" hidden="1" customWidth="1"/>
    <col min="12" max="19" width="0" style="2" hidden="1" customWidth="1"/>
    <col min="20" max="20" width="13.140625" style="2" bestFit="1" customWidth="1"/>
    <col min="21" max="16384" width="9.140625" style="2"/>
  </cols>
  <sheetData>
    <row r="1" spans="1:23">
      <c r="A1" s="179"/>
      <c r="B1" s="180"/>
      <c r="C1" s="180"/>
      <c r="D1" s="180"/>
      <c r="E1" s="180"/>
      <c r="F1" s="180"/>
    </row>
    <row r="2" spans="1:23" ht="28.5" customHeight="1">
      <c r="A2" s="161" t="s">
        <v>10</v>
      </c>
      <c r="B2" s="162"/>
      <c r="C2" s="162"/>
      <c r="D2" s="162"/>
      <c r="E2" s="162"/>
      <c r="F2" s="162"/>
    </row>
    <row r="3" spans="1:23">
      <c r="A3" s="161" t="s">
        <v>141</v>
      </c>
      <c r="B3" s="162"/>
      <c r="C3" s="162"/>
      <c r="D3" s="162"/>
      <c r="E3" s="162"/>
      <c r="F3" s="162"/>
    </row>
    <row r="4" spans="1:23">
      <c r="A4" s="79"/>
      <c r="B4" s="80"/>
      <c r="C4" s="176" t="s">
        <v>142</v>
      </c>
      <c r="D4" s="176"/>
      <c r="E4" s="176"/>
      <c r="F4" s="176"/>
    </row>
    <row r="5" spans="1:23">
      <c r="A5" s="181"/>
      <c r="B5" s="181"/>
      <c r="C5" s="181"/>
      <c r="D5" s="181"/>
      <c r="E5" s="181"/>
      <c r="F5" s="127"/>
    </row>
    <row r="6" spans="1:23" s="4" customFormat="1" ht="24" customHeight="1">
      <c r="A6" s="166" t="s">
        <v>0</v>
      </c>
      <c r="B6" s="166" t="s">
        <v>1</v>
      </c>
      <c r="C6" s="166" t="s">
        <v>2</v>
      </c>
      <c r="D6" s="168" t="s">
        <v>3</v>
      </c>
      <c r="E6" s="169" t="s">
        <v>4</v>
      </c>
      <c r="F6" s="169"/>
      <c r="G6" s="3"/>
    </row>
    <row r="7" spans="1:23" s="4" customFormat="1" ht="45">
      <c r="A7" s="166"/>
      <c r="B7" s="167"/>
      <c r="C7" s="166"/>
      <c r="D7" s="166"/>
      <c r="E7" s="124" t="s">
        <v>5</v>
      </c>
      <c r="F7" s="122" t="s">
        <v>6</v>
      </c>
      <c r="G7" s="3"/>
    </row>
    <row r="8" spans="1:23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0">
        <v>6</v>
      </c>
    </row>
    <row r="9" spans="1:23">
      <c r="A9" s="123"/>
      <c r="B9" s="177" t="s">
        <v>144</v>
      </c>
      <c r="C9" s="178"/>
      <c r="D9" s="178"/>
      <c r="E9" s="114"/>
      <c r="F9" s="151"/>
    </row>
    <row r="10" spans="1:23" ht="40.5">
      <c r="A10" s="123"/>
      <c r="B10" s="81" t="s">
        <v>125</v>
      </c>
      <c r="C10" s="82" t="s">
        <v>126</v>
      </c>
      <c r="D10" s="83" t="s">
        <v>8</v>
      </c>
      <c r="E10" s="100"/>
      <c r="F10" s="141">
        <v>25</v>
      </c>
      <c r="T10" s="160"/>
      <c r="U10" s="160"/>
      <c r="V10" s="160"/>
      <c r="W10" s="160"/>
    </row>
    <row r="11" spans="1:23">
      <c r="A11" s="123"/>
      <c r="B11" s="177" t="s">
        <v>145</v>
      </c>
      <c r="C11" s="178"/>
      <c r="D11" s="178"/>
      <c r="E11" s="114"/>
      <c r="F11" s="151"/>
    </row>
    <row r="12" spans="1:23" ht="27">
      <c r="A12" s="123"/>
      <c r="B12" s="81" t="s">
        <v>19</v>
      </c>
      <c r="C12" s="117" t="s">
        <v>127</v>
      </c>
      <c r="D12" s="87" t="s">
        <v>7</v>
      </c>
      <c r="E12" s="86"/>
      <c r="F12" s="133">
        <v>2</v>
      </c>
    </row>
    <row r="13" spans="1:23" ht="27">
      <c r="A13" s="123"/>
      <c r="B13" s="81" t="s">
        <v>19</v>
      </c>
      <c r="C13" s="117" t="s">
        <v>128</v>
      </c>
      <c r="D13" s="87" t="s">
        <v>7</v>
      </c>
      <c r="E13" s="86"/>
      <c r="F13" s="133">
        <v>4</v>
      </c>
    </row>
    <row r="14" spans="1:23" ht="40.5">
      <c r="A14" s="123"/>
      <c r="B14" s="90" t="s">
        <v>30</v>
      </c>
      <c r="C14" s="91" t="s">
        <v>129</v>
      </c>
      <c r="D14" s="87" t="s">
        <v>9</v>
      </c>
      <c r="E14" s="86"/>
      <c r="F14" s="137">
        <v>67.3</v>
      </c>
    </row>
    <row r="15" spans="1:23" ht="27">
      <c r="A15" s="123"/>
      <c r="B15" s="90" t="s">
        <v>130</v>
      </c>
      <c r="C15" s="91" t="s">
        <v>131</v>
      </c>
      <c r="D15" s="87" t="s">
        <v>9</v>
      </c>
      <c r="E15" s="86"/>
      <c r="F15" s="137">
        <v>67.3</v>
      </c>
    </row>
    <row r="16" spans="1:23" ht="27">
      <c r="A16" s="123"/>
      <c r="B16" s="81" t="s">
        <v>19</v>
      </c>
      <c r="C16" s="82" t="s">
        <v>132</v>
      </c>
      <c r="D16" s="87" t="s">
        <v>7</v>
      </c>
      <c r="E16" s="86"/>
      <c r="F16" s="133">
        <v>1.28</v>
      </c>
    </row>
    <row r="17" spans="1:8" ht="54">
      <c r="A17" s="123"/>
      <c r="B17" s="90" t="s">
        <v>130</v>
      </c>
      <c r="C17" s="91" t="s">
        <v>133</v>
      </c>
      <c r="D17" s="87" t="s">
        <v>9</v>
      </c>
      <c r="E17" s="86"/>
      <c r="F17" s="152">
        <v>30</v>
      </c>
    </row>
    <row r="18" spans="1:8" ht="27">
      <c r="A18" s="123"/>
      <c r="B18" s="81" t="s">
        <v>19</v>
      </c>
      <c r="C18" s="82" t="s">
        <v>134</v>
      </c>
      <c r="D18" s="87" t="s">
        <v>7</v>
      </c>
      <c r="E18" s="86"/>
      <c r="F18" s="133">
        <v>1.28</v>
      </c>
    </row>
    <row r="19" spans="1:8" ht="40.5">
      <c r="A19" s="123"/>
      <c r="B19" s="81" t="s">
        <v>19</v>
      </c>
      <c r="C19" s="82" t="s">
        <v>135</v>
      </c>
      <c r="D19" s="87" t="s">
        <v>7</v>
      </c>
      <c r="E19" s="86"/>
      <c r="F19" s="133">
        <v>1.6</v>
      </c>
    </row>
    <row r="20" spans="1:8" ht="39" customHeight="1">
      <c r="A20" s="123"/>
      <c r="B20" s="90" t="s">
        <v>30</v>
      </c>
      <c r="C20" s="91" t="s">
        <v>136</v>
      </c>
      <c r="D20" s="87" t="s">
        <v>9</v>
      </c>
      <c r="E20" s="86"/>
      <c r="F20" s="137">
        <v>93</v>
      </c>
    </row>
    <row r="21" spans="1:8" ht="27">
      <c r="A21" s="123"/>
      <c r="B21" s="143" t="s">
        <v>138</v>
      </c>
      <c r="C21" s="82" t="s">
        <v>137</v>
      </c>
      <c r="D21" s="87" t="s">
        <v>9</v>
      </c>
      <c r="E21" s="116"/>
      <c r="F21" s="136">
        <v>93</v>
      </c>
    </row>
    <row r="22" spans="1:8" ht="54">
      <c r="A22" s="123"/>
      <c r="B22" s="143" t="s">
        <v>140</v>
      </c>
      <c r="C22" s="82" t="s">
        <v>139</v>
      </c>
      <c r="D22" s="87" t="s">
        <v>9</v>
      </c>
      <c r="E22" s="116"/>
      <c r="F22" s="136">
        <v>34.4</v>
      </c>
    </row>
    <row r="23" spans="1:8">
      <c r="A23" s="105"/>
      <c r="B23" s="101"/>
      <c r="C23" s="106"/>
      <c r="D23" s="107"/>
      <c r="E23" s="104"/>
      <c r="F23" s="107"/>
      <c r="H23" s="18"/>
    </row>
    <row r="24" spans="1:8">
      <c r="A24" s="105"/>
      <c r="B24" s="101"/>
      <c r="C24" s="106"/>
      <c r="D24" s="107"/>
      <c r="E24" s="104"/>
      <c r="F24" s="107"/>
      <c r="H24" s="18"/>
    </row>
    <row r="25" spans="1:8">
      <c r="H25" s="18"/>
    </row>
    <row r="26" spans="1:8">
      <c r="A26" s="170"/>
      <c r="B26" s="170"/>
      <c r="C26" s="170"/>
      <c r="D26" s="170"/>
      <c r="E26" s="170"/>
      <c r="F26" s="170"/>
      <c r="H26" s="1"/>
    </row>
    <row r="28" spans="1:8">
      <c r="A28" s="171"/>
      <c r="B28" s="172"/>
      <c r="C28" s="172"/>
      <c r="D28" s="172"/>
      <c r="E28" s="172"/>
      <c r="F28" s="172"/>
      <c r="G28" s="27"/>
      <c r="H28" s="28"/>
    </row>
    <row r="29" spans="1:8">
      <c r="A29" s="113"/>
      <c r="B29" s="113"/>
      <c r="C29" s="112"/>
      <c r="D29" s="109"/>
      <c r="E29" s="110"/>
      <c r="F29" s="125"/>
      <c r="G29" s="26"/>
      <c r="H29" s="19"/>
    </row>
    <row r="30" spans="1:8">
      <c r="A30" s="113"/>
      <c r="B30" s="113"/>
      <c r="C30" s="173"/>
      <c r="D30" s="173"/>
      <c r="E30" s="173"/>
      <c r="F30" s="173"/>
      <c r="G30" s="173"/>
      <c r="H30" s="173"/>
    </row>
    <row r="31" spans="1:8">
      <c r="A31" s="113"/>
      <c r="B31" s="113"/>
      <c r="C31" s="112"/>
      <c r="D31" s="109"/>
      <c r="E31" s="110"/>
      <c r="F31" s="125"/>
      <c r="G31" s="26"/>
      <c r="H31" s="19"/>
    </row>
  </sheetData>
  <mergeCells count="16">
    <mergeCell ref="T10:W10"/>
    <mergeCell ref="A1:F1"/>
    <mergeCell ref="A2:F2"/>
    <mergeCell ref="A3:F3"/>
    <mergeCell ref="A5:E5"/>
    <mergeCell ref="A6:A7"/>
    <mergeCell ref="B6:B7"/>
    <mergeCell ref="C6:C7"/>
    <mergeCell ref="D6:D7"/>
    <mergeCell ref="E6:F6"/>
    <mergeCell ref="A28:F28"/>
    <mergeCell ref="C30:H30"/>
    <mergeCell ref="C4:F4"/>
    <mergeCell ref="B9:D9"/>
    <mergeCell ref="A26:F26"/>
    <mergeCell ref="B11:D11"/>
  </mergeCells>
  <pageMargins left="0.51" right="0.31" top="0.75" bottom="0.5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7" workbookViewId="0">
      <selection activeCell="V8" sqref="V8"/>
    </sheetView>
  </sheetViews>
  <sheetFormatPr defaultRowHeight="15.75"/>
  <cols>
    <col min="1" max="1" width="4.5703125" style="41" customWidth="1"/>
    <col min="2" max="2" width="7.7109375" style="24" customWidth="1"/>
    <col min="3" max="3" width="35.140625" style="25" customWidth="1"/>
    <col min="4" max="4" width="8.5703125" style="41" customWidth="1"/>
    <col min="5" max="5" width="8.85546875" style="26" customWidth="1"/>
    <col min="6" max="6" width="10.140625" style="150" customWidth="1"/>
    <col min="7" max="7" width="13.28515625" style="1" hidden="1" customWidth="1"/>
    <col min="8" max="8" width="12.85546875" style="2" hidden="1" customWidth="1"/>
    <col min="9" max="9" width="8.28515625" style="2" hidden="1" customWidth="1"/>
    <col min="10" max="10" width="11.42578125" style="2" hidden="1" customWidth="1"/>
    <col min="11" max="11" width="6.7109375" style="2" hidden="1" customWidth="1"/>
    <col min="12" max="12" width="11.42578125" style="2" hidden="1" customWidth="1"/>
    <col min="13" max="13" width="6.7109375" style="2" hidden="1" customWidth="1"/>
    <col min="14" max="19" width="0" style="2" hidden="1" customWidth="1"/>
    <col min="20" max="20" width="13.140625" style="2" bestFit="1" customWidth="1"/>
    <col min="21" max="16384" width="9.140625" style="2"/>
  </cols>
  <sheetData>
    <row r="1" spans="1:10">
      <c r="A1" s="188"/>
      <c r="B1" s="189"/>
      <c r="C1" s="189"/>
      <c r="D1" s="189"/>
      <c r="E1" s="189"/>
      <c r="F1" s="189"/>
    </row>
    <row r="2" spans="1:10">
      <c r="A2" s="164" t="s">
        <v>119</v>
      </c>
      <c r="B2" s="165"/>
      <c r="C2" s="165"/>
      <c r="D2" s="165"/>
      <c r="E2" s="165"/>
      <c r="F2" s="165"/>
    </row>
    <row r="3" spans="1:10">
      <c r="A3" s="164" t="s">
        <v>120</v>
      </c>
      <c r="B3" s="165"/>
      <c r="C3" s="165"/>
      <c r="D3" s="165"/>
      <c r="E3" s="165"/>
      <c r="F3" s="165"/>
    </row>
    <row r="4" spans="1:10">
      <c r="A4" s="183" t="s">
        <v>121</v>
      </c>
      <c r="B4" s="183"/>
      <c r="C4" s="183"/>
      <c r="D4" s="183"/>
      <c r="E4" s="183"/>
      <c r="F4" s="183"/>
    </row>
    <row r="5" spans="1:10" s="118" customFormat="1" ht="24.75" customHeight="1">
      <c r="A5" s="166" t="s">
        <v>0</v>
      </c>
      <c r="B5" s="166" t="s">
        <v>1</v>
      </c>
      <c r="C5" s="166" t="s">
        <v>2</v>
      </c>
      <c r="D5" s="168" t="s">
        <v>3</v>
      </c>
      <c r="E5" s="169" t="s">
        <v>4</v>
      </c>
      <c r="F5" s="169"/>
    </row>
    <row r="6" spans="1:10" s="118" customFormat="1" ht="45">
      <c r="A6" s="166"/>
      <c r="B6" s="167"/>
      <c r="C6" s="166"/>
      <c r="D6" s="166"/>
      <c r="E6" s="119" t="s">
        <v>5</v>
      </c>
      <c r="F6" s="122" t="s">
        <v>6</v>
      </c>
    </row>
    <row r="7" spans="1:10" s="12" customForma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20">
        <v>6</v>
      </c>
    </row>
    <row r="8" spans="1:10" ht="27">
      <c r="A8" s="14">
        <v>1</v>
      </c>
      <c r="B8" s="33" t="s">
        <v>84</v>
      </c>
      <c r="C8" s="34" t="s">
        <v>83</v>
      </c>
      <c r="D8" s="32" t="s">
        <v>38</v>
      </c>
      <c r="E8" s="35"/>
      <c r="F8" s="144">
        <v>1</v>
      </c>
      <c r="H8" s="5">
        <v>51</v>
      </c>
      <c r="I8" s="41">
        <f>H8*0.05</f>
        <v>2.5500000000000003</v>
      </c>
      <c r="J8" s="41"/>
    </row>
    <row r="9" spans="1:10" ht="27">
      <c r="A9" s="14">
        <v>2</v>
      </c>
      <c r="B9" s="33" t="s">
        <v>84</v>
      </c>
      <c r="C9" s="34" t="s">
        <v>85</v>
      </c>
      <c r="D9" s="32" t="s">
        <v>38</v>
      </c>
      <c r="E9" s="35"/>
      <c r="F9" s="144">
        <v>1</v>
      </c>
      <c r="I9" s="41"/>
      <c r="J9" s="41"/>
    </row>
    <row r="10" spans="1:10" ht="54">
      <c r="A10" s="182">
        <v>3</v>
      </c>
      <c r="B10" s="33" t="s">
        <v>88</v>
      </c>
      <c r="C10" s="36" t="s">
        <v>86</v>
      </c>
      <c r="D10" s="37" t="s">
        <v>38</v>
      </c>
      <c r="E10" s="38"/>
      <c r="F10" s="145">
        <v>1</v>
      </c>
      <c r="G10" s="2"/>
      <c r="H10" s="5">
        <v>163</v>
      </c>
    </row>
    <row r="11" spans="1:10" ht="27">
      <c r="A11" s="182"/>
      <c r="B11" s="44"/>
      <c r="C11" s="36" t="s">
        <v>87</v>
      </c>
      <c r="D11" s="42" t="s">
        <v>38</v>
      </c>
      <c r="E11" s="43"/>
      <c r="F11" s="146">
        <v>1</v>
      </c>
      <c r="G11" s="2"/>
      <c r="H11" s="5"/>
    </row>
    <row r="12" spans="1:10">
      <c r="A12" s="17">
        <v>4</v>
      </c>
      <c r="B12" s="45" t="s">
        <v>89</v>
      </c>
      <c r="C12" s="49" t="s">
        <v>90</v>
      </c>
      <c r="D12" s="46" t="s">
        <v>48</v>
      </c>
      <c r="E12" s="47"/>
      <c r="F12" s="48">
        <v>28</v>
      </c>
      <c r="G12" s="2"/>
      <c r="H12" s="5"/>
    </row>
    <row r="13" spans="1:10">
      <c r="A13" s="128">
        <v>5</v>
      </c>
      <c r="B13" s="45" t="s">
        <v>89</v>
      </c>
      <c r="C13" s="49" t="s">
        <v>92</v>
      </c>
      <c r="D13" s="46" t="s">
        <v>48</v>
      </c>
      <c r="E13" s="47"/>
      <c r="F13" s="48">
        <v>60</v>
      </c>
      <c r="H13" s="5">
        <v>6.75</v>
      </c>
    </row>
    <row r="14" spans="1:10">
      <c r="A14" s="186">
        <v>6</v>
      </c>
      <c r="B14" s="45" t="s">
        <v>89</v>
      </c>
      <c r="C14" s="49" t="s">
        <v>93</v>
      </c>
      <c r="D14" s="46" t="s">
        <v>48</v>
      </c>
      <c r="E14" s="47"/>
      <c r="F14" s="48">
        <v>32</v>
      </c>
      <c r="H14" s="8"/>
    </row>
    <row r="15" spans="1:10">
      <c r="A15" s="187"/>
      <c r="B15" s="51" t="s">
        <v>95</v>
      </c>
      <c r="C15" s="56" t="s">
        <v>94</v>
      </c>
      <c r="D15" s="52" t="s">
        <v>48</v>
      </c>
      <c r="E15" s="53"/>
      <c r="F15" s="48">
        <f>F14*1</f>
        <v>32</v>
      </c>
      <c r="H15" s="8"/>
    </row>
    <row r="16" spans="1:10" ht="27">
      <c r="A16" s="55">
        <v>7</v>
      </c>
      <c r="B16" s="33" t="s">
        <v>97</v>
      </c>
      <c r="C16" s="36" t="s">
        <v>96</v>
      </c>
      <c r="D16" s="39" t="s">
        <v>38</v>
      </c>
      <c r="E16" s="38"/>
      <c r="F16" s="145">
        <v>18</v>
      </c>
      <c r="H16" s="5">
        <v>106.5</v>
      </c>
    </row>
    <row r="17" spans="1:10" ht="17.25" customHeight="1">
      <c r="A17" s="55">
        <v>8</v>
      </c>
      <c r="B17" s="57" t="s">
        <v>98</v>
      </c>
      <c r="C17" s="58" t="s">
        <v>99</v>
      </c>
      <c r="D17" s="59" t="s">
        <v>38</v>
      </c>
      <c r="E17" s="43"/>
      <c r="F17" s="146">
        <v>3</v>
      </c>
      <c r="H17" s="5"/>
    </row>
    <row r="18" spans="1:10" ht="27.75">
      <c r="A18" s="55">
        <v>9</v>
      </c>
      <c r="B18" s="61" t="s">
        <v>98</v>
      </c>
      <c r="C18" s="58" t="s">
        <v>100</v>
      </c>
      <c r="D18" s="59" t="s">
        <v>38</v>
      </c>
      <c r="E18" s="43"/>
      <c r="F18" s="146">
        <v>3</v>
      </c>
      <c r="H18" s="5"/>
    </row>
    <row r="19" spans="1:10" ht="27">
      <c r="A19" s="55">
        <v>10</v>
      </c>
      <c r="B19" s="63" t="s">
        <v>101</v>
      </c>
      <c r="C19" s="66" t="s">
        <v>103</v>
      </c>
      <c r="D19" s="63" t="s">
        <v>102</v>
      </c>
      <c r="E19" s="43"/>
      <c r="F19" s="146">
        <v>2</v>
      </c>
      <c r="G19" s="30"/>
      <c r="H19" s="5"/>
      <c r="I19" s="5"/>
      <c r="J19" s="9"/>
    </row>
    <row r="20" spans="1:10">
      <c r="A20" s="186">
        <v>11</v>
      </c>
      <c r="B20" s="63" t="s">
        <v>101</v>
      </c>
      <c r="C20" s="66" t="s">
        <v>104</v>
      </c>
      <c r="D20" s="63" t="s">
        <v>102</v>
      </c>
      <c r="E20" s="43"/>
      <c r="F20" s="146">
        <v>4</v>
      </c>
    </row>
    <row r="21" spans="1:10">
      <c r="A21" s="187"/>
      <c r="B21" s="64"/>
      <c r="C21" s="50" t="s">
        <v>91</v>
      </c>
      <c r="D21" s="60" t="s">
        <v>63</v>
      </c>
      <c r="E21" s="65">
        <v>0.69</v>
      </c>
      <c r="F21" s="147">
        <f>E21*F20</f>
        <v>2.76</v>
      </c>
    </row>
    <row r="22" spans="1:10" ht="27">
      <c r="A22" s="55">
        <v>12</v>
      </c>
      <c r="B22" s="62" t="s">
        <v>106</v>
      </c>
      <c r="C22" s="66" t="s">
        <v>107</v>
      </c>
      <c r="D22" s="63" t="s">
        <v>102</v>
      </c>
      <c r="E22" s="43"/>
      <c r="F22" s="146">
        <v>19</v>
      </c>
      <c r="H22" s="10"/>
      <c r="I22" s="41"/>
    </row>
    <row r="23" spans="1:10" ht="27">
      <c r="A23" s="55">
        <v>13</v>
      </c>
      <c r="B23" s="62" t="s">
        <v>106</v>
      </c>
      <c r="C23" s="66" t="s">
        <v>105</v>
      </c>
      <c r="D23" s="63" t="s">
        <v>102</v>
      </c>
      <c r="E23" s="43"/>
      <c r="F23" s="146">
        <v>4</v>
      </c>
    </row>
    <row r="24" spans="1:10">
      <c r="A24" s="17"/>
      <c r="B24" s="15"/>
      <c r="C24" s="31" t="s">
        <v>109</v>
      </c>
      <c r="D24" s="32"/>
      <c r="E24" s="40"/>
      <c r="F24" s="148"/>
    </row>
    <row r="25" spans="1:10">
      <c r="A25" s="73">
        <v>14</v>
      </c>
      <c r="B25" s="67" t="s">
        <v>111</v>
      </c>
      <c r="C25" s="68" t="s">
        <v>108</v>
      </c>
      <c r="D25" s="52" t="s">
        <v>48</v>
      </c>
      <c r="E25" s="54"/>
      <c r="F25" s="48">
        <v>9</v>
      </c>
    </row>
    <row r="26" spans="1:10">
      <c r="A26" s="74">
        <v>15</v>
      </c>
      <c r="B26" s="67" t="s">
        <v>112</v>
      </c>
      <c r="C26" s="68" t="s">
        <v>110</v>
      </c>
      <c r="D26" s="52" t="s">
        <v>48</v>
      </c>
      <c r="E26" s="54"/>
      <c r="F26" s="48">
        <v>30</v>
      </c>
    </row>
    <row r="27" spans="1:10" ht="31.5">
      <c r="A27" s="75">
        <v>16</v>
      </c>
      <c r="B27" s="69" t="s">
        <v>114</v>
      </c>
      <c r="C27" s="70" t="s">
        <v>113</v>
      </c>
      <c r="D27" s="71" t="s">
        <v>48</v>
      </c>
      <c r="E27" s="72"/>
      <c r="F27" s="149">
        <v>9</v>
      </c>
      <c r="H27" s="5"/>
    </row>
    <row r="28" spans="1:10">
      <c r="A28" s="76">
        <v>17</v>
      </c>
      <c r="B28" s="39" t="s">
        <v>117</v>
      </c>
      <c r="C28" s="16" t="s">
        <v>115</v>
      </c>
      <c r="D28" s="77" t="s">
        <v>48</v>
      </c>
      <c r="E28" s="78"/>
      <c r="F28" s="148">
        <v>28</v>
      </c>
    </row>
    <row r="29" spans="1:10">
      <c r="A29" s="76">
        <v>18</v>
      </c>
      <c r="B29" s="39" t="s">
        <v>118</v>
      </c>
      <c r="C29" s="16" t="s">
        <v>116</v>
      </c>
      <c r="D29" s="77" t="s">
        <v>48</v>
      </c>
      <c r="E29" s="78"/>
      <c r="F29" s="144">
        <v>82</v>
      </c>
    </row>
    <row r="30" spans="1:10">
      <c r="A30" s="20"/>
      <c r="B30" s="21"/>
      <c r="C30" s="22"/>
      <c r="D30" s="13"/>
      <c r="E30" s="23"/>
      <c r="F30" s="13"/>
      <c r="H30" s="18"/>
    </row>
    <row r="31" spans="1:10">
      <c r="A31" s="20"/>
      <c r="B31" s="21"/>
      <c r="C31" s="22"/>
      <c r="D31" s="13"/>
      <c r="E31" s="23"/>
      <c r="F31" s="13"/>
      <c r="H31" s="18"/>
    </row>
    <row r="32" spans="1:10">
      <c r="H32" s="18"/>
    </row>
    <row r="33" spans="1:8">
      <c r="A33" s="173"/>
      <c r="B33" s="173"/>
      <c r="C33" s="173"/>
      <c r="D33" s="173"/>
      <c r="E33" s="173"/>
      <c r="F33" s="173"/>
      <c r="H33" s="1"/>
    </row>
    <row r="35" spans="1:8">
      <c r="A35" s="184"/>
      <c r="B35" s="185"/>
      <c r="C35" s="185"/>
      <c r="D35" s="185"/>
      <c r="E35" s="185"/>
      <c r="F35" s="185"/>
      <c r="G35" s="27"/>
      <c r="H35" s="28"/>
    </row>
    <row r="36" spans="1:8">
      <c r="A36" s="29"/>
      <c r="B36" s="29"/>
      <c r="C36" s="41"/>
      <c r="D36" s="24"/>
      <c r="E36" s="25"/>
      <c r="F36" s="126"/>
      <c r="G36" s="26"/>
      <c r="H36" s="19"/>
    </row>
    <row r="37" spans="1:8">
      <c r="A37" s="29"/>
      <c r="B37" s="29"/>
      <c r="C37" s="173"/>
      <c r="D37" s="173"/>
      <c r="E37" s="173"/>
      <c r="F37" s="173"/>
      <c r="G37" s="173"/>
      <c r="H37" s="173"/>
    </row>
    <row r="38" spans="1:8">
      <c r="A38" s="29"/>
      <c r="B38" s="29"/>
      <c r="C38" s="41"/>
      <c r="D38" s="24"/>
      <c r="E38" s="25"/>
      <c r="F38" s="126"/>
      <c r="G38" s="26"/>
      <c r="H38" s="19"/>
    </row>
  </sheetData>
  <mergeCells count="15">
    <mergeCell ref="A1:F1"/>
    <mergeCell ref="A2:F2"/>
    <mergeCell ref="A3:F3"/>
    <mergeCell ref="A5:A6"/>
    <mergeCell ref="B5:B6"/>
    <mergeCell ref="C5:C6"/>
    <mergeCell ref="D5:D6"/>
    <mergeCell ref="E5:F5"/>
    <mergeCell ref="A10:A11"/>
    <mergeCell ref="A4:F4"/>
    <mergeCell ref="C37:H37"/>
    <mergeCell ref="A33:F33"/>
    <mergeCell ref="A35:F35"/>
    <mergeCell ref="A20:A21"/>
    <mergeCell ref="A14:A15"/>
  </mergeCells>
  <pageMargins left="0.25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arqiteqtura</vt:lpstr>
      <vt:lpstr>konstruqcia</vt:lpstr>
      <vt:lpstr>eleqtrooba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2019-08-12T13:15:08Z</dcterms:modified>
</cp:coreProperties>
</file>