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activeTab="3"/>
  </bookViews>
  <sheets>
    <sheet name="დანართი 1" sheetId="1" r:id="rId1"/>
    <sheet name="დანართი 2" sheetId="2" r:id="rId2"/>
    <sheet name="დანართი 3" sheetId="3" r:id="rId3"/>
    <sheet name="დანართი 4" sheetId="4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2"/>
  <c r="F52"/>
  <c r="F51"/>
  <c r="F50"/>
  <c r="F149" l="1"/>
  <c r="F148"/>
  <c r="F147"/>
  <c r="F146"/>
  <c r="F144" l="1"/>
  <c r="F143"/>
  <c r="F142"/>
  <c r="F141"/>
  <c r="F140"/>
  <c r="F130" l="1"/>
  <c r="F133" s="1"/>
  <c r="F129"/>
  <c r="F128"/>
  <c r="F127"/>
  <c r="F126"/>
  <c r="F125"/>
  <c r="F131" l="1"/>
  <c r="F136"/>
  <c r="F135"/>
  <c r="F138"/>
  <c r="F132"/>
  <c r="F75" i="3" l="1"/>
  <c r="F74"/>
  <c r="F73"/>
  <c r="F72"/>
  <c r="F71"/>
  <c r="F47" l="1"/>
  <c r="F46"/>
  <c r="F45"/>
  <c r="F44"/>
  <c r="F63" l="1"/>
  <c r="F62"/>
  <c r="F61"/>
  <c r="F60"/>
  <c r="F30" l="1"/>
  <c r="F14" i="2"/>
  <c r="F13"/>
  <c r="F58"/>
  <c r="F57"/>
  <c r="F56"/>
  <c r="F55"/>
  <c r="F96" l="1"/>
  <c r="F39" l="1"/>
  <c r="F33"/>
  <c r="F21" l="1"/>
  <c r="F27" s="1"/>
  <c r="F15"/>
  <c r="F42" i="4"/>
  <c r="F41"/>
  <c r="F40"/>
  <c r="F39"/>
  <c r="F37"/>
  <c r="F36"/>
  <c r="F35"/>
  <c r="F34"/>
  <c r="F32"/>
  <c r="F31"/>
  <c r="F28"/>
  <c r="F20"/>
  <c r="F22" s="1"/>
  <c r="F19"/>
  <c r="F18"/>
  <c r="F15"/>
  <c r="F13"/>
  <c r="F12"/>
  <c r="F11"/>
  <c r="F69" i="3"/>
  <c r="F68"/>
  <c r="F67"/>
  <c r="F66"/>
  <c r="F65"/>
  <c r="F58"/>
  <c r="F55"/>
  <c r="F54"/>
  <c r="F51"/>
  <c r="F50"/>
  <c r="F49"/>
  <c r="F42"/>
  <c r="F41"/>
  <c r="F40"/>
  <c r="F39"/>
  <c r="F37"/>
  <c r="F36"/>
  <c r="F35"/>
  <c r="F34"/>
  <c r="F32"/>
  <c r="F31"/>
  <c r="F29"/>
  <c r="F28"/>
  <c r="F26"/>
  <c r="F25"/>
  <c r="F24"/>
  <c r="F23"/>
  <c r="F21"/>
  <c r="F20"/>
  <c r="F19"/>
  <c r="F18"/>
  <c r="F17"/>
  <c r="F15"/>
  <c r="F14"/>
  <c r="F13"/>
  <c r="F12"/>
  <c r="F11"/>
  <c r="F123" i="2"/>
  <c r="F122"/>
  <c r="F121"/>
  <c r="F120"/>
  <c r="F119"/>
  <c r="F117"/>
  <c r="F115"/>
  <c r="F114"/>
  <c r="F113"/>
  <c r="F112"/>
  <c r="F110"/>
  <c r="F109"/>
  <c r="F108"/>
  <c r="F107"/>
  <c r="F106"/>
  <c r="F104"/>
  <c r="F103"/>
  <c r="F102"/>
  <c r="F101"/>
  <c r="F100"/>
  <c r="F99"/>
  <c r="F98"/>
  <c r="F97"/>
  <c r="F95"/>
  <c r="F94"/>
  <c r="F93"/>
  <c r="F92"/>
  <c r="F91"/>
  <c r="F90"/>
  <c r="F89"/>
  <c r="F88"/>
  <c r="F86"/>
  <c r="F85"/>
  <c r="F84"/>
  <c r="F83"/>
  <c r="F82"/>
  <c r="F80"/>
  <c r="F78"/>
  <c r="F77"/>
  <c r="F76"/>
  <c r="F75"/>
  <c r="F74"/>
  <c r="F73"/>
  <c r="F72"/>
  <c r="F71"/>
  <c r="F70"/>
  <c r="F68"/>
  <c r="F67"/>
  <c r="F66"/>
  <c r="F65"/>
  <c r="F64"/>
  <c r="F63"/>
  <c r="F62"/>
  <c r="F61"/>
  <c r="F60"/>
  <c r="F48"/>
  <c r="F47"/>
  <c r="F46"/>
  <c r="F45"/>
  <c r="F41"/>
  <c r="F35"/>
  <c r="F25"/>
  <c r="F23"/>
  <c r="F20"/>
  <c r="F19"/>
  <c r="F11"/>
  <c r="F21" i="4" l="1"/>
  <c r="F26"/>
  <c r="F28" i="2"/>
  <c r="F34"/>
  <c r="F22"/>
  <c r="F38"/>
  <c r="F26"/>
  <c r="F40"/>
  <c r="F52" i="3"/>
  <c r="F16" i="2"/>
  <c r="F37"/>
  <c r="F43"/>
  <c r="F17"/>
  <c r="F36"/>
  <c r="F42"/>
  <c r="F29" l="1"/>
  <c r="F30" s="1"/>
  <c r="F31"/>
  <c r="M5" i="4" l="1"/>
  <c r="M5" i="2" l="1"/>
  <c r="M5" i="3"/>
</calcChain>
</file>

<file path=xl/sharedStrings.xml><?xml version="1.0" encoding="utf-8"?>
<sst xmlns="http://schemas.openxmlformats.org/spreadsheetml/2006/main" count="650" uniqueCount="246">
  <si>
    <t>danarTi #1</t>
  </si>
  <si>
    <t>____________________________.2019 weli</t>
  </si>
  <si>
    <t>(Sevsebis TariRi)</t>
  </si>
  <si>
    <r>
      <t xml:space="preserve">______________________________________     fasi__________________  (___________________________) </t>
    </r>
    <r>
      <rPr>
        <b/>
        <sz val="11"/>
        <color theme="1"/>
        <rFont val="AcadMtavr"/>
      </rPr>
      <t>larad</t>
    </r>
  </si>
  <si>
    <t xml:space="preserve">        (predendentis dasaxeleba)                    (Tanxa cifrebiT)            (Tanxa sityvierad)</t>
  </si>
  <si>
    <t>Sedgenilia: m.S.k. II kvartlis mixedviT</t>
  </si>
  <si>
    <t>Rirebuleba: 2019 wlis mimdinare fasebi</t>
  </si>
  <si>
    <t>#</t>
  </si>
  <si>
    <t>samuSaoebis dasaxeleba</t>
  </si>
  <si>
    <t>ganz. erTeuli</t>
  </si>
  <si>
    <t>Rirebuleba lari</t>
  </si>
  <si>
    <t>maT Soris xelfasi</t>
  </si>
  <si>
    <t>lari</t>
  </si>
  <si>
    <t>gauTvaliswinebeli xarjebi</t>
  </si>
  <si>
    <t>jami</t>
  </si>
  <si>
    <t>dagrovebiTi sapensio gadasaxadi (xelfasidan)</t>
  </si>
  <si>
    <t>d.R.g.</t>
  </si>
  <si>
    <t>sul jami</t>
  </si>
  <si>
    <t>ოთახებისა და სან კვანძის შიდა სარემონტო სამუშაოების</t>
  </si>
  <si>
    <t xml:space="preserve"> ხარჯთაღრიცხვა</t>
  </si>
  <si>
    <t>დანართი №3</t>
  </si>
  <si>
    <t>ღირებულება : 2019 წლის მიმდინარე ფასები</t>
  </si>
  <si>
    <t>სახარჯთაღრიცხვო ღირებულება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</si>
  <si>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</si>
  <si>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</si>
  <si>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</si>
  <si>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</si>
  <si>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</si>
  <si>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</si>
  <si>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</si>
  <si>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</si>
  <si>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</si>
  <si>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</si>
  <si>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</si>
  <si>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</si>
  <si>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 xml:space="preserve">I.  დემონტაჟის სამუშაოები 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</si>
  <si>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</si>
  <si>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შრომითი რესურსი</t>
  </si>
  <si>
    <t>კაც/სათ</t>
  </si>
  <si>
    <t>მანქანები</t>
  </si>
  <si>
    <t>ლარი</t>
  </si>
  <si>
    <t>ს.ნ. და წ.                                            46-30-5</t>
  </si>
  <si>
    <t>ს.ნ. და წ.                                 46-32-3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</si>
  <si>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</si>
  <si>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კაც/სთ</t>
  </si>
  <si>
    <t xml:space="preserve">ს.ნ. და წ.                              46-16-1                               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</si>
  <si>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</si>
  <si>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ს.ნ. და წ.                        46-21-1                               </t>
  </si>
  <si>
    <t>მ.</t>
  </si>
  <si>
    <t>რ21-87</t>
  </si>
  <si>
    <t>ტერიტორიის გასუფთავება სამშენებლო ნაგვისგან</t>
  </si>
  <si>
    <t>ტონა</t>
  </si>
  <si>
    <t>რ1-3 გამ.</t>
  </si>
  <si>
    <t>სამშენებლო ნაგვის დატვირთვა ავტოთვითმცლელზე ხელით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</si>
  <si>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</si>
  <si>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სამშენებლო ნაგვის ტრანსპორტირება 20 კმ-ზე</t>
  </si>
  <si>
    <t>II. სამშენებლო სამუშაოები</t>
  </si>
  <si>
    <t>მანქ/სთ</t>
  </si>
  <si>
    <t>სხვა მანქანები</t>
  </si>
  <si>
    <t>კგ.</t>
  </si>
  <si>
    <t>სხვა ხარჯები</t>
  </si>
  <si>
    <t xml:space="preserve">ს.ნ. და წ.                                        10-20-3                                                   </t>
  </si>
  <si>
    <t>ხე-მასალა 25-32 მმ.</t>
  </si>
  <si>
    <t xml:space="preserve">ს.ნ. და წ.                                        9-14-5                                                   </t>
  </si>
  <si>
    <t>ამწე საავტომობილო სვლაზე 3ტ.</t>
  </si>
  <si>
    <t>გამო.</t>
  </si>
  <si>
    <t>მეტალო პლასტმასის კარის ბლოკი 7ც.</t>
  </si>
  <si>
    <t>ს.ნ. და წ.                                          11-8-1-2</t>
  </si>
  <si>
    <t>ხსნარი წყობის, სასაქონ. მძიმე, ცემენტის მ-100</t>
  </si>
  <si>
    <t xml:space="preserve">ს.ნ. და წ.                                          34-59-1                             34-61-3                   </t>
  </si>
  <si>
    <t>ტიხრიების მოწყობა თაბაშირმუყაოს ფილებით  ლითონის სამაგრებზე</t>
  </si>
  <si>
    <t xml:space="preserve">თაბაშირ მუყაოს ფილა ნესტგამძლე, სისქით 12,5 </t>
  </si>
  <si>
    <r>
      <t xml:space="preserve">პროფილი </t>
    </r>
    <r>
      <rPr>
        <b/>
        <sz val="11"/>
        <color theme="1"/>
        <rFont val="Calibri"/>
        <family val="2"/>
        <charset val="204"/>
        <scheme val="minor"/>
      </rPr>
      <t>UW</t>
    </r>
    <r>
      <rPr>
        <sz val="11"/>
        <color theme="1"/>
        <rFont val="Calibri"/>
        <family val="2"/>
        <scheme val="minor"/>
      </rPr>
      <t xml:space="preserve"> 0,50*130*3000</t>
    </r>
  </si>
  <si>
    <t>ცალი</t>
  </si>
  <si>
    <r>
      <t xml:space="preserve">პროფილი </t>
    </r>
    <r>
      <rPr>
        <b/>
        <sz val="11"/>
        <color theme="1"/>
        <rFont val="Calibri"/>
        <family val="2"/>
        <charset val="204"/>
        <scheme val="minor"/>
      </rPr>
      <t xml:space="preserve">СW </t>
    </r>
    <r>
      <rPr>
        <sz val="11"/>
        <color theme="1"/>
        <rFont val="Calibri"/>
        <family val="2"/>
        <scheme val="minor"/>
      </rPr>
      <t>0,50*150*3000</t>
    </r>
  </si>
  <si>
    <t>თბოსაიზოლაცია მასალა ECO 30  (1180*580*50)</t>
  </si>
  <si>
    <t>დუბელი პლასტმასის "K"6*40</t>
  </si>
  <si>
    <t>სჭვალი თვითმჭრელი TN25</t>
  </si>
  <si>
    <r>
      <t xml:space="preserve">პროფილი </t>
    </r>
    <r>
      <rPr>
        <b/>
        <sz val="11"/>
        <color theme="1"/>
        <rFont val="Calibri"/>
        <family val="2"/>
        <charset val="204"/>
        <scheme val="minor"/>
      </rPr>
      <t>UD</t>
    </r>
    <r>
      <rPr>
        <sz val="11"/>
        <color theme="1"/>
        <rFont val="Calibri"/>
        <family val="2"/>
        <scheme val="minor"/>
      </rPr>
      <t xml:space="preserve"> 0,50*67,50*3000</t>
    </r>
  </si>
  <si>
    <r>
      <t xml:space="preserve">პროფილი </t>
    </r>
    <r>
      <rPr>
        <b/>
        <sz val="11"/>
        <color theme="1"/>
        <rFont val="Calibri"/>
        <family val="2"/>
        <charset val="204"/>
        <scheme val="minor"/>
      </rPr>
      <t xml:space="preserve">СD </t>
    </r>
    <r>
      <rPr>
        <sz val="11"/>
        <color theme="1"/>
        <rFont val="Calibri"/>
        <family val="2"/>
        <scheme val="minor"/>
      </rPr>
      <t>0,50*120*3000</t>
    </r>
  </si>
  <si>
    <t>კაუჭი ანკერის</t>
  </si>
  <si>
    <t xml:space="preserve">ს.ნ. და წ.                                          34-58                             34-61-13 </t>
  </si>
  <si>
    <t>ჭერზე თაბაშირ მუყაოს ფილების მოწყობა</t>
  </si>
  <si>
    <t>თაბაშირ მუყაოს ფილა სისქით 12,5 მმ.</t>
  </si>
  <si>
    <t>საკიდი 20 სმ.</t>
  </si>
  <si>
    <t>პლასტიკატის კარნიზი</t>
  </si>
  <si>
    <t>მეტრი</t>
  </si>
  <si>
    <t>გამოანგა.</t>
  </si>
  <si>
    <t>ს.ნ. და წ.        34-59-8
34-61-13         გამოყ.</t>
  </si>
  <si>
    <t xml:space="preserve">პლასტიკატის ჭერის მოწყობა სანკვანძებში </t>
  </si>
  <si>
    <t>პლასტიკატის ჭერი (კომპლექტი)</t>
  </si>
  <si>
    <t>სჭვალი თვითმჭრელი</t>
  </si>
  <si>
    <t>კედლების დამუშავება ფითხით და შეღებვა წყალემულსიური საღებავით</t>
  </si>
  <si>
    <t>წყალემულსიური საღებავი (მაღალი ხარისხის)</t>
  </si>
  <si>
    <t>საფითხნი</t>
  </si>
  <si>
    <t>თვითწებადი ლენტი</t>
  </si>
  <si>
    <t>საგრუნტი შიდა კედლებისათვის</t>
  </si>
  <si>
    <t>ზუმფარა</t>
  </si>
  <si>
    <t>ს.ნ. და წ.                                   15-168-10</t>
  </si>
  <si>
    <t>ჭერის დამუშავება ფითხით და შეღებვა წყალემულსიური საღებავით</t>
  </si>
  <si>
    <t>წყალემულსიური საღებავი</t>
  </si>
  <si>
    <t>ს.ნ. და წ.                                 11-20-3</t>
  </si>
  <si>
    <t>იატაკზე კერამო-გრანიტის ფილების მოწყობა</t>
  </si>
  <si>
    <t>კერამო-გრანიტის ფილა (ხაოიანი) (ტექსტურა დამკვეთთან შეთანხმებით)</t>
  </si>
  <si>
    <t>წებო-ცემენტი</t>
  </si>
  <si>
    <t>ს.ნ. და წ.                          11-27-6</t>
  </si>
  <si>
    <t>ლამინირებული იატაკის მოწყობა</t>
  </si>
  <si>
    <t>ლამინირებული იატაკი AC 5/33 (გასანთლული მაღალი ხარისხის)</t>
  </si>
  <si>
    <t>ლამინირებული იატაკის ქვესაგები 3მმ.</t>
  </si>
  <si>
    <t>ლამინირის პლინტუსი (PVX) H=56 მმ. სიგრძით 2500 მმ. (კუთხეებისა და გადასაბმელების გათვალისწინებით)</t>
  </si>
  <si>
    <t>ს.ნ. და წ.                           15-14-1</t>
  </si>
  <si>
    <t>კერამიკული ფილები (ტექსტურა დამკვეთთან შეთანხმებით)</t>
  </si>
  <si>
    <t xml:space="preserve">ზედნადები ხარჯები </t>
  </si>
  <si>
    <t>გეგმიური დაგროვება</t>
  </si>
  <si>
    <t>სანკვანძის მოწყობის სამუშაოების</t>
  </si>
  <si>
    <t>ობიექტის ლოკალური ხარჯთაღრიცხვა</t>
  </si>
  <si>
    <t>დანართი №4</t>
  </si>
  <si>
    <t>I. სანკვანძის მოწყობა</t>
  </si>
  <si>
    <t>პლასტმასის საკანალიზაციო მილების მონტაჟი    დ-50მმ.</t>
  </si>
  <si>
    <t>მ</t>
  </si>
  <si>
    <t>პლასტმასის მილი დ-50*2.2მმ.</t>
  </si>
  <si>
    <t>სამაგრი</t>
  </si>
  <si>
    <t>პლასტმასის საკანალიზაციო მილების მონტაჟი     დ-100მმ.</t>
  </si>
  <si>
    <t>პლასტმასის მილი დ-100*3.2მმ.</t>
  </si>
  <si>
    <t>16-24-2                       დამატ.2</t>
  </si>
  <si>
    <t>პლასტმასის წყლის მილების მონტაჟი დ-25მმ.</t>
  </si>
  <si>
    <t>პლასტმასის წყლის მილი დ-25მმ.</t>
  </si>
  <si>
    <t>ვენტილი წყლის, ბურთულიანი ჩამკეტით დ-25მმ.</t>
  </si>
  <si>
    <t>ვენტილი  დ-25მმ.</t>
  </si>
  <si>
    <t>ც</t>
  </si>
  <si>
    <t>ჭანჭიკი ქანჩით</t>
  </si>
  <si>
    <t>ს.ნ და წ     17-4-1</t>
  </si>
  <si>
    <t>კომპლ</t>
  </si>
  <si>
    <t>შრომითი დანახარჯები</t>
  </si>
  <si>
    <t>უნიტაზი</t>
  </si>
  <si>
    <t>სხვა მასალები</t>
  </si>
  <si>
    <t>ს.ნ და წ  17-6-4</t>
  </si>
  <si>
    <t xml:space="preserve">საბავშვო ხელსაბანის მოწყობა </t>
  </si>
  <si>
    <t>სხვადასხვა მანქანები</t>
  </si>
  <si>
    <t>ლ</t>
  </si>
  <si>
    <t>ხელსაბანი საბავშვო</t>
  </si>
  <si>
    <t>ლარიı</t>
  </si>
  <si>
    <t>ჭურჭლის სარეცხელას მონტაჟი</t>
  </si>
  <si>
    <t>კომპ</t>
  </si>
  <si>
    <t>სხვამანქანა</t>
  </si>
  <si>
    <t>სარეცხელა ორსექციანი მდფ-ის სადგამით (კომლექტი)</t>
  </si>
  <si>
    <t>ს.ნ და წ  17-3-3</t>
  </si>
  <si>
    <t xml:space="preserve">წყალშემრევი </t>
  </si>
  <si>
    <t>წყალშემრევი ხელსაბანის</t>
  </si>
  <si>
    <t>წყალშემრევი სარეცხელას</t>
  </si>
  <si>
    <t>პლასტმასის ფასონური ნაწილები წყალსადენისა და კანალიზაციისათვის</t>
  </si>
  <si>
    <t xml:space="preserve">პლასტმასის ფასონური ნაწილები </t>
  </si>
  <si>
    <r>
      <t>მ</t>
    </r>
    <r>
      <rPr>
        <vertAlign val="superscript"/>
        <sz val="11"/>
        <rFont val="Calibri"/>
        <family val="2"/>
        <charset val="204"/>
        <scheme val="minor"/>
      </rPr>
      <t>2</t>
    </r>
  </si>
  <si>
    <t>ელ. სამონტაჟო სამუშაოები</t>
  </si>
  <si>
    <t>დანართი №6</t>
  </si>
  <si>
    <t>21-7</t>
  </si>
  <si>
    <t>მთავარი გამანაწილებელი ელ. კარადის მონტაჟი</t>
  </si>
  <si>
    <t>გამანაწილებელი ელ. კარადა</t>
  </si>
  <si>
    <t>8-526-2</t>
  </si>
  <si>
    <t>ავტომატური ამომრთველების მონტაჟი</t>
  </si>
  <si>
    <t>ავტომატური ამომრთველი 25 ამპ. 1 პოლუსიანი</t>
  </si>
  <si>
    <t>ავტომატური ამომრთველი 63 ამპ. 2 პოლუსიანი</t>
  </si>
  <si>
    <t>მატერიალური რესურსი</t>
  </si>
  <si>
    <t>8-402-2</t>
  </si>
  <si>
    <t>ელ. სადენების მონტაჟი</t>
  </si>
  <si>
    <t>100მ.</t>
  </si>
  <si>
    <r>
      <t>ელ. სადენი 3*2.5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</si>
  <si>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ელ. სადენი 3*1.5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</si>
  <si>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ელ. სადენი 3*0,75 მმ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</si>
  <si>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8-591-5</t>
  </si>
  <si>
    <t>ჩამრთველ-გამომრთველების მონტაჟი</t>
  </si>
  <si>
    <t>100ც.</t>
  </si>
  <si>
    <t>ჩამრთველ-გამომრთველ 1 პოლუსიანი</t>
  </si>
  <si>
    <t>ჩამრთველ-გამომრთველ 2 პოლუსიანი</t>
  </si>
  <si>
    <t>8-591-9</t>
  </si>
  <si>
    <t>როზეტის მონტაჟი დამიწების კონტურით</t>
  </si>
  <si>
    <t>როზეტი</t>
  </si>
  <si>
    <t>8-599-2</t>
  </si>
  <si>
    <t>შეკიდული ჭერის ლედ სანათების მონტაჟი</t>
  </si>
  <si>
    <t>შეკიდული ჭერის ლედ ტიპის სანათი 18ვატ.</t>
  </si>
  <si>
    <t>ზედნადები ხარჯები მონტაჟზე ხელფასიდან</t>
  </si>
  <si>
    <t>მასალის ტრანსპორტირება (მასალიდან)</t>
  </si>
  <si>
    <t>ბეტონის ფილის იატაკის დემონტაჟი ბეტონის კონსტრუქციამდე</t>
  </si>
  <si>
    <t>ხის კარის ბლოკის დემონტაჟი (2,1*0,9*1ც.)</t>
  </si>
  <si>
    <t xml:space="preserve">აგურის ტიხრების დემონტაჟი </t>
  </si>
  <si>
    <t>ღიობების გაჭრა კარის ბლოკის მოსაწყობად</t>
  </si>
  <si>
    <t>ხვრელების გამოტეხვა კედლებში ელ. სადენების ჩასაწყობად</t>
  </si>
  <si>
    <t>ს.ნ. და წ.                                                          46-23-4</t>
  </si>
  <si>
    <t>მეტალო პლასტმასის კარის ბლოკის მოწყობა (0,9*2,1) 5ც.</t>
  </si>
  <si>
    <t>იატაკზე ქვიშა-ცემენტის ხსნარის მოჭიმვა გასაშვალებული სისქით 5 სმ.</t>
  </si>
  <si>
    <t>კერამიკული ფილების მოწყობა კედელზე 1.7მ. სიმაღლეზე სანკვანძებში და სამრეცხაოში</t>
  </si>
  <si>
    <t>MDF-ის კარი (მოწყობილობების კომპლექტით)</t>
  </si>
  <si>
    <t>MDF-ის კარი (0,9*2,1) 6 ც.</t>
  </si>
  <si>
    <t>ს.ნ. და წ.                                    15-55-1</t>
  </si>
  <si>
    <t>სილა-ცემენტის ხსნარი 1:3</t>
  </si>
  <si>
    <t>ს.ნ და წ.                                46-15-2</t>
  </si>
  <si>
    <t xml:space="preserve">კედლების გასუფთავება დაზიანებულ ადგილებში ძველი ნალესისგან </t>
  </si>
  <si>
    <r>
      <t>მ</t>
    </r>
    <r>
      <rPr>
        <b/>
        <vertAlign val="superscript"/>
        <sz val="11"/>
        <rFont val="Calibri"/>
        <family val="2"/>
        <charset val="204"/>
        <scheme val="minor"/>
      </rPr>
      <t>2</t>
    </r>
  </si>
  <si>
    <t xml:space="preserve">კედლების მაღალხარისხოვანი შელესვა დაზიანებულ ადგილებში </t>
  </si>
  <si>
    <t>ს.ნ. და წ.                      15-168-7</t>
  </si>
  <si>
    <t>საბავშვო უნიტაზის  მოწყობა</t>
  </si>
  <si>
    <t>ს.ნ და წ                     16-12-1</t>
  </si>
  <si>
    <t>ს.ნ და წ                       17-6-1</t>
  </si>
  <si>
    <t>ს.ნ და წ                                   16-6-2</t>
  </si>
  <si>
    <t>ს.ნ და წ                                 16-6-1</t>
  </si>
  <si>
    <t>ს.ნ და წ                                16-12-1</t>
  </si>
  <si>
    <t>ს.ნ. და წ.                                 17-1-9</t>
  </si>
  <si>
    <t>ტრაპის მოწყობა</t>
  </si>
  <si>
    <t>ტრაპი ლატუნის</t>
  </si>
  <si>
    <t>ხელსაბანის მოწყობა სამრეცხაო ოთახში</t>
  </si>
  <si>
    <t xml:space="preserve">ხელსაბანი ფეხით </t>
  </si>
  <si>
    <t>ს.ნ და წ                                  18-3-1</t>
  </si>
  <si>
    <t xml:space="preserve">ელექტრო წყლის გამაცხელებლის მოწყობა </t>
  </si>
  <si>
    <t>1 კომპ.</t>
  </si>
  <si>
    <t>ელექტრო წყლის გამაცხელებელი 50 ლიტრ. "არისტონი" ან ანალოგი</t>
  </si>
  <si>
    <t>დასაერთებელი მილი</t>
  </si>
  <si>
    <t>ჭურჭლის შესანახი კარადის შეძენა</t>
  </si>
  <si>
    <t>ს.ნ და წ.                                           46-14-1</t>
  </si>
  <si>
    <t>ბეტონის საფეხური კიბის (მოზაიკური ზედაპირით)</t>
  </si>
  <si>
    <t>ცემენტის ხსნარი მ-50</t>
  </si>
  <si>
    <t>აგური თიხის, კერამიკული 25*12*6,5 სმ.</t>
  </si>
  <si>
    <t>1000ც.</t>
  </si>
  <si>
    <t>შესასვლელში რკ/ბეტონის კიბის საფეხურების შეცვლა მოწყობა</t>
  </si>
  <si>
    <t>ს.ნ და წ.                  9-32-10</t>
  </si>
  <si>
    <t>1ტ</t>
  </si>
  <si>
    <t>ამწე საავტომობილო სვლაზე 16 ტ.</t>
  </si>
  <si>
    <t>ლითონის ფურცელი სისქით 6მმ.</t>
  </si>
  <si>
    <t>ლითონის სამაგრი დეტალები</t>
  </si>
  <si>
    <t>ელექტროდი 4 მმ</t>
  </si>
  <si>
    <t xml:space="preserve">ბეტონი მ-200 </t>
  </si>
  <si>
    <t>ლითონის სახელურების გასწორება მოწყობა</t>
  </si>
  <si>
    <t>ს.ნ და წ.             27-44-1</t>
  </si>
  <si>
    <t>ბეტონის დეკორატიული ფილები ფერადი სისქით 2 სმ.</t>
  </si>
  <si>
    <t>ქვიშა-ცემენტის ხსნარი 1:3</t>
  </si>
  <si>
    <t xml:space="preserve">ბეტონის დეკორატიული ფილების მოწყობა ფერად ტონებში შესასვლელ ბაქანზე </t>
  </si>
  <si>
    <t>ს.ნ. და წ.                             15-164-7</t>
  </si>
  <si>
    <t>ლითონის კონსტრუქციების შეღებვა ანტიკორიოზული საღებავით 2 პირზე</t>
  </si>
  <si>
    <t>კაც\სთ</t>
  </si>
  <si>
    <t>4,2-33</t>
  </si>
  <si>
    <t xml:space="preserve">საღებავი ზეთოვანი ანტიკოროზიული </t>
  </si>
  <si>
    <t>წყალტუბოს მუნიციპალიტეტის სოფელ საყულიას (სვანების დასახლება) №16 საბავშვო ბაღის რეაბილიტაციის სამუშაოები</t>
  </si>
  <si>
    <t>ნაკრები ხარჯთაღრიცხვა</t>
  </si>
  <si>
    <t>შედგენილია: II კვარტლის მიხედვით</t>
  </si>
  <si>
    <t>ს.ნ. და წ.                                   8-5-6</t>
  </si>
  <si>
    <t>ქვიშა-ცემენტის ხსნარი მ-25</t>
  </si>
  <si>
    <t>კარის ღიობების შევსება არსებული დემონტირებული აგურით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</si>
</sst>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000"/>
    <numFmt numFmtId="166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1"/>
      <color theme="1"/>
      <name val="AcadMtav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AcadNusx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sz val="10"/>
      <name val="AcadNusx"/>
    </font>
    <font>
      <b/>
      <sz val="11"/>
      <color theme="1"/>
      <name val="Calibri "/>
      <charset val="204"/>
    </font>
    <font>
      <sz val="11"/>
      <name val="Calibri "/>
      <charset val="204"/>
    </font>
    <font>
      <sz val="8"/>
      <color theme="1"/>
      <name val="Calibri "/>
      <charset val="204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25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9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0" fillId="2" borderId="3" xfId="0" applyNumberFormat="1" applyFill="1" applyBorder="1"/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2" fontId="0" fillId="4" borderId="3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3" fillId="4" borderId="3" xfId="0" applyNumberFormat="1" applyFont="1" applyFill="1" applyBorder="1" applyAlignment="1">
      <alignment horizontal="right" vertical="center"/>
    </xf>
    <xf numFmtId="0" fontId="3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/>
    <xf numFmtId="2" fontId="0" fillId="0" borderId="3" xfId="0" applyNumberFormat="1" applyBorder="1" applyAlignment="1">
      <alignment horizontal="left" vertical="center"/>
    </xf>
    <xf numFmtId="0" fontId="0" fillId="2" borderId="3" xfId="0" applyFill="1" applyBorder="1"/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/>
    <xf numFmtId="2" fontId="0" fillId="4" borderId="3" xfId="0" applyNumberFormat="1" applyFill="1" applyBorder="1"/>
    <xf numFmtId="165" fontId="0" fillId="0" borderId="3" xfId="0" applyNumberFormat="1" applyBorder="1"/>
    <xf numFmtId="2" fontId="0" fillId="0" borderId="3" xfId="0" applyNumberFormat="1" applyBorder="1"/>
    <xf numFmtId="0" fontId="0" fillId="4" borderId="3" xfId="0" applyFill="1" applyBorder="1"/>
    <xf numFmtId="0" fontId="0" fillId="0" borderId="3" xfId="0" applyBorder="1"/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165" fontId="0" fillId="0" borderId="0" xfId="0" applyNumberFormat="1"/>
    <xf numFmtId="0" fontId="3" fillId="0" borderId="7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4" borderId="3" xfId="0" applyFont="1" applyFill="1" applyBorder="1" applyAlignment="1">
      <alignment horizontal="right" vertical="center"/>
    </xf>
    <xf numFmtId="0" fontId="3" fillId="4" borderId="0" xfId="0" applyFont="1" applyFill="1"/>
    <xf numFmtId="2" fontId="1" fillId="4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2" fontId="1" fillId="0" borderId="3" xfId="0" applyNumberFormat="1" applyFont="1" applyBorder="1"/>
    <xf numFmtId="0" fontId="3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right" vertical="center"/>
    </xf>
    <xf numFmtId="9" fontId="3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3" fillId="5" borderId="3" xfId="0" applyFont="1" applyFill="1" applyBorder="1" applyAlignment="1">
      <alignment vertical="center"/>
    </xf>
    <xf numFmtId="2" fontId="0" fillId="5" borderId="3" xfId="0" applyNumberFormat="1" applyFill="1" applyBorder="1"/>
    <xf numFmtId="2" fontId="3" fillId="5" borderId="3" xfId="0" applyNumberFormat="1" applyFont="1" applyFill="1" applyBorder="1" applyAlignment="1">
      <alignment horizontal="right"/>
    </xf>
    <xf numFmtId="0" fontId="14" fillId="0" borderId="0" xfId="2" applyFont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165" fontId="3" fillId="4" borderId="3" xfId="0" applyNumberFormat="1" applyFont="1" applyFill="1" applyBorder="1"/>
    <xf numFmtId="2" fontId="1" fillId="4" borderId="3" xfId="0" applyNumberFormat="1" applyFont="1" applyFill="1" applyBorder="1"/>
    <xf numFmtId="165" fontId="1" fillId="0" borderId="3" xfId="0" applyNumberFormat="1" applyFont="1" applyBorder="1"/>
    <xf numFmtId="165" fontId="15" fillId="4" borderId="3" xfId="3" applyNumberFormat="1" applyFont="1" applyFill="1" applyBorder="1" applyAlignment="1">
      <alignment horizontal="right" vertical="center" wrapText="1"/>
    </xf>
    <xf numFmtId="165" fontId="16" fillId="4" borderId="3" xfId="1" applyNumberFormat="1" applyFont="1" applyFill="1" applyBorder="1" applyAlignment="1">
      <alignment horizontal="right" vertical="center" wrapText="1"/>
    </xf>
    <xf numFmtId="166" fontId="15" fillId="4" borderId="3" xfId="1" applyNumberFormat="1" applyFont="1" applyFill="1" applyBorder="1" applyAlignment="1">
      <alignment horizontal="right" vertical="center" wrapText="1"/>
    </xf>
    <xf numFmtId="165" fontId="15" fillId="0" borderId="3" xfId="3" applyNumberFormat="1" applyFont="1" applyBorder="1" applyAlignment="1">
      <alignment horizontal="right" vertical="center" wrapText="1"/>
    </xf>
    <xf numFmtId="165" fontId="15" fillId="0" borderId="3" xfId="1" applyNumberFormat="1" applyFont="1" applyBorder="1" applyAlignment="1">
      <alignment horizontal="right" vertical="center" wrapText="1"/>
    </xf>
    <xf numFmtId="166" fontId="15" fillId="0" borderId="3" xfId="1" applyNumberFormat="1" applyFont="1" applyBorder="1" applyAlignment="1">
      <alignment horizontal="right" vertical="center" wrapText="1"/>
    </xf>
    <xf numFmtId="166" fontId="17" fillId="0" borderId="3" xfId="1" applyNumberFormat="1" applyFont="1" applyBorder="1" applyAlignment="1">
      <alignment horizontal="right" vertical="center" wrapText="1"/>
    </xf>
    <xf numFmtId="165" fontId="15" fillId="6" borderId="3" xfId="0" applyNumberFormat="1" applyFont="1" applyFill="1" applyBorder="1" applyAlignment="1">
      <alignment horizontal="right" vertical="center" wrapText="1"/>
    </xf>
    <xf numFmtId="165" fontId="16" fillId="6" borderId="3" xfId="0" applyNumberFormat="1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right" vertical="center"/>
    </xf>
    <xf numFmtId="165" fontId="15" fillId="0" borderId="12" xfId="0" applyNumberFormat="1" applyFont="1" applyBorder="1" applyAlignment="1">
      <alignment horizontal="right" vertical="center" wrapText="1"/>
    </xf>
    <xf numFmtId="165" fontId="15" fillId="0" borderId="13" xfId="0" applyNumberFormat="1" applyFont="1" applyBorder="1" applyAlignment="1">
      <alignment horizontal="right" vertical="center" wrapText="1"/>
    </xf>
    <xf numFmtId="165" fontId="15" fillId="0" borderId="15" xfId="0" applyNumberFormat="1" applyFont="1" applyBorder="1" applyAlignment="1">
      <alignment horizontal="right" vertical="center" wrapText="1"/>
    </xf>
    <xf numFmtId="165" fontId="15" fillId="0" borderId="16" xfId="0" applyNumberFormat="1" applyFont="1" applyBorder="1" applyAlignment="1">
      <alignment horizontal="right" vertical="center" wrapText="1"/>
    </xf>
    <xf numFmtId="165" fontId="15" fillId="0" borderId="18" xfId="0" applyNumberFormat="1" applyFont="1" applyBorder="1" applyAlignment="1">
      <alignment horizontal="right" vertical="center" wrapText="1"/>
    </xf>
    <xf numFmtId="165" fontId="15" fillId="0" borderId="19" xfId="0" applyNumberFormat="1" applyFont="1" applyBorder="1" applyAlignment="1">
      <alignment horizontal="right" vertical="center" wrapText="1"/>
    </xf>
    <xf numFmtId="166" fontId="15" fillId="0" borderId="4" xfId="1" applyNumberFormat="1" applyFont="1" applyBorder="1" applyAlignment="1">
      <alignment horizontal="right" vertical="center" wrapText="1"/>
    </xf>
    <xf numFmtId="166" fontId="15" fillId="0" borderId="7" xfId="1" applyNumberFormat="1" applyFont="1" applyBorder="1" applyAlignment="1">
      <alignment horizontal="right" vertical="center" wrapText="1"/>
    </xf>
    <xf numFmtId="165" fontId="15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/>
    </xf>
    <xf numFmtId="2" fontId="16" fillId="4" borderId="3" xfId="1" applyNumberFormat="1" applyFont="1" applyFill="1" applyBorder="1" applyAlignment="1" applyProtection="1">
      <alignment horizontal="right" vertical="center" wrapText="1"/>
      <protection locked="0"/>
    </xf>
    <xf numFmtId="2" fontId="16" fillId="4" borderId="3" xfId="1" applyNumberFormat="1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2" fontId="15" fillId="3" borderId="3" xfId="1" applyNumberFormat="1" applyFont="1" applyFill="1" applyBorder="1" applyAlignment="1" applyProtection="1">
      <alignment horizontal="right" vertical="center"/>
      <protection locked="0"/>
    </xf>
    <xf numFmtId="2" fontId="15" fillId="3" borderId="3" xfId="1" applyNumberFormat="1" applyFont="1" applyFill="1" applyBorder="1" applyAlignment="1">
      <alignment horizontal="right" vertical="center"/>
    </xf>
    <xf numFmtId="165" fontId="1" fillId="4" borderId="3" xfId="0" applyNumberFormat="1" applyFont="1" applyFill="1" applyBorder="1" applyAlignment="1">
      <alignment horizontal="right" vertical="center"/>
    </xf>
    <xf numFmtId="2" fontId="3" fillId="5" borderId="3" xfId="0" applyNumberFormat="1" applyFont="1" applyFill="1" applyBorder="1"/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/>
    <xf numFmtId="2" fontId="0" fillId="5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0" fillId="3" borderId="3" xfId="0" applyNumberForma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9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right" vertical="center"/>
    </xf>
    <xf numFmtId="165" fontId="1" fillId="3" borderId="3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2" fontId="0" fillId="3" borderId="3" xfId="0" applyNumberFormat="1" applyFill="1" applyBorder="1"/>
    <xf numFmtId="165" fontId="15" fillId="3" borderId="3" xfId="1" applyNumberFormat="1" applyFont="1" applyFill="1" applyBorder="1" applyAlignment="1">
      <alignment horizontal="right" vertical="center" wrapText="1"/>
    </xf>
    <xf numFmtId="2" fontId="15" fillId="3" borderId="3" xfId="1" applyNumberFormat="1" applyFont="1" applyFill="1" applyBorder="1" applyAlignment="1" applyProtection="1">
      <alignment horizontal="right" vertical="center" wrapText="1"/>
      <protection locked="0"/>
    </xf>
    <xf numFmtId="2" fontId="15" fillId="3" borderId="3" xfId="1" applyNumberFormat="1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left" vertical="center" wrapText="1"/>
    </xf>
    <xf numFmtId="0" fontId="16" fillId="4" borderId="3" xfId="3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15" fillId="3" borderId="3" xfId="3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3" applyFont="1" applyBorder="1" applyAlignment="1">
      <alignment horizontal="center" vertical="top" wrapText="1"/>
    </xf>
    <xf numFmtId="0" fontId="16" fillId="6" borderId="6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22" fillId="3" borderId="0" xfId="0" applyFont="1" applyFill="1"/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/>
    <xf numFmtId="2" fontId="24" fillId="0" borderId="3" xfId="0" applyNumberFormat="1" applyFont="1" applyBorder="1"/>
    <xf numFmtId="0" fontId="24" fillId="0" borderId="3" xfId="0" applyFont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/>
    </xf>
    <xf numFmtId="0" fontId="24" fillId="4" borderId="3" xfId="0" applyFont="1" applyFill="1" applyBorder="1"/>
    <xf numFmtId="0" fontId="23" fillId="4" borderId="3" xfId="0" applyFont="1" applyFill="1" applyBorder="1"/>
    <xf numFmtId="2" fontId="24" fillId="4" borderId="3" xfId="0" applyNumberFormat="1" applyFont="1" applyFill="1" applyBorder="1"/>
    <xf numFmtId="0" fontId="3" fillId="4" borderId="7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/>
    <xf numFmtId="165" fontId="0" fillId="4" borderId="3" xfId="0" applyNumberFormat="1" applyFill="1" applyBorder="1" applyAlignment="1">
      <alignment horizontal="right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/>
    </xf>
    <xf numFmtId="2" fontId="3" fillId="0" borderId="0" xfId="0" applyNumberFormat="1" applyFont="1"/>
    <xf numFmtId="165" fontId="0" fillId="0" borderId="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9" fontId="20" fillId="7" borderId="20" xfId="0" applyNumberFormat="1" applyFont="1" applyFill="1" applyBorder="1" applyAlignment="1">
      <alignment horizontal="center" vertical="center" wrapText="1"/>
    </xf>
    <xf numFmtId="49" fontId="20" fillId="7" borderId="21" xfId="0" applyNumberFormat="1" applyFont="1" applyFill="1" applyBorder="1" applyAlignment="1">
      <alignment horizontal="center" vertical="center" wrapText="1"/>
    </xf>
    <xf numFmtId="49" fontId="20" fillId="7" borderId="22" xfId="0" applyNumberFormat="1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</cellXfs>
  <cellStyles count="5">
    <cellStyle name="Normal 10" xfId="4"/>
    <cellStyle name="Normal 2" xfId="2"/>
    <cellStyle name="Normal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D16" sqref="D16:E24"/>
    </sheetView>
  </sheetViews>
  <sheetFormatPr defaultRowHeight="14.25"/>
  <cols>
    <col min="1" max="1" width="4.42578125" style="1" customWidth="1"/>
    <col min="2" max="2" width="65.140625" style="1" customWidth="1"/>
    <col min="3" max="3" width="15.28515625" style="1" customWidth="1"/>
    <col min="4" max="4" width="28.5703125" style="1" customWidth="1"/>
    <col min="5" max="5" width="30.7109375" style="1" customWidth="1"/>
    <col min="6" max="16384" width="9.140625" style="1"/>
  </cols>
  <sheetData>
    <row r="1" spans="1:6" ht="30" customHeight="1">
      <c r="A1" s="186" t="s">
        <v>240</v>
      </c>
      <c r="B1" s="186"/>
      <c r="C1" s="186"/>
      <c r="D1" s="186"/>
      <c r="E1" s="186"/>
    </row>
    <row r="2" spans="1:6" ht="15" customHeight="1">
      <c r="A2" s="187" t="s">
        <v>241</v>
      </c>
      <c r="B2" s="187"/>
      <c r="C2" s="187"/>
      <c r="D2" s="187"/>
      <c r="E2" s="187"/>
    </row>
    <row r="3" spans="1:6">
      <c r="A3" s="2"/>
      <c r="B3" s="2"/>
      <c r="C3" s="2"/>
      <c r="D3" s="2"/>
      <c r="E3" s="2" t="s">
        <v>0</v>
      </c>
    </row>
    <row r="5" spans="1:6">
      <c r="D5" s="188" t="s">
        <v>1</v>
      </c>
      <c r="E5" s="188"/>
    </row>
    <row r="6" spans="1:6">
      <c r="D6" s="189" t="s">
        <v>2</v>
      </c>
      <c r="E6" s="189"/>
    </row>
    <row r="8" spans="1:6">
      <c r="A8" s="190" t="s">
        <v>3</v>
      </c>
      <c r="B8" s="190"/>
      <c r="C8" s="190"/>
      <c r="D8" s="190"/>
      <c r="E8" s="190"/>
    </row>
    <row r="9" spans="1:6">
      <c r="A9" s="185" t="s">
        <v>4</v>
      </c>
      <c r="B9" s="185"/>
      <c r="C9" s="185"/>
      <c r="D9" s="185"/>
      <c r="E9" s="185"/>
    </row>
    <row r="10" spans="1:6">
      <c r="A10" s="3"/>
      <c r="B10" s="3"/>
      <c r="C10" s="3"/>
      <c r="D10" s="3"/>
      <c r="E10" s="3"/>
    </row>
    <row r="11" spans="1:6">
      <c r="B11" s="4" t="s">
        <v>5</v>
      </c>
      <c r="C11" s="4"/>
      <c r="D11" s="4"/>
      <c r="E11" s="4"/>
      <c r="F11" s="4"/>
    </row>
    <row r="12" spans="1:6">
      <c r="B12" s="5" t="s">
        <v>6</v>
      </c>
      <c r="C12" s="5"/>
      <c r="D12" s="5"/>
      <c r="E12" s="5"/>
      <c r="F12" s="5"/>
    </row>
    <row r="13" spans="1:6">
      <c r="B13" s="6"/>
      <c r="C13" s="6"/>
      <c r="D13" s="6"/>
      <c r="E13" s="6"/>
      <c r="F13" s="5"/>
    </row>
    <row r="14" spans="1:6" ht="28.5">
      <c r="A14" s="7" t="s">
        <v>7</v>
      </c>
      <c r="B14" s="7" t="s">
        <v>8</v>
      </c>
      <c r="C14" s="8" t="s">
        <v>9</v>
      </c>
      <c r="D14" s="7" t="s">
        <v>10</v>
      </c>
      <c r="E14" s="7" t="s">
        <v>11</v>
      </c>
    </row>
    <row r="15" spans="1:6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6" ht="16.5" customHeight="1">
      <c r="A16" s="10">
        <v>1</v>
      </c>
      <c r="B16" s="169" t="s">
        <v>18</v>
      </c>
      <c r="C16" s="10" t="s">
        <v>12</v>
      </c>
      <c r="D16" s="11"/>
      <c r="E16" s="11"/>
    </row>
    <row r="17" spans="1:5" ht="16.5" customHeight="1">
      <c r="A17" s="10">
        <v>2</v>
      </c>
      <c r="B17" s="169" t="s">
        <v>114</v>
      </c>
      <c r="C17" s="10" t="s">
        <v>12</v>
      </c>
      <c r="D17" s="11"/>
      <c r="E17" s="11"/>
    </row>
    <row r="18" spans="1:5" ht="18" customHeight="1">
      <c r="A18" s="10">
        <v>3</v>
      </c>
      <c r="B18" s="169" t="s">
        <v>153</v>
      </c>
      <c r="C18" s="10" t="s">
        <v>12</v>
      </c>
      <c r="D18" s="11"/>
      <c r="E18" s="11"/>
    </row>
    <row r="19" spans="1:5">
      <c r="A19" s="12"/>
      <c r="B19" s="7" t="s">
        <v>13</v>
      </c>
      <c r="C19" s="13">
        <v>0.03</v>
      </c>
      <c r="D19" s="14"/>
      <c r="E19" s="14"/>
    </row>
    <row r="20" spans="1:5">
      <c r="A20" s="12"/>
      <c r="B20" s="7" t="s">
        <v>14</v>
      </c>
      <c r="C20" s="7"/>
      <c r="D20" s="14"/>
      <c r="E20" s="14"/>
    </row>
    <row r="21" spans="1:5">
      <c r="A21" s="12"/>
      <c r="B21" s="7" t="s">
        <v>15</v>
      </c>
      <c r="C21" s="13">
        <v>0.02</v>
      </c>
      <c r="D21" s="14"/>
      <c r="E21" s="14"/>
    </row>
    <row r="22" spans="1:5">
      <c r="A22" s="12"/>
      <c r="B22" s="7" t="s">
        <v>14</v>
      </c>
      <c r="C22" s="7"/>
      <c r="D22" s="14"/>
      <c r="E22" s="14"/>
    </row>
    <row r="23" spans="1:5">
      <c r="A23" s="12"/>
      <c r="B23" s="7" t="s">
        <v>16</v>
      </c>
      <c r="C23" s="13">
        <v>0.18</v>
      </c>
      <c r="D23" s="14"/>
      <c r="E23" s="14"/>
    </row>
    <row r="24" spans="1:5">
      <c r="A24" s="12"/>
      <c r="B24" s="7" t="s">
        <v>17</v>
      </c>
      <c r="C24" s="7"/>
      <c r="D24" s="14"/>
      <c r="E24" s="14"/>
    </row>
    <row r="26" spans="1:5">
      <c r="B26" s="2"/>
    </row>
    <row r="27" spans="1:5" ht="16.5" customHeight="1">
      <c r="B27" s="2"/>
    </row>
    <row r="28" spans="1:5" ht="16.5" customHeight="1">
      <c r="B28" s="2"/>
    </row>
  </sheetData>
  <mergeCells count="6">
    <mergeCell ref="A9:E9"/>
    <mergeCell ref="A1:E1"/>
    <mergeCell ref="A2:E2"/>
    <mergeCell ref="D5:E5"/>
    <mergeCell ref="D6:E6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9"/>
  <sheetViews>
    <sheetView workbookViewId="0">
      <selection activeCell="S27" sqref="S27"/>
    </sheetView>
  </sheetViews>
  <sheetFormatPr defaultRowHeight="15"/>
  <cols>
    <col min="1" max="1" width="3.85546875" customWidth="1"/>
    <col min="2" max="2" width="8.5703125" customWidth="1"/>
    <col min="3" max="3" width="66.85546875" customWidth="1"/>
    <col min="6" max="6" width="10.28515625" customWidth="1"/>
  </cols>
  <sheetData>
    <row r="1" spans="1:16">
      <c r="A1" s="194" t="s">
        <v>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6">
      <c r="A2" s="195" t="s">
        <v>19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6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95" t="s">
        <v>20</v>
      </c>
      <c r="M3" s="195"/>
    </row>
    <row r="4" spans="1:16">
      <c r="A4" s="196" t="s">
        <v>242</v>
      </c>
      <c r="B4" s="196"/>
      <c r="C4" s="196"/>
      <c r="D4" s="196"/>
      <c r="E4" s="15"/>
      <c r="F4" s="15"/>
      <c r="G4" s="15"/>
      <c r="H4" s="15"/>
      <c r="I4" s="15"/>
      <c r="J4" s="15"/>
      <c r="K4" s="15"/>
      <c r="L4" s="15"/>
      <c r="M4" s="15"/>
    </row>
    <row r="5" spans="1:16">
      <c r="A5" s="197" t="s">
        <v>21</v>
      </c>
      <c r="B5" s="197"/>
      <c r="C5" s="197"/>
      <c r="D5" s="197"/>
      <c r="E5" s="197"/>
      <c r="F5" s="16"/>
      <c r="G5" s="198" t="s">
        <v>22</v>
      </c>
      <c r="H5" s="198"/>
      <c r="I5" s="198"/>
      <c r="J5" s="198"/>
      <c r="K5" s="198"/>
      <c r="L5" s="198"/>
      <c r="M5" s="17">
        <f>M156</f>
        <v>0</v>
      </c>
    </row>
    <row r="6" spans="1:16" ht="33.75" customHeight="1">
      <c r="A6" s="203" t="s">
        <v>23</v>
      </c>
      <c r="B6" s="208" t="s">
        <v>24</v>
      </c>
      <c r="C6" s="203" t="s">
        <v>25</v>
      </c>
      <c r="D6" s="203" t="s">
        <v>26</v>
      </c>
      <c r="E6" s="201" t="s">
        <v>27</v>
      </c>
      <c r="F6" s="202"/>
      <c r="G6" s="199" t="s">
        <v>28</v>
      </c>
      <c r="H6" s="200"/>
      <c r="I6" s="199" t="s">
        <v>29</v>
      </c>
      <c r="J6" s="200"/>
      <c r="K6" s="201" t="s">
        <v>30</v>
      </c>
      <c r="L6" s="202"/>
      <c r="M6" s="203" t="s">
        <v>31</v>
      </c>
    </row>
    <row r="7" spans="1:16" ht="30">
      <c r="A7" s="204"/>
      <c r="B7" s="209"/>
      <c r="C7" s="204"/>
      <c r="D7" s="204"/>
      <c r="E7" s="18" t="s">
        <v>32</v>
      </c>
      <c r="F7" s="19" t="s">
        <v>33</v>
      </c>
      <c r="G7" s="20" t="s">
        <v>34</v>
      </c>
      <c r="H7" s="19" t="s">
        <v>31</v>
      </c>
      <c r="I7" s="20" t="s">
        <v>34</v>
      </c>
      <c r="J7" s="19" t="s">
        <v>31</v>
      </c>
      <c r="K7" s="20" t="s">
        <v>34</v>
      </c>
      <c r="L7" s="19" t="s">
        <v>31</v>
      </c>
      <c r="M7" s="204"/>
    </row>
    <row r="8" spans="1:16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P8" s="22"/>
    </row>
    <row r="9" spans="1:16" ht="15.75">
      <c r="A9" s="21"/>
      <c r="B9" s="205" t="s">
        <v>35</v>
      </c>
      <c r="C9" s="206"/>
      <c r="D9" s="206"/>
      <c r="E9" s="206"/>
      <c r="F9" s="207"/>
      <c r="G9" s="23"/>
      <c r="H9" s="23"/>
      <c r="I9" s="23"/>
      <c r="J9" s="23"/>
      <c r="K9" s="23"/>
      <c r="L9" s="23"/>
      <c r="M9" s="23"/>
    </row>
    <row r="10" spans="1:16" ht="30">
      <c r="A10" s="203">
        <v>1</v>
      </c>
      <c r="B10" s="211" t="s">
        <v>41</v>
      </c>
      <c r="C10" s="24" t="s">
        <v>182</v>
      </c>
      <c r="D10" s="25" t="s">
        <v>36</v>
      </c>
      <c r="E10" s="26"/>
      <c r="F10" s="26">
        <v>212.03</v>
      </c>
      <c r="G10" s="27"/>
      <c r="H10" s="27"/>
      <c r="I10" s="28"/>
      <c r="J10" s="28"/>
      <c r="K10" s="28"/>
      <c r="L10" s="28"/>
      <c r="M10" s="28"/>
    </row>
    <row r="11" spans="1:16">
      <c r="A11" s="204"/>
      <c r="B11" s="212"/>
      <c r="C11" s="29" t="s">
        <v>37</v>
      </c>
      <c r="D11" s="30" t="s">
        <v>38</v>
      </c>
      <c r="E11" s="31">
        <v>0.38800000000000001</v>
      </c>
      <c r="F11" s="31">
        <f>E11*F10</f>
        <v>82.26764</v>
      </c>
      <c r="G11" s="32"/>
      <c r="H11" s="32"/>
      <c r="I11" s="33"/>
      <c r="J11" s="33"/>
      <c r="K11" s="33"/>
      <c r="L11" s="33"/>
      <c r="M11" s="33"/>
    </row>
    <row r="12" spans="1:16" s="122" customFormat="1" ht="30">
      <c r="A12" s="191">
        <v>2</v>
      </c>
      <c r="B12" s="225" t="s">
        <v>195</v>
      </c>
      <c r="C12" s="134" t="s">
        <v>196</v>
      </c>
      <c r="D12" s="135" t="s">
        <v>197</v>
      </c>
      <c r="E12" s="88"/>
      <c r="F12" s="88">
        <v>316.8</v>
      </c>
      <c r="G12" s="107"/>
      <c r="H12" s="108"/>
      <c r="I12" s="107"/>
      <c r="J12" s="108"/>
      <c r="K12" s="107"/>
      <c r="L12" s="108"/>
      <c r="M12" s="108"/>
    </row>
    <row r="13" spans="1:16" s="122" customFormat="1">
      <c r="A13" s="192"/>
      <c r="B13" s="226"/>
      <c r="C13" s="110" t="s">
        <v>37</v>
      </c>
      <c r="D13" s="109" t="s">
        <v>44</v>
      </c>
      <c r="E13" s="131">
        <v>0.186</v>
      </c>
      <c r="F13" s="131">
        <f>E13*F12</f>
        <v>58.924800000000005</v>
      </c>
      <c r="G13" s="132"/>
      <c r="H13" s="133"/>
      <c r="I13" s="132"/>
      <c r="J13" s="133"/>
      <c r="K13" s="132"/>
      <c r="L13" s="133"/>
      <c r="M13" s="133"/>
    </row>
    <row r="14" spans="1:16" s="122" customFormat="1">
      <c r="A14" s="193"/>
      <c r="B14" s="227"/>
      <c r="C14" s="110" t="s">
        <v>39</v>
      </c>
      <c r="D14" s="109" t="s">
        <v>40</v>
      </c>
      <c r="E14" s="131">
        <v>1.6000000000000001E-3</v>
      </c>
      <c r="F14" s="131">
        <f>E14*F12</f>
        <v>0.50688</v>
      </c>
      <c r="G14" s="132"/>
      <c r="H14" s="133"/>
      <c r="I14" s="132"/>
      <c r="J14" s="133"/>
      <c r="K14" s="132"/>
      <c r="L14" s="133"/>
      <c r="M14" s="133"/>
    </row>
    <row r="15" spans="1:16" s="35" customFormat="1" ht="17.25">
      <c r="A15" s="203">
        <v>3</v>
      </c>
      <c r="B15" s="211" t="s">
        <v>42</v>
      </c>
      <c r="C15" s="24" t="s">
        <v>183</v>
      </c>
      <c r="D15" s="25" t="s">
        <v>43</v>
      </c>
      <c r="E15" s="26"/>
      <c r="F15" s="26">
        <f>2.1*0.9*1</f>
        <v>1.8900000000000001</v>
      </c>
      <c r="G15" s="26"/>
      <c r="H15" s="26"/>
      <c r="I15" s="34"/>
      <c r="J15" s="34"/>
      <c r="K15" s="34"/>
      <c r="L15" s="34"/>
      <c r="M15" s="34"/>
    </row>
    <row r="16" spans="1:16" s="40" customFormat="1">
      <c r="A16" s="210"/>
      <c r="B16" s="212"/>
      <c r="C16" s="36" t="s">
        <v>37</v>
      </c>
      <c r="D16" s="37" t="s">
        <v>44</v>
      </c>
      <c r="E16" s="38">
        <v>0.88700000000000001</v>
      </c>
      <c r="F16" s="38">
        <f>E16*F15</f>
        <v>1.6764300000000001</v>
      </c>
      <c r="G16" s="38"/>
      <c r="H16" s="38"/>
      <c r="I16" s="39"/>
      <c r="J16" s="39"/>
      <c r="K16" s="39"/>
      <c r="L16" s="39"/>
      <c r="M16" s="39"/>
    </row>
    <row r="17" spans="1:13" s="40" customFormat="1">
      <c r="A17" s="204"/>
      <c r="B17" s="213"/>
      <c r="C17" s="36" t="s">
        <v>39</v>
      </c>
      <c r="D17" s="37" t="s">
        <v>40</v>
      </c>
      <c r="E17" s="38">
        <v>0.98399999999999999</v>
      </c>
      <c r="F17" s="38">
        <f>E17*F15</f>
        <v>1.8597600000000001</v>
      </c>
      <c r="G17" s="38"/>
      <c r="H17" s="38"/>
      <c r="I17" s="39"/>
      <c r="J17" s="39"/>
      <c r="K17" s="39"/>
      <c r="L17" s="39"/>
      <c r="M17" s="39"/>
    </row>
    <row r="18" spans="1:13" ht="17.25">
      <c r="A18" s="203">
        <v>4</v>
      </c>
      <c r="B18" s="211" t="s">
        <v>187</v>
      </c>
      <c r="C18" s="24" t="s">
        <v>184</v>
      </c>
      <c r="D18" s="25" t="s">
        <v>46</v>
      </c>
      <c r="E18" s="26"/>
      <c r="F18" s="26">
        <v>17</v>
      </c>
      <c r="G18" s="27"/>
      <c r="H18" s="27"/>
      <c r="I18" s="28"/>
      <c r="J18" s="28"/>
      <c r="K18" s="28"/>
      <c r="L18" s="28"/>
      <c r="M18" s="28"/>
    </row>
    <row r="19" spans="1:13">
      <c r="A19" s="210"/>
      <c r="B19" s="212"/>
      <c r="C19" s="29" t="s">
        <v>37</v>
      </c>
      <c r="D19" s="30" t="s">
        <v>38</v>
      </c>
      <c r="E19" s="31">
        <v>6.5</v>
      </c>
      <c r="F19" s="31">
        <f>E19*F18</f>
        <v>110.5</v>
      </c>
      <c r="G19" s="32"/>
      <c r="H19" s="32"/>
      <c r="I19" s="33"/>
      <c r="J19" s="33"/>
      <c r="K19" s="33"/>
      <c r="L19" s="33"/>
      <c r="M19" s="33"/>
    </row>
    <row r="20" spans="1:13">
      <c r="A20" s="204"/>
      <c r="B20" s="213"/>
      <c r="C20" s="29" t="s">
        <v>39</v>
      </c>
      <c r="D20" s="30" t="s">
        <v>40</v>
      </c>
      <c r="E20" s="31">
        <v>1.8</v>
      </c>
      <c r="F20" s="31">
        <f>E20*F18</f>
        <v>30.6</v>
      </c>
      <c r="G20" s="32"/>
      <c r="H20" s="32"/>
      <c r="I20" s="33"/>
      <c r="J20" s="33"/>
      <c r="K20" s="33"/>
      <c r="L20" s="33"/>
      <c r="M20" s="33"/>
    </row>
    <row r="21" spans="1:13" s="35" customFormat="1" ht="17.25">
      <c r="A21" s="203">
        <v>5</v>
      </c>
      <c r="B21" s="211" t="s">
        <v>45</v>
      </c>
      <c r="C21" s="24" t="s">
        <v>185</v>
      </c>
      <c r="D21" s="25" t="s">
        <v>46</v>
      </c>
      <c r="E21" s="26"/>
      <c r="F21" s="26">
        <f>0.9*2.1*0.15*6</f>
        <v>1.7010000000000001</v>
      </c>
      <c r="G21" s="26"/>
      <c r="H21" s="26"/>
      <c r="I21" s="34"/>
      <c r="J21" s="34"/>
      <c r="K21" s="34"/>
      <c r="L21" s="34"/>
      <c r="M21" s="34"/>
    </row>
    <row r="22" spans="1:13" s="40" customFormat="1">
      <c r="A22" s="210"/>
      <c r="B22" s="212"/>
      <c r="C22" s="36" t="s">
        <v>37</v>
      </c>
      <c r="D22" s="37" t="s">
        <v>44</v>
      </c>
      <c r="E22" s="38">
        <v>8.26</v>
      </c>
      <c r="F22" s="38">
        <f>E22*F21</f>
        <v>14.05026</v>
      </c>
      <c r="G22" s="38"/>
      <c r="H22" s="38"/>
      <c r="I22" s="39"/>
      <c r="J22" s="39"/>
      <c r="K22" s="39"/>
      <c r="L22" s="39"/>
      <c r="M22" s="39"/>
    </row>
    <row r="23" spans="1:13" s="40" customFormat="1">
      <c r="A23" s="204"/>
      <c r="B23" s="213"/>
      <c r="C23" s="36" t="s">
        <v>39</v>
      </c>
      <c r="D23" s="37" t="s">
        <v>40</v>
      </c>
      <c r="E23" s="38">
        <v>2.61</v>
      </c>
      <c r="F23" s="38">
        <f>E23*F21</f>
        <v>4.4396100000000001</v>
      </c>
      <c r="G23" s="38"/>
      <c r="H23" s="38"/>
      <c r="I23" s="39"/>
      <c r="J23" s="39"/>
      <c r="K23" s="39"/>
      <c r="L23" s="39"/>
      <c r="M23" s="39"/>
    </row>
    <row r="24" spans="1:13" ht="30">
      <c r="A24" s="203">
        <v>6</v>
      </c>
      <c r="B24" s="211" t="s">
        <v>47</v>
      </c>
      <c r="C24" s="24" t="s">
        <v>186</v>
      </c>
      <c r="D24" s="25" t="s">
        <v>48</v>
      </c>
      <c r="E24" s="26"/>
      <c r="F24" s="26">
        <v>209</v>
      </c>
      <c r="G24" s="27"/>
      <c r="H24" s="27"/>
      <c r="I24" s="28"/>
      <c r="J24" s="28"/>
      <c r="K24" s="28"/>
      <c r="L24" s="28"/>
      <c r="M24" s="28"/>
    </row>
    <row r="25" spans="1:13">
      <c r="A25" s="210"/>
      <c r="B25" s="212"/>
      <c r="C25" s="29" t="s">
        <v>37</v>
      </c>
      <c r="D25" s="30" t="s">
        <v>38</v>
      </c>
      <c r="E25" s="31">
        <v>0.246</v>
      </c>
      <c r="F25" s="31">
        <f>E25*F24</f>
        <v>51.414000000000001</v>
      </c>
      <c r="G25" s="32"/>
      <c r="H25" s="32"/>
      <c r="I25" s="33"/>
      <c r="J25" s="33"/>
      <c r="K25" s="33"/>
      <c r="L25" s="33"/>
      <c r="M25" s="33"/>
    </row>
    <row r="26" spans="1:13">
      <c r="A26" s="204"/>
      <c r="B26" s="213"/>
      <c r="C26" s="29" t="s">
        <v>39</v>
      </c>
      <c r="D26" s="30" t="s">
        <v>40</v>
      </c>
      <c r="E26" s="31">
        <v>9.2999999999999999E-2</v>
      </c>
      <c r="F26" s="31">
        <f>E26*F24</f>
        <v>19.437000000000001</v>
      </c>
      <c r="G26" s="32"/>
      <c r="H26" s="32"/>
      <c r="I26" s="33"/>
      <c r="J26" s="33"/>
      <c r="K26" s="33"/>
      <c r="L26" s="33"/>
      <c r="M26" s="33"/>
    </row>
    <row r="27" spans="1:13">
      <c r="A27" s="203">
        <v>7</v>
      </c>
      <c r="B27" s="214" t="s">
        <v>49</v>
      </c>
      <c r="C27" s="24" t="s">
        <v>50</v>
      </c>
      <c r="D27" s="25" t="s">
        <v>51</v>
      </c>
      <c r="E27" s="26"/>
      <c r="F27" s="26">
        <f>F10*0.01+F18*0.1+F21*0.04+F24*0.01</f>
        <v>5.9783399999999993</v>
      </c>
      <c r="G27" s="27"/>
      <c r="H27" s="27"/>
      <c r="I27" s="28"/>
      <c r="J27" s="28"/>
      <c r="K27" s="28"/>
      <c r="L27" s="28"/>
      <c r="M27" s="28"/>
    </row>
    <row r="28" spans="1:13">
      <c r="A28" s="204"/>
      <c r="B28" s="215"/>
      <c r="C28" s="29" t="s">
        <v>37</v>
      </c>
      <c r="D28" s="30" t="s">
        <v>44</v>
      </c>
      <c r="E28" s="31">
        <v>1.85</v>
      </c>
      <c r="F28" s="31">
        <f>E28*F27</f>
        <v>11.059928999999999</v>
      </c>
      <c r="G28" s="32"/>
      <c r="H28" s="32"/>
      <c r="I28" s="33"/>
      <c r="J28" s="41"/>
      <c r="K28" s="33"/>
      <c r="L28" s="33"/>
      <c r="M28" s="33"/>
    </row>
    <row r="29" spans="1:13" ht="30">
      <c r="A29" s="203">
        <v>8</v>
      </c>
      <c r="B29" s="214" t="s">
        <v>52</v>
      </c>
      <c r="C29" s="24" t="s">
        <v>53</v>
      </c>
      <c r="D29" s="25" t="s">
        <v>54</v>
      </c>
      <c r="E29" s="26"/>
      <c r="F29" s="26">
        <f>F27*1.4</f>
        <v>8.3696759999999983</v>
      </c>
      <c r="G29" s="27"/>
      <c r="H29" s="27"/>
      <c r="I29" s="28"/>
      <c r="J29" s="28"/>
      <c r="K29" s="28"/>
      <c r="L29" s="28"/>
      <c r="M29" s="28"/>
    </row>
    <row r="30" spans="1:13">
      <c r="A30" s="210"/>
      <c r="B30" s="216"/>
      <c r="C30" s="29" t="s">
        <v>37</v>
      </c>
      <c r="D30" s="30" t="s">
        <v>44</v>
      </c>
      <c r="E30" s="31">
        <v>0.87</v>
      </c>
      <c r="F30" s="31">
        <f>E30*F29</f>
        <v>7.2816181199999983</v>
      </c>
      <c r="G30" s="32"/>
      <c r="H30" s="32"/>
      <c r="I30" s="33"/>
      <c r="J30" s="33"/>
      <c r="K30" s="33"/>
      <c r="L30" s="33"/>
      <c r="M30" s="33"/>
    </row>
    <row r="31" spans="1:13">
      <c r="A31" s="204"/>
      <c r="B31" s="215"/>
      <c r="C31" s="29" t="s">
        <v>55</v>
      </c>
      <c r="D31" s="30" t="s">
        <v>51</v>
      </c>
      <c r="E31" s="31"/>
      <c r="F31" s="31">
        <f>F27</f>
        <v>5.9783399999999993</v>
      </c>
      <c r="G31" s="32"/>
      <c r="H31" s="32"/>
      <c r="I31" s="33"/>
      <c r="J31" s="33"/>
      <c r="K31" s="33"/>
      <c r="L31" s="33"/>
      <c r="M31" s="33"/>
    </row>
    <row r="32" spans="1:13">
      <c r="A32" s="42"/>
      <c r="B32" s="217" t="s">
        <v>56</v>
      </c>
      <c r="C32" s="218"/>
      <c r="D32" s="218"/>
      <c r="E32" s="218"/>
      <c r="F32" s="219"/>
      <c r="G32" s="42"/>
      <c r="H32" s="42"/>
      <c r="I32" s="42"/>
      <c r="J32" s="42"/>
      <c r="K32" s="42"/>
      <c r="L32" s="42"/>
      <c r="M32" s="42"/>
    </row>
    <row r="33" spans="1:13" ht="17.25" customHeight="1">
      <c r="A33" s="203">
        <v>9</v>
      </c>
      <c r="B33" s="211" t="s">
        <v>61</v>
      </c>
      <c r="C33" s="43" t="s">
        <v>191</v>
      </c>
      <c r="D33" s="25" t="s">
        <v>36</v>
      </c>
      <c r="E33" s="44"/>
      <c r="F33" s="44">
        <f>2.1*0.9*6</f>
        <v>11.34</v>
      </c>
      <c r="G33" s="28"/>
      <c r="H33" s="28"/>
      <c r="I33" s="28"/>
      <c r="J33" s="28"/>
      <c r="K33" s="28"/>
      <c r="L33" s="28"/>
      <c r="M33" s="28"/>
    </row>
    <row r="34" spans="1:13">
      <c r="A34" s="210"/>
      <c r="B34" s="212"/>
      <c r="C34" s="45" t="s">
        <v>37</v>
      </c>
      <c r="D34" s="30" t="s">
        <v>44</v>
      </c>
      <c r="E34" s="32">
        <v>1.1599999999999999</v>
      </c>
      <c r="F34" s="32">
        <f>E34*F33</f>
        <v>13.154399999999999</v>
      </c>
      <c r="G34" s="33"/>
      <c r="H34" s="33"/>
      <c r="I34" s="33"/>
      <c r="J34" s="33"/>
      <c r="K34" s="33"/>
      <c r="L34" s="33"/>
      <c r="M34" s="33"/>
    </row>
    <row r="35" spans="1:13">
      <c r="A35" s="210"/>
      <c r="B35" s="212"/>
      <c r="C35" s="45" t="s">
        <v>58</v>
      </c>
      <c r="D35" s="30" t="s">
        <v>40</v>
      </c>
      <c r="E35" s="32">
        <v>0.13</v>
      </c>
      <c r="F35" s="32">
        <f>E35*F33</f>
        <v>1.4742</v>
      </c>
      <c r="G35" s="33"/>
      <c r="H35" s="33"/>
      <c r="I35" s="33"/>
      <c r="J35" s="33"/>
      <c r="K35" s="33"/>
      <c r="L35" s="33"/>
      <c r="M35" s="33"/>
    </row>
    <row r="36" spans="1:13" ht="17.25">
      <c r="A36" s="210"/>
      <c r="B36" s="48"/>
      <c r="C36" s="47" t="s">
        <v>192</v>
      </c>
      <c r="D36" s="30" t="s">
        <v>43</v>
      </c>
      <c r="E36" s="32">
        <v>1</v>
      </c>
      <c r="F36" s="32">
        <f>E36*F33</f>
        <v>11.34</v>
      </c>
      <c r="G36" s="33">
        <v>125</v>
      </c>
      <c r="H36" s="33"/>
      <c r="I36" s="33"/>
      <c r="J36" s="33"/>
      <c r="K36" s="33"/>
      <c r="L36" s="33"/>
      <c r="M36" s="33"/>
    </row>
    <row r="37" spans="1:13" ht="17.25">
      <c r="A37" s="210"/>
      <c r="B37" s="48"/>
      <c r="C37" s="47" t="s">
        <v>62</v>
      </c>
      <c r="D37" s="30" t="s">
        <v>46</v>
      </c>
      <c r="E37" s="32">
        <v>8.0000000000000004E-4</v>
      </c>
      <c r="F37" s="32">
        <f>E37*F33</f>
        <v>9.0720000000000002E-3</v>
      </c>
      <c r="G37" s="33">
        <v>390</v>
      </c>
      <c r="H37" s="33"/>
      <c r="I37" s="33"/>
      <c r="J37" s="33"/>
      <c r="K37" s="33"/>
      <c r="L37" s="33"/>
      <c r="M37" s="33"/>
    </row>
    <row r="38" spans="1:13">
      <c r="A38" s="204"/>
      <c r="B38" s="48"/>
      <c r="C38" s="45" t="s">
        <v>60</v>
      </c>
      <c r="D38" s="30" t="s">
        <v>40</v>
      </c>
      <c r="E38" s="32">
        <v>2.06E-2</v>
      </c>
      <c r="F38" s="32">
        <f>E38*F33</f>
        <v>0.23360400000000001</v>
      </c>
      <c r="G38" s="33">
        <v>3.2</v>
      </c>
      <c r="H38" s="33"/>
      <c r="I38" s="33"/>
      <c r="J38" s="33"/>
      <c r="K38" s="33"/>
      <c r="L38" s="33"/>
      <c r="M38" s="33"/>
    </row>
    <row r="39" spans="1:13" ht="17.25" customHeight="1">
      <c r="A39" s="203">
        <v>10</v>
      </c>
      <c r="B39" s="211" t="s">
        <v>63</v>
      </c>
      <c r="C39" s="43" t="s">
        <v>188</v>
      </c>
      <c r="D39" s="25" t="s">
        <v>36</v>
      </c>
      <c r="E39" s="44"/>
      <c r="F39" s="44">
        <f>0.9*2.1*5</f>
        <v>9.4500000000000011</v>
      </c>
      <c r="G39" s="28"/>
      <c r="H39" s="28"/>
      <c r="I39" s="28"/>
      <c r="J39" s="28"/>
      <c r="K39" s="28"/>
      <c r="L39" s="28"/>
      <c r="M39" s="28"/>
    </row>
    <row r="40" spans="1:13">
      <c r="A40" s="210"/>
      <c r="B40" s="212"/>
      <c r="C40" s="45" t="s">
        <v>37</v>
      </c>
      <c r="D40" s="30" t="s">
        <v>44</v>
      </c>
      <c r="E40" s="32">
        <v>2.72</v>
      </c>
      <c r="F40" s="32">
        <f>E40*F39</f>
        <v>25.704000000000004</v>
      </c>
      <c r="G40" s="33"/>
      <c r="H40" s="33"/>
      <c r="I40" s="33"/>
      <c r="J40" s="33"/>
      <c r="K40" s="33"/>
      <c r="L40" s="33"/>
      <c r="M40" s="33"/>
    </row>
    <row r="41" spans="1:13">
      <c r="A41" s="210"/>
      <c r="B41" s="212"/>
      <c r="C41" s="46" t="s">
        <v>64</v>
      </c>
      <c r="D41" s="30" t="s">
        <v>57</v>
      </c>
      <c r="E41" s="32">
        <v>2.4E-2</v>
      </c>
      <c r="F41" s="32">
        <f>E41*F39</f>
        <v>0.22680000000000003</v>
      </c>
      <c r="G41" s="33"/>
      <c r="H41" s="33"/>
      <c r="I41" s="33"/>
      <c r="J41" s="33"/>
      <c r="K41" s="33"/>
      <c r="L41" s="33"/>
      <c r="M41" s="33"/>
    </row>
    <row r="42" spans="1:13">
      <c r="A42" s="210"/>
      <c r="B42" s="212"/>
      <c r="C42" s="45" t="s">
        <v>58</v>
      </c>
      <c r="D42" s="30" t="s">
        <v>40</v>
      </c>
      <c r="E42" s="32">
        <v>0.628</v>
      </c>
      <c r="F42" s="32">
        <f>E42*F39</f>
        <v>5.9346000000000005</v>
      </c>
      <c r="G42" s="33"/>
      <c r="H42" s="33"/>
      <c r="I42" s="33"/>
      <c r="J42" s="33"/>
      <c r="K42" s="33"/>
      <c r="L42" s="33"/>
      <c r="M42" s="33"/>
    </row>
    <row r="43" spans="1:13" ht="17.25">
      <c r="A43" s="210"/>
      <c r="B43" s="48" t="s">
        <v>65</v>
      </c>
      <c r="C43" s="47" t="s">
        <v>66</v>
      </c>
      <c r="D43" s="30" t="s">
        <v>43</v>
      </c>
      <c r="E43" s="32">
        <v>1</v>
      </c>
      <c r="F43" s="32">
        <f>E43*F39</f>
        <v>9.4500000000000011</v>
      </c>
      <c r="G43" s="33">
        <v>180</v>
      </c>
      <c r="H43" s="33"/>
      <c r="I43" s="33"/>
      <c r="J43" s="33"/>
      <c r="K43" s="33"/>
      <c r="L43" s="33"/>
      <c r="M43" s="33"/>
    </row>
    <row r="44" spans="1:13" ht="35.25" customHeight="1">
      <c r="A44" s="203">
        <v>11</v>
      </c>
      <c r="B44" s="230" t="s">
        <v>67</v>
      </c>
      <c r="C44" s="50" t="s">
        <v>189</v>
      </c>
      <c r="D44" s="25" t="s">
        <v>36</v>
      </c>
      <c r="E44" s="51"/>
      <c r="F44" s="44">
        <v>212.03</v>
      </c>
      <c r="G44" s="52"/>
      <c r="H44" s="52"/>
      <c r="I44" s="52"/>
      <c r="J44" s="52"/>
      <c r="K44" s="52"/>
      <c r="L44" s="52"/>
      <c r="M44" s="52"/>
    </row>
    <row r="45" spans="1:13">
      <c r="A45" s="210"/>
      <c r="B45" s="230"/>
      <c r="C45" s="45" t="s">
        <v>37</v>
      </c>
      <c r="D45" s="30" t="s">
        <v>38</v>
      </c>
      <c r="E45" s="119">
        <v>0.222</v>
      </c>
      <c r="F45" s="53">
        <f>E45*F44</f>
        <v>47.070660000000004</v>
      </c>
      <c r="G45" s="54"/>
      <c r="H45" s="54"/>
      <c r="I45" s="54"/>
      <c r="J45" s="54"/>
      <c r="K45" s="54"/>
      <c r="L45" s="54"/>
      <c r="M45" s="54"/>
    </row>
    <row r="46" spans="1:13">
      <c r="A46" s="210"/>
      <c r="B46" s="230"/>
      <c r="C46" s="45" t="s">
        <v>39</v>
      </c>
      <c r="D46" s="30" t="s">
        <v>40</v>
      </c>
      <c r="E46" s="119">
        <v>3.2500000000000001E-2</v>
      </c>
      <c r="F46" s="53">
        <f>E46*F44</f>
        <v>6.8909750000000001</v>
      </c>
      <c r="G46" s="54"/>
      <c r="H46" s="54"/>
      <c r="I46" s="54"/>
      <c r="J46" s="54"/>
      <c r="K46" s="54"/>
      <c r="L46" s="54"/>
      <c r="M46" s="54"/>
    </row>
    <row r="47" spans="1:13" ht="17.25">
      <c r="A47" s="210"/>
      <c r="B47" s="230"/>
      <c r="C47" s="45" t="s">
        <v>68</v>
      </c>
      <c r="D47" s="30" t="s">
        <v>46</v>
      </c>
      <c r="E47" s="119">
        <v>7.1400000000000005E-2</v>
      </c>
      <c r="F47" s="53">
        <f>E47*F44</f>
        <v>15.138942000000002</v>
      </c>
      <c r="G47" s="54">
        <v>88</v>
      </c>
      <c r="H47" s="54"/>
      <c r="I47" s="54"/>
      <c r="J47" s="54"/>
      <c r="K47" s="54"/>
      <c r="L47" s="54"/>
      <c r="M47" s="54"/>
    </row>
    <row r="48" spans="1:13">
      <c r="A48" s="204"/>
      <c r="B48" s="230"/>
      <c r="C48" s="45" t="s">
        <v>60</v>
      </c>
      <c r="D48" s="30" t="s">
        <v>40</v>
      </c>
      <c r="E48" s="119">
        <v>6.3600000000000004E-2</v>
      </c>
      <c r="F48" s="53">
        <f>E48*F44</f>
        <v>13.485108</v>
      </c>
      <c r="G48" s="54">
        <v>3.2</v>
      </c>
      <c r="H48" s="54"/>
      <c r="I48" s="54"/>
      <c r="J48" s="54"/>
      <c r="K48" s="54"/>
      <c r="L48" s="54"/>
      <c r="M48" s="54"/>
    </row>
    <row r="49" spans="1:13" s="122" customFormat="1" ht="33" customHeight="1">
      <c r="A49" s="191">
        <v>12</v>
      </c>
      <c r="B49" s="183" t="s">
        <v>243</v>
      </c>
      <c r="C49" s="24" t="s">
        <v>245</v>
      </c>
      <c r="D49" s="25" t="s">
        <v>54</v>
      </c>
      <c r="E49" s="51"/>
      <c r="F49" s="51">
        <v>4.5</v>
      </c>
      <c r="G49" s="52"/>
      <c r="H49" s="52"/>
      <c r="I49" s="52"/>
      <c r="J49" s="52"/>
      <c r="K49" s="52"/>
      <c r="L49" s="52"/>
      <c r="M49" s="52"/>
    </row>
    <row r="50" spans="1:13" s="122" customFormat="1">
      <c r="A50" s="192"/>
      <c r="B50" s="123"/>
      <c r="C50" s="57" t="s">
        <v>37</v>
      </c>
      <c r="D50" s="58" t="s">
        <v>38</v>
      </c>
      <c r="E50" s="59">
        <v>4.4800000000000004</v>
      </c>
      <c r="F50" s="59">
        <f>E50*F49</f>
        <v>20.160000000000004</v>
      </c>
      <c r="G50" s="130"/>
      <c r="H50" s="130"/>
      <c r="I50" s="130"/>
      <c r="J50" s="130"/>
      <c r="K50" s="130"/>
      <c r="L50" s="130"/>
      <c r="M50" s="130"/>
    </row>
    <row r="51" spans="1:13" s="122" customFormat="1">
      <c r="A51" s="192"/>
      <c r="B51" s="123"/>
      <c r="C51" s="57" t="s">
        <v>39</v>
      </c>
      <c r="D51" s="58" t="s">
        <v>40</v>
      </c>
      <c r="E51" s="59">
        <v>0.88</v>
      </c>
      <c r="F51" s="59">
        <f>E51*F49</f>
        <v>3.96</v>
      </c>
      <c r="G51" s="130"/>
      <c r="H51" s="130"/>
      <c r="I51" s="130"/>
      <c r="J51" s="130"/>
      <c r="K51" s="130"/>
      <c r="L51" s="130"/>
      <c r="M51" s="130"/>
    </row>
    <row r="52" spans="1:13" s="122" customFormat="1" ht="17.25">
      <c r="A52" s="192"/>
      <c r="B52" s="128"/>
      <c r="C52" s="57" t="s">
        <v>244</v>
      </c>
      <c r="D52" s="58" t="s">
        <v>46</v>
      </c>
      <c r="E52" s="59">
        <v>0.22</v>
      </c>
      <c r="F52" s="59">
        <f>E52*F49</f>
        <v>0.99</v>
      </c>
      <c r="G52" s="130">
        <v>72</v>
      </c>
      <c r="H52" s="130"/>
      <c r="I52" s="130"/>
      <c r="J52" s="130"/>
      <c r="K52" s="130"/>
      <c r="L52" s="130"/>
      <c r="M52" s="130"/>
    </row>
    <row r="53" spans="1:13" s="122" customFormat="1">
      <c r="A53" s="193"/>
      <c r="B53" s="184"/>
      <c r="C53" s="57" t="s">
        <v>60</v>
      </c>
      <c r="D53" s="58" t="s">
        <v>40</v>
      </c>
      <c r="E53" s="59">
        <v>0.38</v>
      </c>
      <c r="F53" s="59">
        <f>E53*F49</f>
        <v>1.71</v>
      </c>
      <c r="G53" s="130">
        <v>3.2</v>
      </c>
      <c r="H53" s="130"/>
      <c r="I53" s="130"/>
      <c r="J53" s="130"/>
      <c r="K53" s="130"/>
      <c r="L53" s="130"/>
      <c r="M53" s="130"/>
    </row>
    <row r="54" spans="1:13" s="122" customFormat="1" ht="30">
      <c r="A54" s="191">
        <v>12</v>
      </c>
      <c r="B54" s="120" t="s">
        <v>193</v>
      </c>
      <c r="C54" s="24" t="s">
        <v>198</v>
      </c>
      <c r="D54" s="25" t="s">
        <v>43</v>
      </c>
      <c r="E54" s="26"/>
      <c r="F54" s="26">
        <v>316.8</v>
      </c>
      <c r="G54" s="67"/>
      <c r="H54" s="67"/>
      <c r="I54" s="67"/>
      <c r="J54" s="67"/>
      <c r="K54" s="67"/>
      <c r="L54" s="67"/>
      <c r="M54" s="67"/>
    </row>
    <row r="55" spans="1:13" s="122" customFormat="1">
      <c r="A55" s="192"/>
      <c r="B55" s="123"/>
      <c r="C55" s="124" t="s">
        <v>37</v>
      </c>
      <c r="D55" s="125" t="s">
        <v>44</v>
      </c>
      <c r="E55" s="126">
        <v>0.56000000000000005</v>
      </c>
      <c r="F55" s="127">
        <f>E55*F54</f>
        <v>177.40800000000002</v>
      </c>
      <c r="G55" s="121"/>
      <c r="H55" s="121"/>
      <c r="I55" s="121"/>
      <c r="J55" s="121"/>
      <c r="K55" s="121"/>
      <c r="L55" s="121"/>
      <c r="M55" s="121"/>
    </row>
    <row r="56" spans="1:13" s="122" customFormat="1">
      <c r="A56" s="192"/>
      <c r="B56" s="123"/>
      <c r="C56" s="124" t="s">
        <v>39</v>
      </c>
      <c r="D56" s="125" t="s">
        <v>40</v>
      </c>
      <c r="E56" s="126">
        <v>1.4999999999999999E-2</v>
      </c>
      <c r="F56" s="127">
        <f>E56*F54</f>
        <v>4.7519999999999998</v>
      </c>
      <c r="G56" s="121"/>
      <c r="H56" s="121"/>
      <c r="I56" s="121"/>
      <c r="J56" s="121"/>
      <c r="K56" s="121"/>
      <c r="L56" s="121"/>
      <c r="M56" s="121"/>
    </row>
    <row r="57" spans="1:13" s="122" customFormat="1" ht="17.25">
      <c r="A57" s="192"/>
      <c r="B57" s="128"/>
      <c r="C57" s="129" t="s">
        <v>194</v>
      </c>
      <c r="D57" s="125" t="s">
        <v>46</v>
      </c>
      <c r="E57" s="126">
        <v>1.44E-2</v>
      </c>
      <c r="F57" s="127">
        <f>E57*F54</f>
        <v>4.5619199999999998</v>
      </c>
      <c r="G57" s="121">
        <v>92</v>
      </c>
      <c r="H57" s="121"/>
      <c r="I57" s="121"/>
      <c r="J57" s="121"/>
      <c r="K57" s="121"/>
      <c r="L57" s="121"/>
      <c r="M57" s="121"/>
    </row>
    <row r="58" spans="1:13" s="122" customFormat="1">
      <c r="A58" s="193"/>
      <c r="B58" s="128"/>
      <c r="C58" s="57" t="s">
        <v>60</v>
      </c>
      <c r="D58" s="58" t="s">
        <v>40</v>
      </c>
      <c r="E58" s="59">
        <v>1E-3</v>
      </c>
      <c r="F58" s="59">
        <f>E58*F54</f>
        <v>0.31680000000000003</v>
      </c>
      <c r="G58" s="130">
        <v>3.2</v>
      </c>
      <c r="H58" s="130"/>
      <c r="I58" s="130"/>
      <c r="J58" s="130"/>
      <c r="K58" s="130"/>
      <c r="L58" s="130"/>
      <c r="M58" s="130"/>
    </row>
    <row r="59" spans="1:13" ht="30">
      <c r="A59" s="203">
        <v>13</v>
      </c>
      <c r="B59" s="222" t="s">
        <v>69</v>
      </c>
      <c r="C59" s="50" t="s">
        <v>70</v>
      </c>
      <c r="D59" s="25" t="s">
        <v>36</v>
      </c>
      <c r="E59" s="55"/>
      <c r="F59" s="44">
        <v>18.600000000000001</v>
      </c>
      <c r="G59" s="52"/>
      <c r="H59" s="52"/>
      <c r="I59" s="52"/>
      <c r="J59" s="52"/>
      <c r="K59" s="52"/>
      <c r="L59" s="52"/>
      <c r="M59" s="52"/>
    </row>
    <row r="60" spans="1:13">
      <c r="A60" s="210"/>
      <c r="B60" s="223"/>
      <c r="C60" s="45" t="s">
        <v>37</v>
      </c>
      <c r="D60" s="30" t="s">
        <v>38</v>
      </c>
      <c r="E60" s="56">
        <v>2.379</v>
      </c>
      <c r="F60" s="56">
        <f>E60*F59</f>
        <v>44.249400000000001</v>
      </c>
      <c r="G60" s="54"/>
      <c r="H60" s="54"/>
      <c r="I60" s="54"/>
      <c r="J60" s="54"/>
      <c r="K60" s="54"/>
      <c r="L60" s="54"/>
      <c r="M60" s="54"/>
    </row>
    <row r="61" spans="1:13">
      <c r="A61" s="210"/>
      <c r="B61" s="223"/>
      <c r="C61" s="45" t="s">
        <v>39</v>
      </c>
      <c r="D61" s="30" t="s">
        <v>40</v>
      </c>
      <c r="E61" s="56">
        <v>2.8299999999999999E-2</v>
      </c>
      <c r="F61" s="56">
        <f>E61*F59</f>
        <v>0.52638000000000007</v>
      </c>
      <c r="G61" s="54"/>
      <c r="H61" s="54"/>
      <c r="I61" s="54"/>
      <c r="J61" s="54"/>
      <c r="K61" s="54"/>
      <c r="L61" s="54"/>
      <c r="M61" s="54"/>
    </row>
    <row r="62" spans="1:13" ht="17.25">
      <c r="A62" s="210"/>
      <c r="B62" s="223"/>
      <c r="C62" s="57" t="s">
        <v>71</v>
      </c>
      <c r="D62" s="58" t="s">
        <v>43</v>
      </c>
      <c r="E62" s="59">
        <v>2.06</v>
      </c>
      <c r="F62" s="59">
        <f>E62*F59</f>
        <v>38.316000000000003</v>
      </c>
      <c r="G62" s="54">
        <v>3.8</v>
      </c>
      <c r="H62" s="54"/>
      <c r="I62" s="54"/>
      <c r="J62" s="54"/>
      <c r="K62" s="54"/>
      <c r="L62" s="54"/>
      <c r="M62" s="54"/>
    </row>
    <row r="63" spans="1:13">
      <c r="A63" s="210"/>
      <c r="B63" s="223"/>
      <c r="C63" s="45" t="s">
        <v>72</v>
      </c>
      <c r="D63" s="30" t="s">
        <v>73</v>
      </c>
      <c r="E63" s="56">
        <v>1.07</v>
      </c>
      <c r="F63" s="56">
        <f>E63*F59</f>
        <v>19.902000000000001</v>
      </c>
      <c r="G63" s="54">
        <v>4.5999999999999996</v>
      </c>
      <c r="H63" s="54"/>
      <c r="I63" s="54"/>
      <c r="J63" s="54"/>
      <c r="K63" s="54"/>
      <c r="L63" s="54"/>
      <c r="M63" s="54"/>
    </row>
    <row r="64" spans="1:13">
      <c r="A64" s="210"/>
      <c r="B64" s="223"/>
      <c r="C64" s="45" t="s">
        <v>74</v>
      </c>
      <c r="D64" s="30" t="s">
        <v>73</v>
      </c>
      <c r="E64" s="56">
        <v>2.9</v>
      </c>
      <c r="F64" s="56">
        <f>E64*F59</f>
        <v>53.940000000000005</v>
      </c>
      <c r="G64" s="54">
        <v>5.3</v>
      </c>
      <c r="H64" s="54"/>
      <c r="I64" s="54"/>
      <c r="J64" s="54"/>
      <c r="K64" s="54"/>
      <c r="L64" s="54"/>
      <c r="M64" s="54"/>
    </row>
    <row r="65" spans="1:13">
      <c r="A65" s="210"/>
      <c r="B65" s="223"/>
      <c r="C65" s="45" t="s">
        <v>75</v>
      </c>
      <c r="D65" s="30" t="s">
        <v>73</v>
      </c>
      <c r="E65" s="56">
        <v>1.4611000000000001</v>
      </c>
      <c r="F65" s="56">
        <f>E65*F59</f>
        <v>27.176460000000002</v>
      </c>
      <c r="G65" s="54">
        <v>4.24</v>
      </c>
      <c r="H65" s="54"/>
      <c r="I65" s="54"/>
      <c r="J65" s="54"/>
      <c r="K65" s="54"/>
      <c r="L65" s="54"/>
      <c r="M65" s="54"/>
    </row>
    <row r="66" spans="1:13">
      <c r="A66" s="210"/>
      <c r="B66" s="223"/>
      <c r="C66" s="45" t="s">
        <v>76</v>
      </c>
      <c r="D66" s="30" t="s">
        <v>73</v>
      </c>
      <c r="E66" s="56">
        <v>2.14</v>
      </c>
      <c r="F66" s="56">
        <f>E66*F59</f>
        <v>39.804000000000002</v>
      </c>
      <c r="G66" s="54">
        <v>0.09</v>
      </c>
      <c r="H66" s="54"/>
      <c r="I66" s="54"/>
      <c r="J66" s="54"/>
      <c r="K66" s="54"/>
      <c r="L66" s="54"/>
      <c r="M66" s="54"/>
    </row>
    <row r="67" spans="1:13">
      <c r="A67" s="210"/>
      <c r="B67" s="223"/>
      <c r="C67" s="45" t="s">
        <v>77</v>
      </c>
      <c r="D67" s="30" t="s">
        <v>73</v>
      </c>
      <c r="E67" s="56">
        <v>23</v>
      </c>
      <c r="F67" s="56">
        <f>E67*F59</f>
        <v>427.8</v>
      </c>
      <c r="G67" s="54">
        <v>0.02</v>
      </c>
      <c r="H67" s="54"/>
      <c r="I67" s="54"/>
      <c r="J67" s="54"/>
      <c r="K67" s="54"/>
      <c r="L67" s="54"/>
      <c r="M67" s="54"/>
    </row>
    <row r="68" spans="1:13">
      <c r="A68" s="204"/>
      <c r="B68" s="224"/>
      <c r="C68" s="45" t="s">
        <v>60</v>
      </c>
      <c r="D68" s="30" t="s">
        <v>40</v>
      </c>
      <c r="E68" s="56">
        <v>0.216</v>
      </c>
      <c r="F68" s="56">
        <f>E68*F59</f>
        <v>4.0175999999999998</v>
      </c>
      <c r="G68" s="54">
        <v>3.2</v>
      </c>
      <c r="H68" s="54"/>
      <c r="I68" s="54"/>
      <c r="J68" s="54"/>
      <c r="K68" s="54"/>
      <c r="L68" s="54"/>
      <c r="M68" s="54"/>
    </row>
    <row r="69" spans="1:13" ht="17.25">
      <c r="A69" s="203">
        <v>14</v>
      </c>
      <c r="B69" s="222" t="s">
        <v>81</v>
      </c>
      <c r="C69" s="49" t="s">
        <v>82</v>
      </c>
      <c r="D69" s="25" t="s">
        <v>36</v>
      </c>
      <c r="E69" s="55"/>
      <c r="F69" s="51">
        <v>194.25</v>
      </c>
      <c r="G69" s="52"/>
      <c r="H69" s="52"/>
      <c r="I69" s="52"/>
      <c r="J69" s="52"/>
      <c r="K69" s="52"/>
      <c r="L69" s="52"/>
      <c r="M69" s="52"/>
    </row>
    <row r="70" spans="1:13">
      <c r="A70" s="210"/>
      <c r="B70" s="223"/>
      <c r="C70" s="45" t="s">
        <v>37</v>
      </c>
      <c r="D70" s="30" t="s">
        <v>38</v>
      </c>
      <c r="E70" s="56">
        <v>2.5150000000000001</v>
      </c>
      <c r="F70" s="56">
        <f>E70*F69</f>
        <v>488.53875000000005</v>
      </c>
      <c r="G70" s="54"/>
      <c r="H70" s="54"/>
      <c r="I70" s="54"/>
      <c r="J70" s="54"/>
      <c r="K70" s="54"/>
      <c r="L70" s="54"/>
      <c r="M70" s="54"/>
    </row>
    <row r="71" spans="1:13">
      <c r="A71" s="210"/>
      <c r="B71" s="223"/>
      <c r="C71" s="45" t="s">
        <v>39</v>
      </c>
      <c r="D71" s="30" t="s">
        <v>40</v>
      </c>
      <c r="E71" s="56">
        <v>4.6899999999999997E-2</v>
      </c>
      <c r="F71" s="56">
        <f>E71*F69</f>
        <v>9.1103249999999996</v>
      </c>
      <c r="G71" s="54"/>
      <c r="H71" s="54"/>
      <c r="I71" s="54"/>
      <c r="J71" s="54"/>
      <c r="K71" s="54"/>
      <c r="L71" s="54"/>
      <c r="M71" s="54"/>
    </row>
    <row r="72" spans="1:13" ht="17.25">
      <c r="A72" s="210"/>
      <c r="B72" s="223"/>
      <c r="C72" s="60" t="s">
        <v>83</v>
      </c>
      <c r="D72" s="30" t="s">
        <v>43</v>
      </c>
      <c r="E72" s="56">
        <v>1.03</v>
      </c>
      <c r="F72" s="56">
        <f>E72*F69</f>
        <v>200.07750000000001</v>
      </c>
      <c r="G72" s="54">
        <v>3.1</v>
      </c>
      <c r="H72" s="54"/>
      <c r="I72" s="54"/>
      <c r="J72" s="54"/>
      <c r="K72" s="54"/>
      <c r="L72" s="54"/>
      <c r="M72" s="54"/>
    </row>
    <row r="73" spans="1:13">
      <c r="A73" s="210"/>
      <c r="B73" s="223"/>
      <c r="C73" s="45" t="s">
        <v>78</v>
      </c>
      <c r="D73" s="30" t="s">
        <v>73</v>
      </c>
      <c r="E73" s="56">
        <v>1.07</v>
      </c>
      <c r="F73" s="56">
        <f>E73*F69</f>
        <v>207.84750000000003</v>
      </c>
      <c r="G73" s="54">
        <v>2.4</v>
      </c>
      <c r="H73" s="54"/>
      <c r="I73" s="54"/>
      <c r="J73" s="54"/>
      <c r="K73" s="54"/>
      <c r="L73" s="54"/>
      <c r="M73" s="54"/>
    </row>
    <row r="74" spans="1:13">
      <c r="A74" s="210"/>
      <c r="B74" s="223"/>
      <c r="C74" s="45" t="s">
        <v>79</v>
      </c>
      <c r="D74" s="30" t="s">
        <v>73</v>
      </c>
      <c r="E74" s="56">
        <v>2.9</v>
      </c>
      <c r="F74" s="56">
        <f>E74*F69</f>
        <v>563.32499999999993</v>
      </c>
      <c r="G74" s="54">
        <v>4.1500000000000004</v>
      </c>
      <c r="H74" s="54"/>
      <c r="I74" s="54"/>
      <c r="J74" s="54"/>
      <c r="K74" s="54"/>
      <c r="L74" s="54"/>
      <c r="M74" s="54"/>
    </row>
    <row r="75" spans="1:13">
      <c r="A75" s="210"/>
      <c r="B75" s="223"/>
      <c r="C75" s="45" t="s">
        <v>84</v>
      </c>
      <c r="D75" s="30" t="s">
        <v>73</v>
      </c>
      <c r="E75" s="56">
        <v>0.7</v>
      </c>
      <c r="F75" s="56">
        <f>E75*F69</f>
        <v>135.97499999999999</v>
      </c>
      <c r="G75" s="54">
        <v>0.38</v>
      </c>
      <c r="H75" s="54"/>
      <c r="I75" s="54"/>
      <c r="J75" s="54"/>
      <c r="K75" s="54"/>
      <c r="L75" s="54"/>
      <c r="M75" s="54"/>
    </row>
    <row r="76" spans="1:13">
      <c r="A76" s="210"/>
      <c r="B76" s="223"/>
      <c r="C76" s="45" t="s">
        <v>80</v>
      </c>
      <c r="D76" s="30" t="s">
        <v>73</v>
      </c>
      <c r="E76" s="56">
        <v>0.7</v>
      </c>
      <c r="F76" s="56">
        <f>E76*F69</f>
        <v>135.97499999999999</v>
      </c>
      <c r="G76" s="54">
        <v>0.3</v>
      </c>
      <c r="H76" s="54"/>
      <c r="I76" s="54"/>
      <c r="J76" s="54"/>
      <c r="K76" s="54"/>
      <c r="L76" s="54"/>
      <c r="M76" s="54"/>
    </row>
    <row r="77" spans="1:13">
      <c r="A77" s="210"/>
      <c r="B77" s="223"/>
      <c r="C77" s="45" t="s">
        <v>76</v>
      </c>
      <c r="D77" s="30" t="s">
        <v>73</v>
      </c>
      <c r="E77" s="56">
        <v>2.14</v>
      </c>
      <c r="F77" s="56">
        <f>E77*F69</f>
        <v>415.69500000000005</v>
      </c>
      <c r="G77" s="54">
        <v>0.09</v>
      </c>
      <c r="H77" s="54"/>
      <c r="I77" s="54"/>
      <c r="J77" s="54"/>
      <c r="K77" s="54"/>
      <c r="L77" s="54"/>
      <c r="M77" s="54"/>
    </row>
    <row r="78" spans="1:13">
      <c r="A78" s="210"/>
      <c r="B78" s="223"/>
      <c r="C78" s="45" t="s">
        <v>77</v>
      </c>
      <c r="D78" s="30" t="s">
        <v>73</v>
      </c>
      <c r="E78" s="56">
        <v>23</v>
      </c>
      <c r="F78" s="56">
        <f>E78*F69</f>
        <v>4467.75</v>
      </c>
      <c r="G78" s="54">
        <v>0.02</v>
      </c>
      <c r="H78" s="54"/>
      <c r="I78" s="54"/>
      <c r="J78" s="54"/>
      <c r="K78" s="54"/>
      <c r="L78" s="54"/>
      <c r="M78" s="54"/>
    </row>
    <row r="79" spans="1:13">
      <c r="A79" s="210"/>
      <c r="B79" s="223"/>
      <c r="C79" s="45" t="s">
        <v>85</v>
      </c>
      <c r="D79" s="30" t="s">
        <v>86</v>
      </c>
      <c r="E79" s="61" t="s">
        <v>87</v>
      </c>
      <c r="F79" s="56">
        <v>81.8</v>
      </c>
      <c r="G79" s="54">
        <v>1.8</v>
      </c>
      <c r="H79" s="54"/>
      <c r="I79" s="54"/>
      <c r="J79" s="54"/>
      <c r="K79" s="54"/>
      <c r="L79" s="54"/>
      <c r="M79" s="54"/>
    </row>
    <row r="80" spans="1:13">
      <c r="A80" s="204"/>
      <c r="B80" s="224"/>
      <c r="C80" s="45" t="s">
        <v>60</v>
      </c>
      <c r="D80" s="30" t="s">
        <v>40</v>
      </c>
      <c r="E80" s="56">
        <v>2.69</v>
      </c>
      <c r="F80" s="56">
        <f>E80*F69</f>
        <v>522.53250000000003</v>
      </c>
      <c r="G80" s="54">
        <v>3.2</v>
      </c>
      <c r="H80" s="54"/>
      <c r="I80" s="54"/>
      <c r="J80" s="54"/>
      <c r="K80" s="54"/>
      <c r="L80" s="54"/>
      <c r="M80" s="54"/>
    </row>
    <row r="81" spans="1:15" ht="17.25">
      <c r="A81" s="203">
        <v>15</v>
      </c>
      <c r="B81" s="222" t="s">
        <v>88</v>
      </c>
      <c r="C81" s="50" t="s">
        <v>89</v>
      </c>
      <c r="D81" s="25" t="s">
        <v>36</v>
      </c>
      <c r="E81" s="55"/>
      <c r="F81" s="51">
        <v>18</v>
      </c>
      <c r="G81" s="52"/>
      <c r="H81" s="52"/>
      <c r="I81" s="52"/>
      <c r="J81" s="52"/>
      <c r="K81" s="52"/>
      <c r="L81" s="52"/>
      <c r="M81" s="52"/>
    </row>
    <row r="82" spans="1:15">
      <c r="A82" s="210"/>
      <c r="B82" s="228"/>
      <c r="C82" s="45" t="s">
        <v>37</v>
      </c>
      <c r="D82" s="30" t="s">
        <v>38</v>
      </c>
      <c r="E82" s="56">
        <v>3.6949999999999998</v>
      </c>
      <c r="F82" s="56">
        <f>E82*F81</f>
        <v>66.509999999999991</v>
      </c>
      <c r="G82" s="54"/>
      <c r="H82" s="54"/>
      <c r="I82" s="54"/>
      <c r="J82" s="54"/>
      <c r="K82" s="54"/>
      <c r="L82" s="54"/>
      <c r="M82" s="54"/>
    </row>
    <row r="83" spans="1:15">
      <c r="A83" s="210"/>
      <c r="B83" s="228"/>
      <c r="C83" s="45" t="s">
        <v>39</v>
      </c>
      <c r="D83" s="30" t="s">
        <v>40</v>
      </c>
      <c r="E83" s="56">
        <v>1.89E-2</v>
      </c>
      <c r="F83" s="56">
        <f>E83*F81</f>
        <v>0.3402</v>
      </c>
      <c r="G83" s="54"/>
      <c r="H83" s="54"/>
      <c r="I83" s="54"/>
      <c r="J83" s="54"/>
      <c r="K83" s="54"/>
      <c r="L83" s="54"/>
      <c r="M83" s="54"/>
    </row>
    <row r="84" spans="1:15" ht="17.25">
      <c r="A84" s="210"/>
      <c r="B84" s="228"/>
      <c r="C84" s="60" t="s">
        <v>90</v>
      </c>
      <c r="D84" s="30" t="s">
        <v>43</v>
      </c>
      <c r="E84" s="56">
        <v>1.03</v>
      </c>
      <c r="F84" s="56">
        <f>E84*F81</f>
        <v>18.54</v>
      </c>
      <c r="G84" s="54">
        <v>15</v>
      </c>
      <c r="H84" s="54"/>
      <c r="I84" s="54"/>
      <c r="J84" s="54"/>
      <c r="K84" s="54"/>
      <c r="L84" s="54"/>
      <c r="M84" s="54"/>
    </row>
    <row r="85" spans="1:15">
      <c r="A85" s="210"/>
      <c r="B85" s="228"/>
      <c r="C85" s="45" t="s">
        <v>91</v>
      </c>
      <c r="D85" s="30" t="s">
        <v>59</v>
      </c>
      <c r="E85" s="56">
        <v>0.52</v>
      </c>
      <c r="F85" s="56">
        <f>E85*F81</f>
        <v>9.36</v>
      </c>
      <c r="G85" s="54">
        <v>2.5</v>
      </c>
      <c r="H85" s="54"/>
      <c r="I85" s="54"/>
      <c r="J85" s="54"/>
      <c r="K85" s="54"/>
      <c r="L85" s="54"/>
      <c r="M85" s="54"/>
    </row>
    <row r="86" spans="1:15">
      <c r="A86" s="204"/>
      <c r="B86" s="229"/>
      <c r="C86" s="45" t="s">
        <v>60</v>
      </c>
      <c r="D86" s="30" t="s">
        <v>40</v>
      </c>
      <c r="E86" s="56">
        <v>3.2899999999999999E-2</v>
      </c>
      <c r="F86" s="56">
        <f>E86*F81</f>
        <v>0.59219999999999995</v>
      </c>
      <c r="G86" s="54">
        <v>3.2</v>
      </c>
      <c r="H86" s="54"/>
      <c r="I86" s="54"/>
      <c r="J86" s="54"/>
      <c r="K86" s="54"/>
      <c r="L86" s="54"/>
      <c r="M86" s="54"/>
    </row>
    <row r="87" spans="1:15" ht="33.75" customHeight="1">
      <c r="A87" s="203">
        <v>16</v>
      </c>
      <c r="B87" s="211" t="s">
        <v>199</v>
      </c>
      <c r="C87" s="50" t="s">
        <v>92</v>
      </c>
      <c r="D87" s="25" t="s">
        <v>36</v>
      </c>
      <c r="E87" s="55"/>
      <c r="F87" s="44">
        <v>475.2</v>
      </c>
      <c r="G87" s="52"/>
      <c r="H87" s="52"/>
      <c r="I87" s="52"/>
      <c r="J87" s="52"/>
      <c r="K87" s="52"/>
      <c r="L87" s="52"/>
      <c r="M87" s="52"/>
    </row>
    <row r="88" spans="1:15">
      <c r="A88" s="210"/>
      <c r="B88" s="212"/>
      <c r="C88" s="45" t="s">
        <v>37</v>
      </c>
      <c r="D88" s="30" t="s">
        <v>38</v>
      </c>
      <c r="E88" s="56">
        <v>0.65800000000000003</v>
      </c>
      <c r="F88" s="56">
        <f>E88*F87</f>
        <v>312.6816</v>
      </c>
      <c r="G88" s="54"/>
      <c r="H88" s="54"/>
      <c r="I88" s="54"/>
      <c r="J88" s="54"/>
      <c r="K88" s="54"/>
      <c r="L88" s="54"/>
      <c r="M88" s="54"/>
      <c r="O88" s="62"/>
    </row>
    <row r="89" spans="1:15">
      <c r="A89" s="210"/>
      <c r="B89" s="212"/>
      <c r="C89" s="45" t="s">
        <v>39</v>
      </c>
      <c r="D89" s="30" t="s">
        <v>40</v>
      </c>
      <c r="E89" s="56">
        <v>0.01</v>
      </c>
      <c r="F89" s="56">
        <f>E89*F87</f>
        <v>4.7519999999999998</v>
      </c>
      <c r="G89" s="54"/>
      <c r="H89" s="54"/>
      <c r="I89" s="54"/>
      <c r="J89" s="54"/>
      <c r="K89" s="54"/>
      <c r="L89" s="54"/>
      <c r="M89" s="54"/>
    </row>
    <row r="90" spans="1:15">
      <c r="A90" s="210"/>
      <c r="B90" s="212"/>
      <c r="C90" s="45" t="s">
        <v>93</v>
      </c>
      <c r="D90" s="30" t="s">
        <v>59</v>
      </c>
      <c r="E90" s="56">
        <v>0.63</v>
      </c>
      <c r="F90" s="56">
        <f>E90*F87</f>
        <v>299.37599999999998</v>
      </c>
      <c r="G90" s="54">
        <v>4</v>
      </c>
      <c r="H90" s="54"/>
      <c r="I90" s="54"/>
      <c r="J90" s="54"/>
      <c r="K90" s="54"/>
      <c r="L90" s="54"/>
      <c r="M90" s="54"/>
    </row>
    <row r="91" spans="1:15">
      <c r="A91" s="210"/>
      <c r="B91" s="212"/>
      <c r="C91" s="45" t="s">
        <v>94</v>
      </c>
      <c r="D91" s="30" t="s">
        <v>59</v>
      </c>
      <c r="E91" s="56">
        <v>0.79</v>
      </c>
      <c r="F91" s="56">
        <f>E91*F87</f>
        <v>375.40800000000002</v>
      </c>
      <c r="G91" s="54">
        <v>0.5</v>
      </c>
      <c r="H91" s="54"/>
      <c r="I91" s="54"/>
      <c r="J91" s="54"/>
      <c r="K91" s="54"/>
      <c r="L91" s="54"/>
      <c r="M91" s="54"/>
    </row>
    <row r="92" spans="1:15">
      <c r="A92" s="210"/>
      <c r="B92" s="48" t="s">
        <v>65</v>
      </c>
      <c r="C92" s="45" t="s">
        <v>95</v>
      </c>
      <c r="D92" s="30" t="s">
        <v>86</v>
      </c>
      <c r="E92" s="56">
        <v>1</v>
      </c>
      <c r="F92" s="56">
        <f>E92*F87</f>
        <v>475.2</v>
      </c>
      <c r="G92" s="54">
        <v>0.05</v>
      </c>
      <c r="H92" s="54"/>
      <c r="I92" s="54"/>
      <c r="J92" s="54"/>
      <c r="K92" s="54"/>
      <c r="L92" s="54"/>
      <c r="M92" s="54"/>
    </row>
    <row r="93" spans="1:15" ht="15.75" customHeight="1">
      <c r="A93" s="210"/>
      <c r="B93" s="48" t="s">
        <v>65</v>
      </c>
      <c r="C93" s="45" t="s">
        <v>96</v>
      </c>
      <c r="D93" s="30" t="s">
        <v>59</v>
      </c>
      <c r="E93" s="56">
        <v>7.0000000000000007E-2</v>
      </c>
      <c r="F93" s="56">
        <f>E93*F87</f>
        <v>33.264000000000003</v>
      </c>
      <c r="G93" s="54">
        <v>3.2</v>
      </c>
      <c r="H93" s="54"/>
      <c r="I93" s="54"/>
      <c r="J93" s="54"/>
      <c r="K93" s="54"/>
      <c r="L93" s="54"/>
      <c r="M93" s="54"/>
    </row>
    <row r="94" spans="1:15" ht="17.25">
      <c r="A94" s="210"/>
      <c r="B94" s="48" t="s">
        <v>65</v>
      </c>
      <c r="C94" s="45" t="s">
        <v>97</v>
      </c>
      <c r="D94" s="30" t="s">
        <v>43</v>
      </c>
      <c r="E94" s="56">
        <v>1.6E-2</v>
      </c>
      <c r="F94" s="56">
        <f>E94*F87</f>
        <v>7.6032000000000002</v>
      </c>
      <c r="G94" s="54">
        <v>12</v>
      </c>
      <c r="H94" s="54"/>
      <c r="I94" s="54"/>
      <c r="J94" s="54"/>
      <c r="K94" s="54"/>
      <c r="L94" s="54"/>
      <c r="M94" s="54"/>
    </row>
    <row r="95" spans="1:15">
      <c r="A95" s="204"/>
      <c r="B95" s="63"/>
      <c r="C95" s="45" t="s">
        <v>60</v>
      </c>
      <c r="D95" s="30" t="s">
        <v>40</v>
      </c>
      <c r="E95" s="56">
        <v>1.6E-2</v>
      </c>
      <c r="F95" s="56">
        <f>E95*F87</f>
        <v>7.6032000000000002</v>
      </c>
      <c r="G95" s="54">
        <v>3.2</v>
      </c>
      <c r="H95" s="54"/>
      <c r="I95" s="54"/>
      <c r="J95" s="54"/>
      <c r="K95" s="54"/>
      <c r="L95" s="54"/>
      <c r="M95" s="54"/>
    </row>
    <row r="96" spans="1:15" ht="30">
      <c r="A96" s="203">
        <v>17</v>
      </c>
      <c r="B96" s="211" t="s">
        <v>98</v>
      </c>
      <c r="C96" s="24" t="s">
        <v>99</v>
      </c>
      <c r="D96" s="25" t="s">
        <v>36</v>
      </c>
      <c r="E96" s="51"/>
      <c r="F96" s="51">
        <f>F69</f>
        <v>194.25</v>
      </c>
      <c r="G96" s="52"/>
      <c r="H96" s="52"/>
      <c r="I96" s="52"/>
      <c r="J96" s="52"/>
      <c r="K96" s="52"/>
      <c r="L96" s="52"/>
      <c r="M96" s="52"/>
    </row>
    <row r="97" spans="1:13">
      <c r="A97" s="210"/>
      <c r="B97" s="212"/>
      <c r="C97" s="45" t="s">
        <v>37</v>
      </c>
      <c r="D97" s="30" t="s">
        <v>38</v>
      </c>
      <c r="E97" s="56">
        <v>0.53500000000000003</v>
      </c>
      <c r="F97" s="56">
        <f>E97*F96</f>
        <v>103.92375000000001</v>
      </c>
      <c r="G97" s="54"/>
      <c r="H97" s="54"/>
      <c r="I97" s="54"/>
      <c r="J97" s="54"/>
      <c r="K97" s="54"/>
      <c r="L97" s="54"/>
      <c r="M97" s="54"/>
    </row>
    <row r="98" spans="1:13">
      <c r="A98" s="210"/>
      <c r="B98" s="212"/>
      <c r="C98" s="45" t="s">
        <v>39</v>
      </c>
      <c r="D98" s="30" t="s">
        <v>40</v>
      </c>
      <c r="E98" s="56">
        <v>1.2E-2</v>
      </c>
      <c r="F98" s="56">
        <f>E98*F96</f>
        <v>2.331</v>
      </c>
      <c r="G98" s="54"/>
      <c r="H98" s="54"/>
      <c r="I98" s="54"/>
      <c r="J98" s="54"/>
      <c r="K98" s="54"/>
      <c r="L98" s="54"/>
      <c r="M98" s="54"/>
    </row>
    <row r="99" spans="1:13">
      <c r="A99" s="210"/>
      <c r="B99" s="212"/>
      <c r="C99" s="45" t="s">
        <v>100</v>
      </c>
      <c r="D99" s="30" t="s">
        <v>59</v>
      </c>
      <c r="E99" s="56">
        <v>0.63</v>
      </c>
      <c r="F99" s="56">
        <f>E99*F96</f>
        <v>122.3775</v>
      </c>
      <c r="G99" s="54">
        <v>5.5</v>
      </c>
      <c r="H99" s="54"/>
      <c r="I99" s="54"/>
      <c r="J99" s="54"/>
      <c r="K99" s="54"/>
      <c r="L99" s="54"/>
      <c r="M99" s="54"/>
    </row>
    <row r="100" spans="1:13">
      <c r="A100" s="210"/>
      <c r="B100" s="212"/>
      <c r="C100" s="45" t="s">
        <v>94</v>
      </c>
      <c r="D100" s="30" t="s">
        <v>59</v>
      </c>
      <c r="E100" s="56">
        <v>0.37</v>
      </c>
      <c r="F100" s="56">
        <f>E100*F96</f>
        <v>71.872500000000002</v>
      </c>
      <c r="G100" s="54">
        <v>0.7</v>
      </c>
      <c r="H100" s="54"/>
      <c r="I100" s="54"/>
      <c r="J100" s="54"/>
      <c r="K100" s="54"/>
      <c r="L100" s="54"/>
      <c r="M100" s="54"/>
    </row>
    <row r="101" spans="1:13">
      <c r="A101" s="210"/>
      <c r="B101" s="48" t="s">
        <v>65</v>
      </c>
      <c r="C101" s="45" t="s">
        <v>95</v>
      </c>
      <c r="D101" s="30" t="s">
        <v>86</v>
      </c>
      <c r="E101" s="56">
        <v>1</v>
      </c>
      <c r="F101" s="56">
        <f>E101*F96</f>
        <v>194.25</v>
      </c>
      <c r="G101" s="54">
        <v>0.05</v>
      </c>
      <c r="H101" s="54"/>
      <c r="I101" s="54"/>
      <c r="J101" s="54"/>
      <c r="K101" s="54"/>
      <c r="L101" s="54"/>
      <c r="M101" s="54"/>
    </row>
    <row r="102" spans="1:13">
      <c r="A102" s="210"/>
      <c r="B102" s="48" t="s">
        <v>65</v>
      </c>
      <c r="C102" s="45" t="s">
        <v>96</v>
      </c>
      <c r="D102" s="30" t="s">
        <v>59</v>
      </c>
      <c r="E102" s="56">
        <v>3.5000000000000003E-2</v>
      </c>
      <c r="F102" s="56">
        <f>E102*F96</f>
        <v>6.798750000000001</v>
      </c>
      <c r="G102" s="54">
        <v>6</v>
      </c>
      <c r="H102" s="54"/>
      <c r="I102" s="54"/>
      <c r="J102" s="54"/>
      <c r="K102" s="54"/>
      <c r="L102" s="54"/>
      <c r="M102" s="54"/>
    </row>
    <row r="103" spans="1:13" ht="17.25">
      <c r="A103" s="210"/>
      <c r="B103" s="48" t="s">
        <v>65</v>
      </c>
      <c r="C103" s="45" t="s">
        <v>97</v>
      </c>
      <c r="D103" s="30" t="s">
        <v>43</v>
      </c>
      <c r="E103" s="56">
        <v>8.9999999999999993E-3</v>
      </c>
      <c r="F103" s="56">
        <f>E103*F96</f>
        <v>1.7482499999999999</v>
      </c>
      <c r="G103" s="54">
        <v>15</v>
      </c>
      <c r="H103" s="54"/>
      <c r="I103" s="54"/>
      <c r="J103" s="54"/>
      <c r="K103" s="54"/>
      <c r="L103" s="54"/>
      <c r="M103" s="54"/>
    </row>
    <row r="104" spans="1:13">
      <c r="A104" s="204"/>
      <c r="B104" s="63"/>
      <c r="C104" s="45" t="s">
        <v>60</v>
      </c>
      <c r="D104" s="30" t="s">
        <v>40</v>
      </c>
      <c r="E104" s="56">
        <v>1.6E-2</v>
      </c>
      <c r="F104" s="56">
        <f>E104*F96</f>
        <v>3.1080000000000001</v>
      </c>
      <c r="G104" s="54">
        <v>3.2</v>
      </c>
      <c r="H104" s="54"/>
      <c r="I104" s="54"/>
      <c r="J104" s="54"/>
      <c r="K104" s="54"/>
      <c r="L104" s="54"/>
      <c r="M104" s="54"/>
    </row>
    <row r="105" spans="1:13" ht="17.25">
      <c r="A105" s="203">
        <v>18</v>
      </c>
      <c r="B105" s="211" t="s">
        <v>101</v>
      </c>
      <c r="C105" s="50" t="s">
        <v>102</v>
      </c>
      <c r="D105" s="25" t="s">
        <v>36</v>
      </c>
      <c r="E105" s="55"/>
      <c r="F105" s="51">
        <v>63.16</v>
      </c>
      <c r="G105" s="52"/>
      <c r="H105" s="52"/>
      <c r="I105" s="52"/>
      <c r="J105" s="52"/>
      <c r="K105" s="52"/>
      <c r="L105" s="52"/>
      <c r="M105" s="52"/>
    </row>
    <row r="106" spans="1:13">
      <c r="A106" s="210"/>
      <c r="B106" s="212"/>
      <c r="C106" s="45" t="s">
        <v>37</v>
      </c>
      <c r="D106" s="30" t="s">
        <v>38</v>
      </c>
      <c r="E106" s="56">
        <v>1.08</v>
      </c>
      <c r="F106" s="56">
        <f>E106*F105</f>
        <v>68.212800000000001</v>
      </c>
      <c r="G106" s="54"/>
      <c r="H106" s="54"/>
      <c r="I106" s="54"/>
      <c r="J106" s="54"/>
      <c r="K106" s="54"/>
      <c r="L106" s="54"/>
      <c r="M106" s="54"/>
    </row>
    <row r="107" spans="1:13">
      <c r="A107" s="210"/>
      <c r="B107" s="212"/>
      <c r="C107" s="45" t="s">
        <v>39</v>
      </c>
      <c r="D107" s="30" t="s">
        <v>40</v>
      </c>
      <c r="E107" s="56">
        <v>4.5199999999999997E-2</v>
      </c>
      <c r="F107" s="56">
        <f>E107*F105</f>
        <v>2.8548319999999996</v>
      </c>
      <c r="G107" s="54"/>
      <c r="H107" s="54"/>
      <c r="I107" s="54"/>
      <c r="J107" s="54"/>
      <c r="K107" s="54"/>
      <c r="L107" s="54"/>
      <c r="M107" s="54"/>
    </row>
    <row r="108" spans="1:13" ht="30">
      <c r="A108" s="210"/>
      <c r="B108" s="212"/>
      <c r="C108" s="64" t="s">
        <v>103</v>
      </c>
      <c r="D108" s="30" t="s">
        <v>43</v>
      </c>
      <c r="E108" s="56">
        <v>1.02</v>
      </c>
      <c r="F108" s="56">
        <f>E108*F105</f>
        <v>64.423199999999994</v>
      </c>
      <c r="G108" s="54">
        <v>17</v>
      </c>
      <c r="H108" s="54"/>
      <c r="I108" s="54"/>
      <c r="J108" s="54"/>
      <c r="K108" s="54"/>
      <c r="L108" s="54"/>
      <c r="M108" s="54"/>
    </row>
    <row r="109" spans="1:13">
      <c r="A109" s="210"/>
      <c r="B109" s="212"/>
      <c r="C109" s="45" t="s">
        <v>104</v>
      </c>
      <c r="D109" s="30" t="s">
        <v>59</v>
      </c>
      <c r="E109" s="56">
        <v>4.2</v>
      </c>
      <c r="F109" s="56">
        <f>E109*F105</f>
        <v>265.27199999999999</v>
      </c>
      <c r="G109" s="54">
        <v>0.55000000000000004</v>
      </c>
      <c r="H109" s="54"/>
      <c r="I109" s="54"/>
      <c r="J109" s="54"/>
      <c r="K109" s="54"/>
      <c r="L109" s="54"/>
      <c r="M109" s="54"/>
    </row>
    <row r="110" spans="1:13">
      <c r="A110" s="204"/>
      <c r="B110" s="213"/>
      <c r="C110" s="45" t="s">
        <v>60</v>
      </c>
      <c r="D110" s="30" t="s">
        <v>40</v>
      </c>
      <c r="E110" s="56">
        <v>4.6600000000000003E-2</v>
      </c>
      <c r="F110" s="56">
        <f>E110*F105</f>
        <v>2.9432559999999999</v>
      </c>
      <c r="G110" s="54">
        <v>3.2</v>
      </c>
      <c r="H110" s="54"/>
      <c r="I110" s="54"/>
      <c r="J110" s="54"/>
      <c r="K110" s="54"/>
      <c r="L110" s="54"/>
      <c r="M110" s="54"/>
    </row>
    <row r="111" spans="1:13" ht="17.25">
      <c r="A111" s="203">
        <v>19</v>
      </c>
      <c r="B111" s="211" t="s">
        <v>105</v>
      </c>
      <c r="C111" s="50" t="s">
        <v>106</v>
      </c>
      <c r="D111" s="25" t="s">
        <v>36</v>
      </c>
      <c r="E111" s="55"/>
      <c r="F111" s="51">
        <v>148.87</v>
      </c>
      <c r="G111" s="52"/>
      <c r="H111" s="52"/>
      <c r="I111" s="52"/>
      <c r="J111" s="52"/>
      <c r="K111" s="52"/>
      <c r="L111" s="52"/>
      <c r="M111" s="52"/>
    </row>
    <row r="112" spans="1:13">
      <c r="A112" s="210"/>
      <c r="B112" s="212"/>
      <c r="C112" s="45" t="s">
        <v>37</v>
      </c>
      <c r="D112" s="30" t="s">
        <v>38</v>
      </c>
      <c r="E112" s="56">
        <v>0.99399999999999999</v>
      </c>
      <c r="F112" s="56">
        <f>E112*F111</f>
        <v>147.97677999999999</v>
      </c>
      <c r="G112" s="54"/>
      <c r="H112" s="54"/>
      <c r="I112" s="54"/>
      <c r="J112" s="54"/>
      <c r="K112" s="54"/>
      <c r="L112" s="54"/>
      <c r="M112" s="54"/>
    </row>
    <row r="113" spans="1:23">
      <c r="A113" s="210"/>
      <c r="B113" s="212"/>
      <c r="C113" s="45" t="s">
        <v>39</v>
      </c>
      <c r="D113" s="30" t="s">
        <v>40</v>
      </c>
      <c r="E113" s="56">
        <v>2.5100000000000001E-2</v>
      </c>
      <c r="F113" s="56">
        <f>E113*F111</f>
        <v>3.7366370000000004</v>
      </c>
      <c r="G113" s="54"/>
      <c r="H113" s="54"/>
      <c r="I113" s="54"/>
      <c r="J113" s="54"/>
      <c r="K113" s="54"/>
      <c r="L113" s="54"/>
      <c r="M113" s="54"/>
    </row>
    <row r="114" spans="1:23" ht="17.25">
      <c r="A114" s="210"/>
      <c r="B114" s="212"/>
      <c r="C114" s="45" t="s">
        <v>107</v>
      </c>
      <c r="D114" s="30" t="s">
        <v>43</v>
      </c>
      <c r="E114" s="56">
        <v>1.02</v>
      </c>
      <c r="F114" s="56">
        <f>E114*F111</f>
        <v>151.84739999999999</v>
      </c>
      <c r="G114" s="54">
        <v>19</v>
      </c>
      <c r="H114" s="54"/>
      <c r="I114" s="54"/>
      <c r="J114" s="54"/>
      <c r="K114" s="54"/>
      <c r="L114" s="54"/>
      <c r="M114" s="54"/>
    </row>
    <row r="115" spans="1:23">
      <c r="A115" s="210"/>
      <c r="B115" s="212"/>
      <c r="C115" s="45" t="s">
        <v>108</v>
      </c>
      <c r="D115" s="30" t="s">
        <v>59</v>
      </c>
      <c r="E115" s="56">
        <v>1.02</v>
      </c>
      <c r="F115" s="56">
        <f>E115*F111</f>
        <v>151.84739999999999</v>
      </c>
      <c r="G115" s="54">
        <v>0.8</v>
      </c>
      <c r="H115" s="54"/>
      <c r="I115" s="54"/>
      <c r="J115" s="54"/>
      <c r="K115" s="54"/>
      <c r="L115" s="54"/>
      <c r="M115" s="54"/>
    </row>
    <row r="116" spans="1:23" ht="30">
      <c r="A116" s="210"/>
      <c r="B116" s="212"/>
      <c r="C116" s="64" t="s">
        <v>109</v>
      </c>
      <c r="D116" s="30" t="s">
        <v>86</v>
      </c>
      <c r="E116" s="61" t="s">
        <v>87</v>
      </c>
      <c r="F116" s="32">
        <v>74.2</v>
      </c>
      <c r="G116" s="33">
        <v>3</v>
      </c>
      <c r="H116" s="33"/>
      <c r="I116" s="33"/>
      <c r="J116" s="33"/>
      <c r="K116" s="33"/>
      <c r="L116" s="33"/>
      <c r="M116" s="33"/>
    </row>
    <row r="117" spans="1:23">
      <c r="A117" s="204"/>
      <c r="B117" s="213"/>
      <c r="C117" s="45" t="s">
        <v>60</v>
      </c>
      <c r="D117" s="30" t="s">
        <v>40</v>
      </c>
      <c r="E117" s="56">
        <v>0.182</v>
      </c>
      <c r="F117" s="56">
        <f>E117*F111</f>
        <v>27.094339999999999</v>
      </c>
      <c r="G117" s="54">
        <v>3.2</v>
      </c>
      <c r="H117" s="54"/>
      <c r="I117" s="54"/>
      <c r="J117" s="54"/>
      <c r="K117" s="54"/>
      <c r="L117" s="54"/>
      <c r="M117" s="54"/>
    </row>
    <row r="118" spans="1:23" s="40" customFormat="1" ht="30">
      <c r="A118" s="203">
        <v>20</v>
      </c>
      <c r="B118" s="222" t="s">
        <v>110</v>
      </c>
      <c r="C118" s="50" t="s">
        <v>190</v>
      </c>
      <c r="D118" s="25" t="s">
        <v>36</v>
      </c>
      <c r="E118" s="65"/>
      <c r="F118" s="66">
        <v>16.47</v>
      </c>
      <c r="G118" s="67"/>
      <c r="H118" s="67"/>
      <c r="I118" s="67"/>
      <c r="J118" s="67"/>
      <c r="K118" s="67"/>
      <c r="L118" s="67"/>
      <c r="M118" s="67"/>
    </row>
    <row r="119" spans="1:23" s="40" customFormat="1">
      <c r="A119" s="210"/>
      <c r="B119" s="223"/>
      <c r="C119" s="68" t="s">
        <v>37</v>
      </c>
      <c r="D119" s="37" t="s">
        <v>44</v>
      </c>
      <c r="E119" s="69">
        <v>1.7</v>
      </c>
      <c r="F119" s="68">
        <f>E119*F118</f>
        <v>27.998999999999999</v>
      </c>
      <c r="G119" s="39"/>
      <c r="H119" s="39"/>
      <c r="I119" s="39"/>
      <c r="J119" s="39"/>
      <c r="K119" s="39"/>
      <c r="L119" s="39"/>
      <c r="M119" s="39"/>
    </row>
    <row r="120" spans="1:23" s="40" customFormat="1">
      <c r="A120" s="210"/>
      <c r="B120" s="223"/>
      <c r="C120" s="68" t="s">
        <v>39</v>
      </c>
      <c r="D120" s="37" t="s">
        <v>40</v>
      </c>
      <c r="E120" s="69">
        <v>0.02</v>
      </c>
      <c r="F120" s="68">
        <f>E120*F118</f>
        <v>0.32939999999999997</v>
      </c>
      <c r="G120" s="39"/>
      <c r="H120" s="39"/>
      <c r="I120" s="39"/>
      <c r="J120" s="39"/>
      <c r="K120" s="70"/>
      <c r="L120" s="70"/>
      <c r="M120" s="70"/>
    </row>
    <row r="121" spans="1:23" s="40" customFormat="1" ht="17.25">
      <c r="A121" s="210"/>
      <c r="B121" s="223"/>
      <c r="C121" s="60" t="s">
        <v>111</v>
      </c>
      <c r="D121" s="37" t="s">
        <v>43</v>
      </c>
      <c r="E121" s="69">
        <v>1</v>
      </c>
      <c r="F121" s="68">
        <f>E121*F118</f>
        <v>16.47</v>
      </c>
      <c r="G121" s="39">
        <v>14</v>
      </c>
      <c r="H121" s="39"/>
      <c r="I121" s="39"/>
      <c r="J121" s="39"/>
      <c r="K121" s="39"/>
      <c r="L121" s="39"/>
      <c r="M121" s="39"/>
    </row>
    <row r="122" spans="1:23" s="40" customFormat="1">
      <c r="A122" s="210"/>
      <c r="B122" s="223"/>
      <c r="C122" s="29" t="s">
        <v>104</v>
      </c>
      <c r="D122" s="30" t="s">
        <v>59</v>
      </c>
      <c r="E122" s="69">
        <v>4.2</v>
      </c>
      <c r="F122" s="68">
        <f>E122*F118</f>
        <v>69.173999999999992</v>
      </c>
      <c r="G122" s="39">
        <v>0.52</v>
      </c>
      <c r="H122" s="39"/>
      <c r="I122" s="39"/>
      <c r="J122" s="39"/>
      <c r="K122" s="39"/>
      <c r="L122" s="39"/>
      <c r="M122" s="39"/>
    </row>
    <row r="123" spans="1:23" s="40" customFormat="1">
      <c r="A123" s="204"/>
      <c r="B123" s="224"/>
      <c r="C123" s="68" t="s">
        <v>60</v>
      </c>
      <c r="D123" s="37" t="s">
        <v>40</v>
      </c>
      <c r="E123" s="69">
        <v>7.0000000000000001E-3</v>
      </c>
      <c r="F123" s="68">
        <f>E123*F118</f>
        <v>0.11528999999999999</v>
      </c>
      <c r="G123" s="39">
        <v>3.2</v>
      </c>
      <c r="H123" s="39"/>
      <c r="I123" s="39"/>
      <c r="J123" s="39"/>
      <c r="K123" s="39"/>
      <c r="L123" s="39"/>
      <c r="M123" s="39"/>
    </row>
    <row r="124" spans="1:23" s="40" customFormat="1" ht="30">
      <c r="A124" s="220">
        <v>21</v>
      </c>
      <c r="B124" s="221" t="s">
        <v>217</v>
      </c>
      <c r="C124" s="50" t="s">
        <v>222</v>
      </c>
      <c r="D124" s="25" t="s">
        <v>86</v>
      </c>
      <c r="E124" s="26"/>
      <c r="F124" s="26">
        <v>14</v>
      </c>
      <c r="G124" s="67"/>
      <c r="H124" s="67"/>
      <c r="I124" s="67"/>
      <c r="J124" s="67"/>
      <c r="K124" s="67"/>
      <c r="L124" s="67"/>
      <c r="M124" s="34"/>
      <c r="O124" s="171"/>
      <c r="Q124" s="171"/>
      <c r="S124" s="171"/>
      <c r="U124" s="171"/>
      <c r="W124" s="171"/>
    </row>
    <row r="125" spans="1:23" s="40" customFormat="1">
      <c r="A125" s="220"/>
      <c r="B125" s="221"/>
      <c r="C125" s="68" t="s">
        <v>37</v>
      </c>
      <c r="D125" s="37" t="s">
        <v>44</v>
      </c>
      <c r="E125" s="38">
        <v>1.53</v>
      </c>
      <c r="F125" s="38">
        <f>E125*F124</f>
        <v>21.42</v>
      </c>
      <c r="G125" s="39"/>
      <c r="H125" s="39"/>
      <c r="I125" s="39"/>
      <c r="J125" s="39"/>
      <c r="K125" s="39"/>
      <c r="L125" s="39"/>
      <c r="M125" s="39"/>
      <c r="O125" s="171"/>
      <c r="Q125" s="171"/>
      <c r="S125" s="171"/>
      <c r="U125" s="171"/>
      <c r="W125" s="171"/>
    </row>
    <row r="126" spans="1:23" s="40" customFormat="1">
      <c r="A126" s="220"/>
      <c r="B126" s="221"/>
      <c r="C126" s="68" t="s">
        <v>39</v>
      </c>
      <c r="D126" s="37" t="s">
        <v>40</v>
      </c>
      <c r="E126" s="38">
        <v>2.9399999999999999E-2</v>
      </c>
      <c r="F126" s="38">
        <f>E126*F124</f>
        <v>0.41159999999999997</v>
      </c>
      <c r="G126" s="39"/>
      <c r="H126" s="39"/>
      <c r="I126" s="39"/>
      <c r="J126" s="39"/>
      <c r="K126" s="39"/>
      <c r="L126" s="39"/>
      <c r="M126" s="39"/>
      <c r="O126" s="171"/>
      <c r="Q126" s="171"/>
      <c r="S126" s="171"/>
      <c r="U126" s="171"/>
      <c r="W126" s="171"/>
    </row>
    <row r="127" spans="1:23" s="40" customFormat="1">
      <c r="A127" s="220"/>
      <c r="B127" s="221"/>
      <c r="C127" s="68" t="s">
        <v>218</v>
      </c>
      <c r="D127" s="37" t="s">
        <v>119</v>
      </c>
      <c r="E127" s="38">
        <v>1</v>
      </c>
      <c r="F127" s="38">
        <f>E127*F124</f>
        <v>14</v>
      </c>
      <c r="G127" s="39">
        <v>26</v>
      </c>
      <c r="H127" s="39"/>
      <c r="I127" s="39"/>
      <c r="J127" s="39"/>
      <c r="K127" s="39"/>
      <c r="L127" s="39"/>
      <c r="M127" s="39"/>
      <c r="O127" s="171"/>
      <c r="Q127" s="171"/>
      <c r="S127" s="171"/>
      <c r="U127" s="171"/>
      <c r="W127" s="171"/>
    </row>
    <row r="128" spans="1:23" s="40" customFormat="1" ht="17.25">
      <c r="A128" s="220"/>
      <c r="B128" s="221"/>
      <c r="C128" s="68" t="s">
        <v>219</v>
      </c>
      <c r="D128" s="37" t="s">
        <v>46</v>
      </c>
      <c r="E128" s="38">
        <v>3.3999999999999998E-3</v>
      </c>
      <c r="F128" s="38">
        <f>E128*F124</f>
        <v>4.7599999999999996E-2</v>
      </c>
      <c r="G128" s="39">
        <v>82</v>
      </c>
      <c r="H128" s="39"/>
      <c r="I128" s="39"/>
      <c r="J128" s="39"/>
      <c r="K128" s="39"/>
      <c r="L128" s="39"/>
      <c r="M128" s="39"/>
      <c r="O128" s="171"/>
      <c r="Q128" s="171"/>
      <c r="S128" s="171"/>
      <c r="U128" s="171"/>
      <c r="W128" s="171"/>
    </row>
    <row r="129" spans="1:23" s="40" customFormat="1">
      <c r="A129" s="220"/>
      <c r="B129" s="221"/>
      <c r="C129" s="68" t="s">
        <v>220</v>
      </c>
      <c r="D129" s="37" t="s">
        <v>221</v>
      </c>
      <c r="E129" s="69">
        <v>0.02</v>
      </c>
      <c r="F129" s="69">
        <f>E129*F124</f>
        <v>0.28000000000000003</v>
      </c>
      <c r="G129" s="39">
        <v>410</v>
      </c>
      <c r="H129" s="39"/>
      <c r="I129" s="39"/>
      <c r="J129" s="39"/>
      <c r="K129" s="39"/>
      <c r="L129" s="39"/>
      <c r="M129" s="39"/>
      <c r="O129" s="171"/>
      <c r="Q129" s="171"/>
      <c r="S129" s="171"/>
      <c r="U129" s="171"/>
      <c r="W129" s="171"/>
    </row>
    <row r="130" spans="1:23" ht="15.75" customHeight="1">
      <c r="A130" s="191">
        <v>22</v>
      </c>
      <c r="B130" s="231" t="s">
        <v>223</v>
      </c>
      <c r="C130" s="24" t="s">
        <v>230</v>
      </c>
      <c r="D130" s="135" t="s">
        <v>224</v>
      </c>
      <c r="E130" s="172"/>
      <c r="F130" s="26">
        <f>74/1000</f>
        <v>7.3999999999999996E-2</v>
      </c>
      <c r="G130" s="27"/>
      <c r="H130" s="27"/>
      <c r="I130" s="27"/>
      <c r="J130" s="27"/>
      <c r="K130" s="27"/>
      <c r="L130" s="27"/>
      <c r="M130" s="34"/>
      <c r="O130" s="170"/>
      <c r="Q130" s="170"/>
      <c r="S130" s="170"/>
      <c r="U130" s="170"/>
      <c r="W130" s="170"/>
    </row>
    <row r="131" spans="1:23">
      <c r="A131" s="192"/>
      <c r="B131" s="232"/>
      <c r="C131" s="173" t="s">
        <v>37</v>
      </c>
      <c r="D131" s="174" t="s">
        <v>44</v>
      </c>
      <c r="E131" s="31">
        <v>32.9</v>
      </c>
      <c r="F131" s="31">
        <f>E131*F130</f>
        <v>2.4345999999999997</v>
      </c>
      <c r="G131" s="33"/>
      <c r="H131" s="33"/>
      <c r="I131" s="111"/>
      <c r="J131" s="112"/>
      <c r="K131" s="111"/>
      <c r="L131" s="112"/>
      <c r="M131" s="112"/>
      <c r="O131" s="170"/>
      <c r="Q131" s="170"/>
      <c r="S131" s="170"/>
      <c r="U131" s="170"/>
      <c r="W131" s="170"/>
    </row>
    <row r="132" spans="1:23">
      <c r="A132" s="192"/>
      <c r="B132" s="232"/>
      <c r="C132" s="173" t="s">
        <v>225</v>
      </c>
      <c r="D132" s="174" t="s">
        <v>57</v>
      </c>
      <c r="E132" s="31">
        <v>0.35</v>
      </c>
      <c r="F132" s="31">
        <f>E132*F130</f>
        <v>2.5899999999999996E-2</v>
      </c>
      <c r="G132" s="33"/>
      <c r="H132" s="33"/>
      <c r="I132" s="111"/>
      <c r="J132" s="112"/>
      <c r="K132" s="111"/>
      <c r="L132" s="112"/>
      <c r="M132" s="112"/>
      <c r="O132" s="170"/>
      <c r="Q132" s="170"/>
      <c r="S132" s="170"/>
      <c r="U132" s="170"/>
      <c r="W132" s="170"/>
    </row>
    <row r="133" spans="1:23">
      <c r="A133" s="192"/>
      <c r="B133" s="232"/>
      <c r="C133" s="173" t="s">
        <v>39</v>
      </c>
      <c r="D133" s="175" t="s">
        <v>40</v>
      </c>
      <c r="E133" s="31">
        <v>13.9</v>
      </c>
      <c r="F133" s="31">
        <f>E133*F130</f>
        <v>1.0286</v>
      </c>
      <c r="G133" s="33"/>
      <c r="H133" s="33"/>
      <c r="I133" s="111"/>
      <c r="J133" s="112"/>
      <c r="K133" s="111"/>
      <c r="L133" s="112"/>
      <c r="M133" s="112"/>
      <c r="O133" s="170"/>
      <c r="Q133" s="170"/>
      <c r="S133" s="170"/>
      <c r="U133" s="170"/>
      <c r="W133" s="170"/>
    </row>
    <row r="134" spans="1:23" ht="17.25">
      <c r="A134" s="192"/>
      <c r="B134" s="232"/>
      <c r="C134" s="56" t="s">
        <v>226</v>
      </c>
      <c r="D134" s="109" t="s">
        <v>152</v>
      </c>
      <c r="E134" s="31"/>
      <c r="F134" s="31">
        <v>5.7599999999999998E-2</v>
      </c>
      <c r="G134" s="33">
        <v>91.8</v>
      </c>
      <c r="H134" s="33"/>
      <c r="I134" s="33"/>
      <c r="J134" s="33"/>
      <c r="K134" s="33"/>
      <c r="L134" s="33"/>
      <c r="M134" s="33"/>
      <c r="O134" s="170"/>
      <c r="Q134" s="170"/>
      <c r="S134" s="170"/>
      <c r="U134" s="170"/>
      <c r="W134" s="170"/>
    </row>
    <row r="135" spans="1:23">
      <c r="A135" s="192"/>
      <c r="B135" s="232"/>
      <c r="C135" s="45" t="s">
        <v>227</v>
      </c>
      <c r="D135" s="109" t="s">
        <v>59</v>
      </c>
      <c r="E135" s="31">
        <v>1</v>
      </c>
      <c r="F135" s="31">
        <f>E135*F130</f>
        <v>7.3999999999999996E-2</v>
      </c>
      <c r="G135" s="33">
        <v>3.6</v>
      </c>
      <c r="H135" s="33"/>
      <c r="I135" s="33"/>
      <c r="J135" s="33"/>
      <c r="K135" s="33"/>
      <c r="L135" s="33"/>
      <c r="M135" s="33"/>
      <c r="O135" s="170"/>
      <c r="Q135" s="170"/>
      <c r="S135" s="170"/>
      <c r="U135" s="170"/>
      <c r="W135" s="170"/>
    </row>
    <row r="136" spans="1:23">
      <c r="A136" s="192"/>
      <c r="B136" s="232"/>
      <c r="C136" s="56" t="s">
        <v>228</v>
      </c>
      <c r="D136" s="109" t="s">
        <v>59</v>
      </c>
      <c r="E136" s="31">
        <v>4.78</v>
      </c>
      <c r="F136" s="31">
        <f>E136*F130</f>
        <v>0.35371999999999998</v>
      </c>
      <c r="G136" s="33">
        <v>4</v>
      </c>
      <c r="H136" s="33"/>
      <c r="I136" s="33"/>
      <c r="J136" s="33"/>
      <c r="K136" s="33"/>
      <c r="L136" s="33"/>
      <c r="M136" s="33"/>
      <c r="O136" s="170"/>
      <c r="Q136" s="170"/>
      <c r="S136" s="170"/>
      <c r="U136" s="170"/>
      <c r="W136" s="170"/>
    </row>
    <row r="137" spans="1:23" ht="17.25">
      <c r="A137" s="192"/>
      <c r="B137" s="232"/>
      <c r="C137" s="56" t="s">
        <v>229</v>
      </c>
      <c r="D137" s="37" t="s">
        <v>46</v>
      </c>
      <c r="E137" s="31"/>
      <c r="F137" s="31">
        <v>0.14399999999999999</v>
      </c>
      <c r="G137" s="33">
        <v>104</v>
      </c>
      <c r="H137" s="33"/>
      <c r="I137" s="33"/>
      <c r="J137" s="33"/>
      <c r="K137" s="33"/>
      <c r="L137" s="33"/>
      <c r="M137" s="33"/>
      <c r="O137" s="170"/>
      <c r="Q137" s="170"/>
      <c r="S137" s="170"/>
      <c r="U137" s="170"/>
      <c r="W137" s="170"/>
    </row>
    <row r="138" spans="1:23">
      <c r="A138" s="193"/>
      <c r="B138" s="233"/>
      <c r="C138" s="56" t="s">
        <v>60</v>
      </c>
      <c r="D138" s="109" t="s">
        <v>40</v>
      </c>
      <c r="E138" s="31">
        <v>2.78</v>
      </c>
      <c r="F138" s="31">
        <f>E138*F130</f>
        <v>0.20571999999999999</v>
      </c>
      <c r="G138" s="33">
        <v>3.2</v>
      </c>
      <c r="H138" s="33"/>
      <c r="I138" s="33"/>
      <c r="J138" s="33"/>
      <c r="K138" s="33"/>
      <c r="L138" s="33"/>
      <c r="M138" s="33"/>
      <c r="O138" s="170"/>
      <c r="Q138" s="170"/>
      <c r="S138" s="170"/>
      <c r="U138" s="170"/>
      <c r="W138" s="170"/>
    </row>
    <row r="139" spans="1:23" ht="30">
      <c r="A139" s="191">
        <v>23</v>
      </c>
      <c r="B139" s="234" t="s">
        <v>231</v>
      </c>
      <c r="C139" s="50" t="s">
        <v>234</v>
      </c>
      <c r="D139" s="25" t="s">
        <v>36</v>
      </c>
      <c r="E139" s="172"/>
      <c r="F139" s="26">
        <v>3</v>
      </c>
      <c r="G139" s="28"/>
      <c r="H139" s="28"/>
      <c r="I139" s="28"/>
      <c r="J139" s="28"/>
      <c r="K139" s="28"/>
      <c r="L139" s="28"/>
      <c r="M139" s="28"/>
      <c r="O139" s="170"/>
      <c r="Q139" s="170"/>
      <c r="S139" s="170"/>
      <c r="U139" s="170"/>
      <c r="W139" s="176"/>
    </row>
    <row r="140" spans="1:23">
      <c r="A140" s="192"/>
      <c r="B140" s="235"/>
      <c r="C140" s="45" t="s">
        <v>37</v>
      </c>
      <c r="D140" s="30" t="s">
        <v>38</v>
      </c>
      <c r="E140" s="177">
        <v>1.42</v>
      </c>
      <c r="F140" s="177">
        <f>E140*F139</f>
        <v>4.26</v>
      </c>
      <c r="G140" s="33"/>
      <c r="H140" s="33"/>
      <c r="I140" s="33"/>
      <c r="J140" s="33"/>
      <c r="K140" s="33"/>
      <c r="L140" s="33"/>
      <c r="M140" s="33"/>
      <c r="O140" s="170"/>
      <c r="Q140" s="170"/>
      <c r="S140" s="170"/>
      <c r="U140" s="170"/>
      <c r="W140" s="170"/>
    </row>
    <row r="141" spans="1:23">
      <c r="A141" s="192"/>
      <c r="B141" s="235"/>
      <c r="C141" s="45" t="s">
        <v>39</v>
      </c>
      <c r="D141" s="30" t="s">
        <v>40</v>
      </c>
      <c r="E141" s="177">
        <v>0.153</v>
      </c>
      <c r="F141" s="177">
        <f>E141*F139</f>
        <v>0.45899999999999996</v>
      </c>
      <c r="G141" s="33"/>
      <c r="H141" s="33"/>
      <c r="I141" s="33"/>
      <c r="J141" s="33"/>
      <c r="K141" s="33"/>
      <c r="L141" s="33"/>
      <c r="M141" s="33"/>
      <c r="O141" s="170"/>
      <c r="Q141" s="170"/>
      <c r="S141" s="170"/>
      <c r="U141" s="170"/>
      <c r="W141" s="170"/>
    </row>
    <row r="142" spans="1:23" ht="17.25">
      <c r="A142" s="192"/>
      <c r="B142" s="235"/>
      <c r="C142" s="56" t="s">
        <v>232</v>
      </c>
      <c r="D142" s="30" t="s">
        <v>43</v>
      </c>
      <c r="E142" s="177">
        <v>1</v>
      </c>
      <c r="F142" s="177">
        <f>E142*F139</f>
        <v>3</v>
      </c>
      <c r="G142" s="33">
        <v>16</v>
      </c>
      <c r="H142" s="33"/>
      <c r="I142" s="33"/>
      <c r="J142" s="33"/>
      <c r="K142" s="33"/>
      <c r="L142" s="33"/>
      <c r="M142" s="33"/>
      <c r="O142" s="170"/>
      <c r="Q142" s="170"/>
      <c r="S142" s="170"/>
      <c r="U142" s="170"/>
      <c r="W142" s="170"/>
    </row>
    <row r="143" spans="1:23" ht="17.25">
      <c r="A143" s="192"/>
      <c r="B143" s="235"/>
      <c r="C143" s="56" t="s">
        <v>233</v>
      </c>
      <c r="D143" s="37" t="s">
        <v>46</v>
      </c>
      <c r="E143" s="177">
        <v>0.05</v>
      </c>
      <c r="F143" s="177">
        <f>E143*F139</f>
        <v>0.15000000000000002</v>
      </c>
      <c r="G143" s="33">
        <v>92</v>
      </c>
      <c r="H143" s="33"/>
      <c r="I143" s="33"/>
      <c r="J143" s="33"/>
      <c r="K143" s="33"/>
      <c r="L143" s="33"/>
      <c r="M143" s="33"/>
      <c r="O143" s="170"/>
      <c r="Q143" s="170"/>
      <c r="S143" s="170"/>
      <c r="U143" s="170"/>
      <c r="W143" s="170"/>
    </row>
    <row r="144" spans="1:23">
      <c r="A144" s="193"/>
      <c r="B144" s="236"/>
      <c r="C144" s="45" t="s">
        <v>60</v>
      </c>
      <c r="D144" s="30" t="s">
        <v>40</v>
      </c>
      <c r="E144" s="177">
        <v>0.06</v>
      </c>
      <c r="F144" s="177">
        <f>E144*F139</f>
        <v>0.18</v>
      </c>
      <c r="G144" s="33">
        <v>3.2</v>
      </c>
      <c r="H144" s="33"/>
      <c r="I144" s="33"/>
      <c r="J144" s="33"/>
      <c r="K144" s="33"/>
      <c r="L144" s="33"/>
      <c r="M144" s="33"/>
      <c r="O144" s="170"/>
      <c r="Q144" s="170"/>
      <c r="S144" s="170"/>
      <c r="U144" s="170"/>
      <c r="W144" s="170"/>
    </row>
    <row r="145" spans="1:13" s="178" customFormat="1" ht="30" customHeight="1">
      <c r="A145" s="191">
        <v>24</v>
      </c>
      <c r="B145" s="179" t="s">
        <v>235</v>
      </c>
      <c r="C145" s="24" t="s">
        <v>236</v>
      </c>
      <c r="D145" s="25" t="s">
        <v>36</v>
      </c>
      <c r="E145" s="26"/>
      <c r="F145" s="26">
        <v>30.3</v>
      </c>
      <c r="G145" s="28"/>
      <c r="H145" s="28"/>
      <c r="I145" s="28"/>
      <c r="J145" s="28"/>
      <c r="K145" s="28"/>
      <c r="L145" s="28"/>
      <c r="M145" s="28"/>
    </row>
    <row r="146" spans="1:13" s="178" customFormat="1">
      <c r="A146" s="192"/>
      <c r="B146" s="180"/>
      <c r="C146" s="60" t="s">
        <v>37</v>
      </c>
      <c r="D146" s="30" t="s">
        <v>237</v>
      </c>
      <c r="E146" s="31">
        <v>0.38800000000000001</v>
      </c>
      <c r="F146" s="31">
        <f>E146*F145</f>
        <v>11.756400000000001</v>
      </c>
      <c r="G146" s="33"/>
      <c r="H146" s="33"/>
      <c r="I146" s="33"/>
      <c r="J146" s="33"/>
      <c r="K146" s="33"/>
      <c r="L146" s="33"/>
      <c r="M146" s="33"/>
    </row>
    <row r="147" spans="1:13" s="178" customFormat="1">
      <c r="A147" s="192"/>
      <c r="B147" s="181"/>
      <c r="C147" s="45" t="s">
        <v>58</v>
      </c>
      <c r="D147" s="30" t="s">
        <v>40</v>
      </c>
      <c r="E147" s="31">
        <v>2.9999999999999997E-4</v>
      </c>
      <c r="F147" s="31">
        <f>E147*F145</f>
        <v>9.0899999999999991E-3</v>
      </c>
      <c r="G147" s="33"/>
      <c r="H147" s="33"/>
      <c r="I147" s="33"/>
      <c r="J147" s="33"/>
      <c r="K147" s="33"/>
      <c r="L147" s="33"/>
      <c r="M147" s="33"/>
    </row>
    <row r="148" spans="1:13" s="178" customFormat="1">
      <c r="A148" s="192"/>
      <c r="B148" s="182" t="s">
        <v>238</v>
      </c>
      <c r="C148" s="60" t="s">
        <v>239</v>
      </c>
      <c r="D148" s="30" t="s">
        <v>59</v>
      </c>
      <c r="E148" s="31">
        <v>0.497</v>
      </c>
      <c r="F148" s="31">
        <f>E148*F145</f>
        <v>15.059100000000001</v>
      </c>
      <c r="G148" s="33">
        <v>4.8</v>
      </c>
      <c r="H148" s="33"/>
      <c r="I148" s="33"/>
      <c r="J148" s="33"/>
      <c r="K148" s="33"/>
      <c r="L148" s="33"/>
      <c r="M148" s="33"/>
    </row>
    <row r="149" spans="1:13" s="178" customFormat="1">
      <c r="A149" s="193"/>
      <c r="B149" s="182"/>
      <c r="C149" s="29" t="s">
        <v>60</v>
      </c>
      <c r="D149" s="30" t="s">
        <v>40</v>
      </c>
      <c r="E149" s="31">
        <v>1.9E-3</v>
      </c>
      <c r="F149" s="31">
        <f>E149*F145</f>
        <v>5.7570000000000003E-2</v>
      </c>
      <c r="G149" s="33">
        <v>3.2</v>
      </c>
      <c r="H149" s="33"/>
      <c r="I149" s="33"/>
      <c r="J149" s="33"/>
      <c r="K149" s="33"/>
      <c r="L149" s="33"/>
      <c r="M149" s="33"/>
    </row>
    <row r="150" spans="1:13">
      <c r="A150" s="71"/>
      <c r="B150" s="72"/>
      <c r="C150" s="73" t="s">
        <v>31</v>
      </c>
      <c r="D150" s="73"/>
      <c r="E150" s="74"/>
      <c r="F150" s="74"/>
      <c r="G150" s="75"/>
      <c r="H150" s="76"/>
      <c r="I150" s="76"/>
      <c r="J150" s="76"/>
      <c r="K150" s="76"/>
      <c r="L150" s="76"/>
      <c r="M150" s="76"/>
    </row>
    <row r="151" spans="1:13">
      <c r="A151" s="71"/>
      <c r="B151" s="72"/>
      <c r="C151" s="73" t="s">
        <v>181</v>
      </c>
      <c r="D151" s="77">
        <v>0.05</v>
      </c>
      <c r="E151" s="74"/>
      <c r="F151" s="74"/>
      <c r="G151" s="75"/>
      <c r="H151" s="76"/>
      <c r="I151" s="76"/>
      <c r="J151" s="76"/>
      <c r="K151" s="76"/>
      <c r="L151" s="76"/>
      <c r="M151" s="76"/>
    </row>
    <row r="152" spans="1:13">
      <c r="A152" s="78"/>
      <c r="B152" s="78"/>
      <c r="C152" s="73" t="s">
        <v>31</v>
      </c>
      <c r="D152" s="79"/>
      <c r="E152" s="78"/>
      <c r="F152" s="80"/>
      <c r="G152" s="80"/>
      <c r="H152" s="81"/>
      <c r="I152" s="81"/>
      <c r="J152" s="81"/>
      <c r="K152" s="81"/>
      <c r="L152" s="81"/>
      <c r="M152" s="81"/>
    </row>
    <row r="153" spans="1:13">
      <c r="A153" s="78"/>
      <c r="B153" s="78"/>
      <c r="C153" s="73" t="s">
        <v>112</v>
      </c>
      <c r="D153" s="77">
        <v>0.1</v>
      </c>
      <c r="E153" s="78"/>
      <c r="F153" s="80"/>
      <c r="G153" s="80"/>
      <c r="H153" s="81"/>
      <c r="I153" s="81"/>
      <c r="J153" s="81"/>
      <c r="K153" s="81"/>
      <c r="L153" s="81"/>
      <c r="M153" s="81"/>
    </row>
    <row r="154" spans="1:13">
      <c r="A154" s="78"/>
      <c r="B154" s="78"/>
      <c r="C154" s="73" t="s">
        <v>31</v>
      </c>
      <c r="D154" s="73"/>
      <c r="E154" s="78"/>
      <c r="F154" s="80"/>
      <c r="G154" s="80"/>
      <c r="H154" s="81"/>
      <c r="I154" s="81"/>
      <c r="J154" s="81"/>
      <c r="K154" s="81"/>
      <c r="L154" s="81"/>
      <c r="M154" s="81"/>
    </row>
    <row r="155" spans="1:13">
      <c r="A155" s="78"/>
      <c r="B155" s="78"/>
      <c r="C155" s="73" t="s">
        <v>113</v>
      </c>
      <c r="D155" s="77">
        <v>0.08</v>
      </c>
      <c r="E155" s="78"/>
      <c r="F155" s="80"/>
      <c r="G155" s="80"/>
      <c r="H155" s="81"/>
      <c r="I155" s="81"/>
      <c r="J155" s="81"/>
      <c r="K155" s="81"/>
      <c r="L155" s="81"/>
      <c r="M155" s="81"/>
    </row>
    <row r="156" spans="1:13">
      <c r="A156" s="78"/>
      <c r="B156" s="78"/>
      <c r="C156" s="73" t="s">
        <v>31</v>
      </c>
      <c r="D156" s="79"/>
      <c r="E156" s="78"/>
      <c r="F156" s="80"/>
      <c r="G156" s="80"/>
      <c r="H156" s="81"/>
      <c r="I156" s="81"/>
      <c r="J156" s="81"/>
      <c r="K156" s="81"/>
      <c r="L156" s="81"/>
      <c r="M156" s="81"/>
    </row>
    <row r="158" spans="1:13">
      <c r="C158" s="82"/>
      <c r="D158" s="82"/>
      <c r="E158" s="82"/>
    </row>
    <row r="159" spans="1:13">
      <c r="C159" s="82"/>
      <c r="D159" s="82"/>
      <c r="E159" s="82"/>
    </row>
  </sheetData>
  <mergeCells count="64">
    <mergeCell ref="A130:A138"/>
    <mergeCell ref="B130:B138"/>
    <mergeCell ref="A139:A144"/>
    <mergeCell ref="B139:B144"/>
    <mergeCell ref="A145:A149"/>
    <mergeCell ref="A81:A86"/>
    <mergeCell ref="B81:B86"/>
    <mergeCell ref="A87:A95"/>
    <mergeCell ref="B87:B91"/>
    <mergeCell ref="A44:A48"/>
    <mergeCell ref="B44:B48"/>
    <mergeCell ref="A59:A68"/>
    <mergeCell ref="B59:B68"/>
    <mergeCell ref="A54:A58"/>
    <mergeCell ref="A12:A14"/>
    <mergeCell ref="B12:B14"/>
    <mergeCell ref="A69:A80"/>
    <mergeCell ref="B69:B80"/>
    <mergeCell ref="A33:A38"/>
    <mergeCell ref="A124:A129"/>
    <mergeCell ref="B124:B129"/>
    <mergeCell ref="A96:A104"/>
    <mergeCell ref="B96:B100"/>
    <mergeCell ref="A105:A110"/>
    <mergeCell ref="B105:B110"/>
    <mergeCell ref="A111:A117"/>
    <mergeCell ref="B111:B117"/>
    <mergeCell ref="A118:A123"/>
    <mergeCell ref="B118:B123"/>
    <mergeCell ref="B33:B35"/>
    <mergeCell ref="A39:A43"/>
    <mergeCell ref="B39:B42"/>
    <mergeCell ref="A27:A28"/>
    <mergeCell ref="B27:B28"/>
    <mergeCell ref="A29:A31"/>
    <mergeCell ref="B29:B31"/>
    <mergeCell ref="B32:F32"/>
    <mergeCell ref="G6:H6"/>
    <mergeCell ref="A21:A23"/>
    <mergeCell ref="B21:B23"/>
    <mergeCell ref="A24:A26"/>
    <mergeCell ref="B24:B26"/>
    <mergeCell ref="A10:A11"/>
    <mergeCell ref="B10:B11"/>
    <mergeCell ref="A18:A20"/>
    <mergeCell ref="B18:B20"/>
    <mergeCell ref="A15:A17"/>
    <mergeCell ref="B15:B17"/>
    <mergeCell ref="A49:A53"/>
    <mergeCell ref="A1:M1"/>
    <mergeCell ref="A2:M2"/>
    <mergeCell ref="L3:M3"/>
    <mergeCell ref="A4:D4"/>
    <mergeCell ref="A5:E5"/>
    <mergeCell ref="G5:L5"/>
    <mergeCell ref="I6:J6"/>
    <mergeCell ref="K6:L6"/>
    <mergeCell ref="M6:M7"/>
    <mergeCell ref="B9:F9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topLeftCell="A56" workbookViewId="0">
      <selection activeCell="C85" sqref="C85:F88"/>
    </sheetView>
  </sheetViews>
  <sheetFormatPr defaultRowHeight="15"/>
  <cols>
    <col min="1" max="1" width="3.85546875" customWidth="1"/>
    <col min="2" max="2" width="9.5703125" customWidth="1"/>
    <col min="3" max="3" width="63" customWidth="1"/>
    <col min="5" max="6" width="9.28515625" bestFit="1" customWidth="1"/>
    <col min="7" max="7" width="8.140625" customWidth="1"/>
    <col min="8" max="8" width="9.5703125" bestFit="1" customWidth="1"/>
    <col min="9" max="9" width="7.85546875" customWidth="1"/>
    <col min="10" max="10" width="8.28515625" customWidth="1"/>
    <col min="11" max="11" width="7.42578125" customWidth="1"/>
    <col min="12" max="12" width="7.5703125" customWidth="1"/>
    <col min="13" max="13" width="8.7109375" customWidth="1"/>
  </cols>
  <sheetData>
    <row r="1" spans="1:13">
      <c r="A1" s="194" t="s">
        <v>114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>
      <c r="A2" s="195" t="s">
        <v>115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95" t="s">
        <v>116</v>
      </c>
      <c r="M3" s="195"/>
    </row>
    <row r="4" spans="1:13">
      <c r="A4" s="196" t="s">
        <v>242</v>
      </c>
      <c r="B4" s="196"/>
      <c r="C4" s="196"/>
      <c r="D4" s="196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197" t="s">
        <v>21</v>
      </c>
      <c r="B5" s="197"/>
      <c r="C5" s="197"/>
      <c r="D5" s="197"/>
      <c r="E5" s="197"/>
      <c r="F5" s="16"/>
      <c r="G5" s="198" t="s">
        <v>22</v>
      </c>
      <c r="H5" s="198"/>
      <c r="I5" s="198"/>
      <c r="J5" s="198"/>
      <c r="K5" s="198"/>
      <c r="L5" s="198"/>
      <c r="M5" s="83">
        <f>M83</f>
        <v>0</v>
      </c>
    </row>
    <row r="6" spans="1:13" ht="33.75" customHeight="1">
      <c r="A6" s="203" t="s">
        <v>23</v>
      </c>
      <c r="B6" s="214" t="s">
        <v>24</v>
      </c>
      <c r="C6" s="203" t="s">
        <v>25</v>
      </c>
      <c r="D6" s="203" t="s">
        <v>26</v>
      </c>
      <c r="E6" s="201" t="s">
        <v>27</v>
      </c>
      <c r="F6" s="202"/>
      <c r="G6" s="199" t="s">
        <v>28</v>
      </c>
      <c r="H6" s="200"/>
      <c r="I6" s="199" t="s">
        <v>29</v>
      </c>
      <c r="J6" s="200"/>
      <c r="K6" s="201" t="s">
        <v>30</v>
      </c>
      <c r="L6" s="202"/>
      <c r="M6" s="203" t="s">
        <v>31</v>
      </c>
    </row>
    <row r="7" spans="1:13" ht="30">
      <c r="A7" s="204"/>
      <c r="B7" s="215"/>
      <c r="C7" s="204"/>
      <c r="D7" s="204"/>
      <c r="E7" s="18" t="s">
        <v>32</v>
      </c>
      <c r="F7" s="19" t="s">
        <v>33</v>
      </c>
      <c r="G7" s="20" t="s">
        <v>34</v>
      </c>
      <c r="H7" s="19" t="s">
        <v>31</v>
      </c>
      <c r="I7" s="20" t="s">
        <v>34</v>
      </c>
      <c r="J7" s="19" t="s">
        <v>31</v>
      </c>
      <c r="K7" s="20" t="s">
        <v>34</v>
      </c>
      <c r="L7" s="19" t="s">
        <v>31</v>
      </c>
      <c r="M7" s="204"/>
    </row>
    <row r="8" spans="1:1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</row>
    <row r="9" spans="1:13">
      <c r="A9" s="78"/>
      <c r="B9" s="237" t="s">
        <v>117</v>
      </c>
      <c r="C9" s="238"/>
      <c r="D9" s="238"/>
      <c r="E9" s="238"/>
      <c r="F9" s="239"/>
      <c r="G9" s="78"/>
      <c r="H9" s="78"/>
      <c r="I9" s="78"/>
      <c r="J9" s="78"/>
      <c r="K9" s="78"/>
      <c r="L9" s="78"/>
      <c r="M9" s="78"/>
    </row>
    <row r="10" spans="1:13" s="40" customFormat="1" ht="18" customHeight="1">
      <c r="A10" s="203">
        <v>1</v>
      </c>
      <c r="B10" s="222" t="s">
        <v>204</v>
      </c>
      <c r="C10" s="50" t="s">
        <v>118</v>
      </c>
      <c r="D10" s="25" t="s">
        <v>119</v>
      </c>
      <c r="E10" s="84"/>
      <c r="F10" s="84">
        <v>26</v>
      </c>
      <c r="G10" s="85"/>
      <c r="H10" s="85"/>
      <c r="I10" s="85"/>
      <c r="J10" s="85"/>
      <c r="K10" s="85"/>
      <c r="L10" s="85"/>
      <c r="M10" s="85"/>
    </row>
    <row r="11" spans="1:13" s="40" customFormat="1">
      <c r="A11" s="210"/>
      <c r="B11" s="223"/>
      <c r="C11" s="68" t="s">
        <v>37</v>
      </c>
      <c r="D11" s="37" t="s">
        <v>44</v>
      </c>
      <c r="E11" s="86">
        <v>0.60899999999999999</v>
      </c>
      <c r="F11" s="86">
        <f>E11*F10</f>
        <v>15.834</v>
      </c>
      <c r="G11" s="70"/>
      <c r="H11" s="70"/>
      <c r="I11" s="39"/>
      <c r="J11" s="39"/>
      <c r="K11" s="39"/>
      <c r="L11" s="39"/>
      <c r="M11" s="39"/>
    </row>
    <row r="12" spans="1:13" s="40" customFormat="1">
      <c r="A12" s="210"/>
      <c r="B12" s="223"/>
      <c r="C12" s="68" t="s">
        <v>39</v>
      </c>
      <c r="D12" s="37" t="s">
        <v>40</v>
      </c>
      <c r="E12" s="86">
        <v>2.0999999999999999E-3</v>
      </c>
      <c r="F12" s="86">
        <f>E12*F10</f>
        <v>5.4599999999999996E-2</v>
      </c>
      <c r="G12" s="70"/>
      <c r="H12" s="70"/>
      <c r="I12" s="39"/>
      <c r="J12" s="39"/>
      <c r="K12" s="39"/>
      <c r="L12" s="39"/>
      <c r="M12" s="39"/>
    </row>
    <row r="13" spans="1:13" s="40" customFormat="1">
      <c r="A13" s="210"/>
      <c r="B13" s="223"/>
      <c r="C13" s="45" t="s">
        <v>120</v>
      </c>
      <c r="D13" s="30" t="s">
        <v>86</v>
      </c>
      <c r="E13" s="86">
        <v>0.998</v>
      </c>
      <c r="F13" s="86">
        <f>E13*F10</f>
        <v>25.948</v>
      </c>
      <c r="G13" s="70"/>
      <c r="H13" s="70"/>
      <c r="I13" s="70"/>
      <c r="J13" s="70"/>
      <c r="K13" s="70"/>
      <c r="L13" s="70"/>
      <c r="M13" s="70"/>
    </row>
    <row r="14" spans="1:13" s="40" customFormat="1">
      <c r="A14" s="210"/>
      <c r="B14" s="223"/>
      <c r="C14" s="45" t="s">
        <v>121</v>
      </c>
      <c r="D14" s="30" t="s">
        <v>59</v>
      </c>
      <c r="E14" s="86">
        <v>0.14000000000000001</v>
      </c>
      <c r="F14" s="86">
        <f>E14*F10</f>
        <v>3.6400000000000006</v>
      </c>
      <c r="G14" s="70"/>
      <c r="H14" s="70"/>
      <c r="I14" s="70"/>
      <c r="J14" s="70"/>
      <c r="K14" s="70"/>
      <c r="L14" s="70"/>
      <c r="M14" s="70"/>
    </row>
    <row r="15" spans="1:13" s="40" customFormat="1">
      <c r="A15" s="204"/>
      <c r="B15" s="224"/>
      <c r="C15" s="68" t="s">
        <v>60</v>
      </c>
      <c r="D15" s="37" t="s">
        <v>40</v>
      </c>
      <c r="E15" s="86">
        <v>0.156</v>
      </c>
      <c r="F15" s="86">
        <f>E15*F10</f>
        <v>4.056</v>
      </c>
      <c r="G15" s="70"/>
      <c r="H15" s="70"/>
      <c r="I15" s="70"/>
      <c r="J15" s="70"/>
      <c r="K15" s="70"/>
      <c r="L15" s="70"/>
      <c r="M15" s="70"/>
    </row>
    <row r="16" spans="1:13" s="40" customFormat="1" ht="18.75" customHeight="1">
      <c r="A16" s="203">
        <v>2</v>
      </c>
      <c r="B16" s="222" t="s">
        <v>203</v>
      </c>
      <c r="C16" s="50" t="s">
        <v>122</v>
      </c>
      <c r="D16" s="25" t="s">
        <v>119</v>
      </c>
      <c r="E16" s="84"/>
      <c r="F16" s="84">
        <v>36</v>
      </c>
      <c r="G16" s="85"/>
      <c r="H16" s="85"/>
      <c r="I16" s="85"/>
      <c r="J16" s="85"/>
      <c r="K16" s="85"/>
      <c r="L16" s="85"/>
      <c r="M16" s="85"/>
    </row>
    <row r="17" spans="1:13" s="40" customFormat="1">
      <c r="A17" s="210"/>
      <c r="B17" s="223"/>
      <c r="C17" s="68" t="s">
        <v>37</v>
      </c>
      <c r="D17" s="37" t="s">
        <v>44</v>
      </c>
      <c r="E17" s="86">
        <v>0.58299999999999996</v>
      </c>
      <c r="F17" s="86">
        <f>E17*F16</f>
        <v>20.988</v>
      </c>
      <c r="G17" s="70"/>
      <c r="H17" s="70"/>
      <c r="I17" s="39"/>
      <c r="J17" s="39"/>
      <c r="K17" s="39"/>
      <c r="L17" s="39"/>
      <c r="M17" s="39"/>
    </row>
    <row r="18" spans="1:13" s="40" customFormat="1">
      <c r="A18" s="210"/>
      <c r="B18" s="223"/>
      <c r="C18" s="68" t="s">
        <v>39</v>
      </c>
      <c r="D18" s="37" t="s">
        <v>40</v>
      </c>
      <c r="E18" s="86">
        <v>4.5999999999999999E-3</v>
      </c>
      <c r="F18" s="86">
        <f>E18*F16</f>
        <v>0.1656</v>
      </c>
      <c r="G18" s="70"/>
      <c r="H18" s="70"/>
      <c r="I18" s="39"/>
      <c r="J18" s="39"/>
      <c r="K18" s="39"/>
      <c r="L18" s="39"/>
      <c r="M18" s="39"/>
    </row>
    <row r="19" spans="1:13" s="40" customFormat="1">
      <c r="A19" s="210"/>
      <c r="B19" s="223"/>
      <c r="C19" s="45" t="s">
        <v>123</v>
      </c>
      <c r="D19" s="30" t="s">
        <v>86</v>
      </c>
      <c r="E19" s="86">
        <v>0.998</v>
      </c>
      <c r="F19" s="86">
        <f>E19*F16</f>
        <v>35.927999999999997</v>
      </c>
      <c r="G19" s="70"/>
      <c r="H19" s="70"/>
      <c r="I19" s="70"/>
      <c r="J19" s="70"/>
      <c r="K19" s="70"/>
      <c r="L19" s="70"/>
      <c r="M19" s="70"/>
    </row>
    <row r="20" spans="1:13" s="40" customFormat="1">
      <c r="A20" s="210"/>
      <c r="B20" s="223"/>
      <c r="C20" s="45" t="s">
        <v>121</v>
      </c>
      <c r="D20" s="30" t="s">
        <v>59</v>
      </c>
      <c r="E20" s="86">
        <v>0.23499999999999999</v>
      </c>
      <c r="F20" s="86">
        <f>E20*F16</f>
        <v>8.4599999999999991</v>
      </c>
      <c r="G20" s="70"/>
      <c r="H20" s="70"/>
      <c r="I20" s="70"/>
      <c r="J20" s="70"/>
      <c r="K20" s="70"/>
      <c r="L20" s="70"/>
      <c r="M20" s="70"/>
    </row>
    <row r="21" spans="1:13" s="40" customFormat="1">
      <c r="A21" s="204"/>
      <c r="B21" s="224"/>
      <c r="C21" s="68" t="s">
        <v>60</v>
      </c>
      <c r="D21" s="37" t="s">
        <v>40</v>
      </c>
      <c r="E21" s="86">
        <v>0.20799999999999999</v>
      </c>
      <c r="F21" s="86">
        <f>E21*F16</f>
        <v>7.4879999999999995</v>
      </c>
      <c r="G21" s="70"/>
      <c r="H21" s="70"/>
      <c r="I21" s="70"/>
      <c r="J21" s="70"/>
      <c r="K21" s="70"/>
      <c r="L21" s="70"/>
      <c r="M21" s="70"/>
    </row>
    <row r="22" spans="1:13" s="40" customFormat="1" ht="17.25" customHeight="1">
      <c r="A22" s="203">
        <v>3</v>
      </c>
      <c r="B22" s="222" t="s">
        <v>124</v>
      </c>
      <c r="C22" s="50" t="s">
        <v>125</v>
      </c>
      <c r="D22" s="25" t="s">
        <v>119</v>
      </c>
      <c r="E22" s="84"/>
      <c r="F22" s="84">
        <v>78</v>
      </c>
      <c r="G22" s="85"/>
      <c r="H22" s="85"/>
      <c r="I22" s="85"/>
      <c r="J22" s="85"/>
      <c r="K22" s="85"/>
      <c r="L22" s="85"/>
      <c r="M22" s="85"/>
    </row>
    <row r="23" spans="1:13">
      <c r="A23" s="210"/>
      <c r="B23" s="223"/>
      <c r="C23" s="68" t="s">
        <v>37</v>
      </c>
      <c r="D23" s="37" t="s">
        <v>44</v>
      </c>
      <c r="E23" s="86">
        <v>1.43</v>
      </c>
      <c r="F23" s="86">
        <f>E23*F22</f>
        <v>111.53999999999999</v>
      </c>
      <c r="G23" s="70"/>
      <c r="H23" s="70"/>
      <c r="I23" s="39"/>
      <c r="J23" s="39"/>
      <c r="K23" s="39"/>
      <c r="L23" s="39"/>
      <c r="M23" s="39"/>
    </row>
    <row r="24" spans="1:13">
      <c r="A24" s="210"/>
      <c r="B24" s="223"/>
      <c r="C24" s="68" t="s">
        <v>39</v>
      </c>
      <c r="D24" s="37" t="s">
        <v>40</v>
      </c>
      <c r="E24" s="86">
        <v>2.5700000000000001E-2</v>
      </c>
      <c r="F24" s="86">
        <f>E24*F22</f>
        <v>2.0045999999999999</v>
      </c>
      <c r="G24" s="70"/>
      <c r="H24" s="70"/>
      <c r="I24" s="39"/>
      <c r="J24" s="39"/>
      <c r="K24" s="39"/>
      <c r="L24" s="39"/>
      <c r="M24" s="39"/>
    </row>
    <row r="25" spans="1:13">
      <c r="A25" s="210"/>
      <c r="B25" s="223"/>
      <c r="C25" s="45" t="s">
        <v>126</v>
      </c>
      <c r="D25" s="30" t="s">
        <v>86</v>
      </c>
      <c r="E25" s="86">
        <v>0.998</v>
      </c>
      <c r="F25" s="86">
        <f>E25*F22</f>
        <v>77.843999999999994</v>
      </c>
      <c r="G25" s="70"/>
      <c r="H25" s="70"/>
      <c r="I25" s="70"/>
      <c r="J25" s="70"/>
      <c r="K25" s="70"/>
      <c r="L25" s="70"/>
      <c r="M25" s="70"/>
    </row>
    <row r="26" spans="1:13">
      <c r="A26" s="204"/>
      <c r="B26" s="224"/>
      <c r="C26" s="68" t="s">
        <v>60</v>
      </c>
      <c r="D26" s="37" t="s">
        <v>40</v>
      </c>
      <c r="E26" s="86">
        <v>0.20799999999999999</v>
      </c>
      <c r="F26" s="86">
        <f>E26*F22</f>
        <v>16.224</v>
      </c>
      <c r="G26" s="70"/>
      <c r="H26" s="70"/>
      <c r="I26" s="70"/>
      <c r="J26" s="70"/>
      <c r="K26" s="70"/>
      <c r="L26" s="70"/>
      <c r="M26" s="70"/>
    </row>
    <row r="27" spans="1:13" ht="20.25" customHeight="1">
      <c r="A27" s="203">
        <v>4</v>
      </c>
      <c r="B27" s="222" t="s">
        <v>201</v>
      </c>
      <c r="C27" s="50" t="s">
        <v>127</v>
      </c>
      <c r="D27" s="25" t="s">
        <v>73</v>
      </c>
      <c r="E27" s="84"/>
      <c r="F27" s="84">
        <v>4</v>
      </c>
      <c r="G27" s="85"/>
      <c r="H27" s="85"/>
      <c r="I27" s="85"/>
      <c r="J27" s="85"/>
      <c r="K27" s="85"/>
      <c r="L27" s="85"/>
      <c r="M27" s="85"/>
    </row>
    <row r="28" spans="1:13">
      <c r="A28" s="210"/>
      <c r="B28" s="223"/>
      <c r="C28" s="68" t="s">
        <v>37</v>
      </c>
      <c r="D28" s="37" t="s">
        <v>44</v>
      </c>
      <c r="E28" s="86">
        <v>1.51</v>
      </c>
      <c r="F28" s="86">
        <f>E28*F27</f>
        <v>6.04</v>
      </c>
      <c r="G28" s="70"/>
      <c r="H28" s="70"/>
      <c r="I28" s="39"/>
      <c r="J28" s="39"/>
      <c r="K28" s="39"/>
      <c r="L28" s="39"/>
      <c r="M28" s="39"/>
    </row>
    <row r="29" spans="1:13">
      <c r="A29" s="210"/>
      <c r="B29" s="223"/>
      <c r="C29" s="68" t="s">
        <v>39</v>
      </c>
      <c r="D29" s="37" t="s">
        <v>40</v>
      </c>
      <c r="E29" s="86">
        <v>0.13</v>
      </c>
      <c r="F29" s="86">
        <f>E29*F27</f>
        <v>0.52</v>
      </c>
      <c r="G29" s="70"/>
      <c r="H29" s="70"/>
      <c r="I29" s="39"/>
      <c r="J29" s="39"/>
      <c r="K29" s="39"/>
      <c r="L29" s="39"/>
      <c r="M29" s="39"/>
    </row>
    <row r="30" spans="1:13">
      <c r="A30" s="210"/>
      <c r="B30" s="223"/>
      <c r="C30" s="68" t="s">
        <v>128</v>
      </c>
      <c r="D30" s="37" t="s">
        <v>129</v>
      </c>
      <c r="E30" s="86"/>
      <c r="F30" s="86">
        <f>F27</f>
        <v>4</v>
      </c>
      <c r="G30" s="70"/>
      <c r="H30" s="70"/>
      <c r="I30" s="70"/>
      <c r="J30" s="70"/>
      <c r="K30" s="70"/>
      <c r="L30" s="70"/>
      <c r="M30" s="70"/>
    </row>
    <row r="31" spans="1:13">
      <c r="A31" s="210"/>
      <c r="B31" s="223"/>
      <c r="C31" s="68" t="s">
        <v>130</v>
      </c>
      <c r="D31" s="37" t="s">
        <v>59</v>
      </c>
      <c r="E31" s="86">
        <v>1.1000000000000001</v>
      </c>
      <c r="F31" s="86">
        <f>E31*F27</f>
        <v>4.4000000000000004</v>
      </c>
      <c r="G31" s="70"/>
      <c r="H31" s="70"/>
      <c r="I31" s="70"/>
      <c r="J31" s="70"/>
      <c r="K31" s="70"/>
      <c r="L31" s="70"/>
      <c r="M31" s="70"/>
    </row>
    <row r="32" spans="1:13">
      <c r="A32" s="204"/>
      <c r="B32" s="224"/>
      <c r="C32" s="68" t="s">
        <v>60</v>
      </c>
      <c r="D32" s="37" t="s">
        <v>40</v>
      </c>
      <c r="E32" s="86">
        <v>7.0000000000000007E-2</v>
      </c>
      <c r="F32" s="86">
        <f>E32*F27</f>
        <v>0.28000000000000003</v>
      </c>
      <c r="G32" s="70"/>
      <c r="H32" s="70"/>
      <c r="I32" s="70"/>
      <c r="J32" s="70"/>
      <c r="K32" s="70"/>
      <c r="L32" s="70"/>
      <c r="M32" s="70"/>
    </row>
    <row r="33" spans="1:13" ht="15.75" customHeight="1">
      <c r="A33" s="203">
        <v>5</v>
      </c>
      <c r="B33" s="230" t="s">
        <v>131</v>
      </c>
      <c r="C33" s="136" t="s">
        <v>200</v>
      </c>
      <c r="D33" s="137" t="s">
        <v>132</v>
      </c>
      <c r="E33" s="87"/>
      <c r="F33" s="88">
        <v>2</v>
      </c>
      <c r="G33" s="89"/>
      <c r="H33" s="89"/>
      <c r="I33" s="89"/>
      <c r="J33" s="89"/>
      <c r="K33" s="89"/>
      <c r="L33" s="89"/>
      <c r="M33" s="89"/>
    </row>
    <row r="34" spans="1:13">
      <c r="A34" s="210"/>
      <c r="B34" s="230"/>
      <c r="C34" s="138" t="s">
        <v>133</v>
      </c>
      <c r="D34" s="139" t="s">
        <v>132</v>
      </c>
      <c r="E34" s="90">
        <v>2.44</v>
      </c>
      <c r="F34" s="91">
        <f>F33*E34</f>
        <v>4.88</v>
      </c>
      <c r="G34" s="92"/>
      <c r="H34" s="93"/>
      <c r="I34" s="92"/>
      <c r="J34" s="92"/>
      <c r="K34" s="92"/>
      <c r="L34" s="92"/>
      <c r="M34" s="92"/>
    </row>
    <row r="35" spans="1:13">
      <c r="A35" s="210"/>
      <c r="B35" s="230"/>
      <c r="C35" s="138" t="s">
        <v>39</v>
      </c>
      <c r="D35" s="140" t="s">
        <v>40</v>
      </c>
      <c r="E35" s="90">
        <v>0.13</v>
      </c>
      <c r="F35" s="91">
        <f>F33*E35</f>
        <v>0.26</v>
      </c>
      <c r="G35" s="92"/>
      <c r="H35" s="92"/>
      <c r="I35" s="92"/>
      <c r="J35" s="92"/>
      <c r="K35" s="92"/>
      <c r="L35" s="92"/>
      <c r="M35" s="92"/>
    </row>
    <row r="36" spans="1:13">
      <c r="A36" s="210"/>
      <c r="B36" s="230"/>
      <c r="C36" s="138" t="s">
        <v>134</v>
      </c>
      <c r="D36" s="141" t="s">
        <v>132</v>
      </c>
      <c r="E36" s="90">
        <v>1</v>
      </c>
      <c r="F36" s="91">
        <f>F33*E36</f>
        <v>2</v>
      </c>
      <c r="G36" s="92"/>
      <c r="H36" s="92"/>
      <c r="I36" s="92"/>
      <c r="J36" s="92"/>
      <c r="K36" s="92"/>
      <c r="L36" s="92"/>
      <c r="M36" s="92"/>
    </row>
    <row r="37" spans="1:13">
      <c r="A37" s="204"/>
      <c r="B37" s="230"/>
      <c r="C37" s="138" t="s">
        <v>135</v>
      </c>
      <c r="D37" s="140" t="s">
        <v>40</v>
      </c>
      <c r="E37" s="90">
        <v>0.94</v>
      </c>
      <c r="F37" s="91">
        <f>F33*E37</f>
        <v>1.88</v>
      </c>
      <c r="G37" s="92"/>
      <c r="H37" s="92"/>
      <c r="I37" s="92"/>
      <c r="J37" s="92"/>
      <c r="K37" s="92"/>
      <c r="L37" s="92"/>
      <c r="M37" s="92"/>
    </row>
    <row r="38" spans="1:13" ht="18" customHeight="1">
      <c r="A38" s="203">
        <v>6</v>
      </c>
      <c r="B38" s="230" t="s">
        <v>136</v>
      </c>
      <c r="C38" s="142" t="s">
        <v>137</v>
      </c>
      <c r="D38" s="143" t="s">
        <v>132</v>
      </c>
      <c r="E38" s="94"/>
      <c r="F38" s="95">
        <v>2</v>
      </c>
      <c r="G38" s="96"/>
      <c r="H38" s="96"/>
      <c r="I38" s="96"/>
      <c r="J38" s="96"/>
      <c r="K38" s="96"/>
      <c r="L38" s="96"/>
      <c r="M38" s="96"/>
    </row>
    <row r="39" spans="1:13" ht="15.75" customHeight="1">
      <c r="A39" s="210"/>
      <c r="B39" s="230"/>
      <c r="C39" s="144" t="s">
        <v>133</v>
      </c>
      <c r="D39" s="145" t="s">
        <v>44</v>
      </c>
      <c r="E39" s="97">
        <v>1.02</v>
      </c>
      <c r="F39" s="98">
        <f>F38*E39</f>
        <v>2.04</v>
      </c>
      <c r="G39" s="92"/>
      <c r="H39" s="93"/>
      <c r="I39" s="92"/>
      <c r="J39" s="92"/>
      <c r="K39" s="92"/>
      <c r="L39" s="92"/>
      <c r="M39" s="92"/>
    </row>
    <row r="40" spans="1:13">
      <c r="A40" s="210"/>
      <c r="B40" s="230"/>
      <c r="C40" s="146" t="s">
        <v>138</v>
      </c>
      <c r="D40" s="147" t="s">
        <v>139</v>
      </c>
      <c r="E40" s="99">
        <v>0.04</v>
      </c>
      <c r="F40" s="100">
        <f>F38*E40</f>
        <v>0.08</v>
      </c>
      <c r="G40" s="92"/>
      <c r="H40" s="92"/>
      <c r="I40" s="92"/>
      <c r="J40" s="92"/>
      <c r="K40" s="92"/>
      <c r="L40" s="92"/>
      <c r="M40" s="92"/>
    </row>
    <row r="41" spans="1:13">
      <c r="A41" s="210"/>
      <c r="B41" s="230"/>
      <c r="C41" s="146" t="s">
        <v>140</v>
      </c>
      <c r="D41" s="147" t="s">
        <v>132</v>
      </c>
      <c r="E41" s="99">
        <v>1</v>
      </c>
      <c r="F41" s="100">
        <f>F38*E41</f>
        <v>2</v>
      </c>
      <c r="G41" s="92"/>
      <c r="H41" s="92"/>
      <c r="I41" s="92"/>
      <c r="J41" s="92"/>
      <c r="K41" s="92"/>
      <c r="L41" s="92"/>
      <c r="M41" s="92"/>
    </row>
    <row r="42" spans="1:13">
      <c r="A42" s="204"/>
      <c r="B42" s="211"/>
      <c r="C42" s="148" t="s">
        <v>135</v>
      </c>
      <c r="D42" s="149" t="s">
        <v>141</v>
      </c>
      <c r="E42" s="101">
        <v>0.42</v>
      </c>
      <c r="F42" s="102">
        <f>F38*E42</f>
        <v>0.84</v>
      </c>
      <c r="G42" s="103"/>
      <c r="H42" s="92"/>
      <c r="I42" s="92"/>
      <c r="J42" s="92"/>
      <c r="K42" s="92"/>
      <c r="L42" s="92"/>
      <c r="M42" s="92"/>
    </row>
    <row r="43" spans="1:13" ht="18" customHeight="1">
      <c r="A43" s="203">
        <v>7</v>
      </c>
      <c r="B43" s="230" t="s">
        <v>136</v>
      </c>
      <c r="C43" s="142" t="s">
        <v>209</v>
      </c>
      <c r="D43" s="143" t="s">
        <v>132</v>
      </c>
      <c r="E43" s="94"/>
      <c r="F43" s="95">
        <v>1</v>
      </c>
      <c r="G43" s="96"/>
      <c r="H43" s="96"/>
      <c r="I43" s="96"/>
      <c r="J43" s="96"/>
      <c r="K43" s="96"/>
      <c r="L43" s="96"/>
      <c r="M43" s="96"/>
    </row>
    <row r="44" spans="1:13" ht="15.75" customHeight="1">
      <c r="A44" s="210"/>
      <c r="B44" s="230"/>
      <c r="C44" s="144" t="s">
        <v>133</v>
      </c>
      <c r="D44" s="145" t="s">
        <v>44</v>
      </c>
      <c r="E44" s="97">
        <v>1.02</v>
      </c>
      <c r="F44" s="98">
        <f>F43*E44</f>
        <v>1.02</v>
      </c>
      <c r="G44" s="92"/>
      <c r="H44" s="93"/>
      <c r="I44" s="92"/>
      <c r="J44" s="92"/>
      <c r="K44" s="92"/>
      <c r="L44" s="92"/>
      <c r="M44" s="92"/>
    </row>
    <row r="45" spans="1:13">
      <c r="A45" s="210"/>
      <c r="B45" s="230"/>
      <c r="C45" s="146" t="s">
        <v>138</v>
      </c>
      <c r="D45" s="147" t="s">
        <v>139</v>
      </c>
      <c r="E45" s="99">
        <v>0.04</v>
      </c>
      <c r="F45" s="100">
        <f>F43*E45</f>
        <v>0.04</v>
      </c>
      <c r="G45" s="92"/>
      <c r="H45" s="92"/>
      <c r="I45" s="92"/>
      <c r="J45" s="92"/>
      <c r="K45" s="92"/>
      <c r="L45" s="92"/>
      <c r="M45" s="92"/>
    </row>
    <row r="46" spans="1:13">
      <c r="A46" s="210"/>
      <c r="B46" s="230"/>
      <c r="C46" s="146" t="s">
        <v>210</v>
      </c>
      <c r="D46" s="147" t="s">
        <v>132</v>
      </c>
      <c r="E46" s="99">
        <v>1</v>
      </c>
      <c r="F46" s="100">
        <f>F43*E46</f>
        <v>1</v>
      </c>
      <c r="G46" s="92"/>
      <c r="H46" s="92"/>
      <c r="I46" s="92"/>
      <c r="J46" s="92"/>
      <c r="K46" s="92"/>
      <c r="L46" s="92"/>
      <c r="M46" s="92"/>
    </row>
    <row r="47" spans="1:13">
      <c r="A47" s="204"/>
      <c r="B47" s="211"/>
      <c r="C47" s="148" t="s">
        <v>135</v>
      </c>
      <c r="D47" s="149" t="s">
        <v>141</v>
      </c>
      <c r="E47" s="101">
        <v>0.42</v>
      </c>
      <c r="F47" s="102">
        <f>F43*E47</f>
        <v>0.42</v>
      </c>
      <c r="G47" s="103"/>
      <c r="H47" s="92"/>
      <c r="I47" s="92"/>
      <c r="J47" s="92"/>
      <c r="K47" s="92"/>
      <c r="L47" s="92"/>
      <c r="M47" s="92"/>
    </row>
    <row r="48" spans="1:13">
      <c r="A48" s="203">
        <v>8</v>
      </c>
      <c r="B48" s="240" t="s">
        <v>202</v>
      </c>
      <c r="C48" s="136" t="s">
        <v>142</v>
      </c>
      <c r="D48" s="143" t="s">
        <v>143</v>
      </c>
      <c r="E48" s="95"/>
      <c r="F48" s="95">
        <v>1</v>
      </c>
      <c r="G48" s="96"/>
      <c r="H48" s="96"/>
      <c r="I48" s="96"/>
      <c r="J48" s="96"/>
      <c r="K48" s="96"/>
      <c r="L48" s="96"/>
      <c r="M48" s="96"/>
    </row>
    <row r="49" spans="1:13">
      <c r="A49" s="210"/>
      <c r="B49" s="241"/>
      <c r="C49" s="150" t="s">
        <v>133</v>
      </c>
      <c r="D49" s="145" t="s">
        <v>44</v>
      </c>
      <c r="E49" s="97">
        <v>1.83</v>
      </c>
      <c r="F49" s="98">
        <f>F48*E49</f>
        <v>1.83</v>
      </c>
      <c r="G49" s="104"/>
      <c r="H49" s="93"/>
      <c r="I49" s="92"/>
      <c r="J49" s="92"/>
      <c r="K49" s="92"/>
      <c r="L49" s="92"/>
      <c r="M49" s="92"/>
    </row>
    <row r="50" spans="1:13">
      <c r="A50" s="210"/>
      <c r="B50" s="241"/>
      <c r="C50" s="151" t="s">
        <v>144</v>
      </c>
      <c r="D50" s="147" t="s">
        <v>40</v>
      </c>
      <c r="E50" s="99">
        <v>0.05</v>
      </c>
      <c r="F50" s="100">
        <f>F48*E50</f>
        <v>0.05</v>
      </c>
      <c r="G50" s="92"/>
      <c r="H50" s="92"/>
      <c r="I50" s="92"/>
      <c r="J50" s="92"/>
      <c r="K50" s="92"/>
      <c r="L50" s="92"/>
      <c r="M50" s="92"/>
    </row>
    <row r="51" spans="1:13">
      <c r="A51" s="210"/>
      <c r="B51" s="241"/>
      <c r="C51" s="138" t="s">
        <v>145</v>
      </c>
      <c r="D51" s="152" t="s">
        <v>143</v>
      </c>
      <c r="E51" s="105">
        <v>1</v>
      </c>
      <c r="F51" s="105">
        <f>E51*F48</f>
        <v>1</v>
      </c>
      <c r="G51" s="106"/>
      <c r="H51" s="103"/>
      <c r="I51" s="106"/>
      <c r="J51" s="106"/>
      <c r="K51" s="106"/>
      <c r="L51" s="106"/>
      <c r="M51" s="103"/>
    </row>
    <row r="52" spans="1:13">
      <c r="A52" s="204"/>
      <c r="B52" s="242"/>
      <c r="C52" s="138" t="s">
        <v>135</v>
      </c>
      <c r="D52" s="152" t="s">
        <v>141</v>
      </c>
      <c r="E52" s="105">
        <v>0.43</v>
      </c>
      <c r="F52" s="105">
        <f>F50*E52</f>
        <v>2.1500000000000002E-2</v>
      </c>
      <c r="G52" s="92"/>
      <c r="H52" s="103"/>
      <c r="I52" s="92"/>
      <c r="J52" s="92"/>
      <c r="K52" s="92"/>
      <c r="L52" s="92"/>
      <c r="M52" s="103"/>
    </row>
    <row r="53" spans="1:13" ht="17.25" customHeight="1">
      <c r="A53" s="203">
        <v>9</v>
      </c>
      <c r="B53" s="243" t="s">
        <v>146</v>
      </c>
      <c r="C53" s="136" t="s">
        <v>147</v>
      </c>
      <c r="D53" s="143" t="s">
        <v>132</v>
      </c>
      <c r="E53" s="94"/>
      <c r="F53" s="95">
        <v>3</v>
      </c>
      <c r="G53" s="96"/>
      <c r="H53" s="96"/>
      <c r="I53" s="96"/>
      <c r="J53" s="96"/>
      <c r="K53" s="96"/>
      <c r="L53" s="96"/>
      <c r="M53" s="96"/>
    </row>
    <row r="54" spans="1:13">
      <c r="A54" s="210"/>
      <c r="B54" s="244"/>
      <c r="C54" s="150" t="s">
        <v>133</v>
      </c>
      <c r="D54" s="145" t="s">
        <v>44</v>
      </c>
      <c r="E54" s="97">
        <v>6.82</v>
      </c>
      <c r="F54" s="98">
        <f>F53*E54</f>
        <v>20.46</v>
      </c>
      <c r="G54" s="92"/>
      <c r="H54" s="93"/>
      <c r="I54" s="92"/>
      <c r="J54" s="92"/>
      <c r="K54" s="92"/>
      <c r="L54" s="92"/>
      <c r="M54" s="92"/>
    </row>
    <row r="55" spans="1:13">
      <c r="A55" s="210"/>
      <c r="B55" s="244"/>
      <c r="C55" s="151" t="s">
        <v>138</v>
      </c>
      <c r="D55" s="147" t="s">
        <v>139</v>
      </c>
      <c r="E55" s="99">
        <v>0.01</v>
      </c>
      <c r="F55" s="100">
        <f>F53*E55</f>
        <v>0.03</v>
      </c>
      <c r="G55" s="92"/>
      <c r="H55" s="92"/>
      <c r="I55" s="92"/>
      <c r="J55" s="92"/>
      <c r="K55" s="92"/>
      <c r="L55" s="92"/>
      <c r="M55" s="92"/>
    </row>
    <row r="56" spans="1:13">
      <c r="A56" s="210"/>
      <c r="B56" s="244"/>
      <c r="C56" s="151" t="s">
        <v>148</v>
      </c>
      <c r="D56" s="147" t="s">
        <v>132</v>
      </c>
      <c r="E56" s="99"/>
      <c r="F56" s="100">
        <v>2</v>
      </c>
      <c r="G56" s="106"/>
      <c r="H56" s="106"/>
      <c r="I56" s="106"/>
      <c r="J56" s="106"/>
      <c r="K56" s="106"/>
      <c r="L56" s="106"/>
      <c r="M56" s="106"/>
    </row>
    <row r="57" spans="1:13">
      <c r="A57" s="210"/>
      <c r="B57" s="244"/>
      <c r="C57" s="151" t="s">
        <v>149</v>
      </c>
      <c r="D57" s="147" t="s">
        <v>132</v>
      </c>
      <c r="E57" s="101"/>
      <c r="F57" s="102">
        <v>1</v>
      </c>
      <c r="G57" s="106"/>
      <c r="H57" s="106"/>
      <c r="I57" s="106"/>
      <c r="J57" s="106"/>
      <c r="K57" s="106"/>
      <c r="L57" s="106"/>
      <c r="M57" s="106"/>
    </row>
    <row r="58" spans="1:13">
      <c r="A58" s="204"/>
      <c r="B58" s="245"/>
      <c r="C58" s="153" t="s">
        <v>135</v>
      </c>
      <c r="D58" s="149" t="s">
        <v>40</v>
      </c>
      <c r="E58" s="101">
        <v>7.0000000000000007E-2</v>
      </c>
      <c r="F58" s="102">
        <f>F53*E58</f>
        <v>0.21000000000000002</v>
      </c>
      <c r="G58" s="92"/>
      <c r="H58" s="106"/>
      <c r="I58" s="92"/>
      <c r="J58" s="92"/>
      <c r="K58" s="92"/>
      <c r="L58" s="92"/>
      <c r="M58" s="106"/>
    </row>
    <row r="59" spans="1:13" s="154" customFormat="1">
      <c r="A59" s="246">
        <v>10</v>
      </c>
      <c r="B59" s="249" t="s">
        <v>206</v>
      </c>
      <c r="C59" s="160" t="s">
        <v>207</v>
      </c>
      <c r="D59" s="161" t="s">
        <v>73</v>
      </c>
      <c r="E59" s="162"/>
      <c r="F59" s="163">
        <v>3</v>
      </c>
      <c r="G59" s="164"/>
      <c r="H59" s="164"/>
      <c r="I59" s="164"/>
      <c r="J59" s="164"/>
      <c r="K59" s="164"/>
      <c r="L59" s="164"/>
      <c r="M59" s="164"/>
    </row>
    <row r="60" spans="1:13" s="154" customFormat="1">
      <c r="A60" s="247"/>
      <c r="B60" s="250"/>
      <c r="C60" s="155" t="s">
        <v>37</v>
      </c>
      <c r="D60" s="156" t="s">
        <v>38</v>
      </c>
      <c r="E60" s="157">
        <v>0.46</v>
      </c>
      <c r="F60" s="157">
        <f>E60*F59</f>
        <v>1.3800000000000001</v>
      </c>
      <c r="G60" s="158"/>
      <c r="H60" s="158"/>
      <c r="I60" s="158"/>
      <c r="J60" s="158"/>
      <c r="K60" s="158"/>
      <c r="L60" s="158"/>
      <c r="M60" s="158"/>
    </row>
    <row r="61" spans="1:13" s="154" customFormat="1">
      <c r="A61" s="247"/>
      <c r="B61" s="250"/>
      <c r="C61" s="155" t="s">
        <v>39</v>
      </c>
      <c r="D61" s="156" t="s">
        <v>40</v>
      </c>
      <c r="E61" s="157">
        <v>0.02</v>
      </c>
      <c r="F61" s="157">
        <f>E61*F59</f>
        <v>0.06</v>
      </c>
      <c r="G61" s="158"/>
      <c r="H61" s="158"/>
      <c r="I61" s="158"/>
      <c r="J61" s="158"/>
      <c r="K61" s="158"/>
      <c r="L61" s="158"/>
      <c r="M61" s="158"/>
    </row>
    <row r="62" spans="1:13" s="154" customFormat="1">
      <c r="A62" s="247"/>
      <c r="B62" s="250"/>
      <c r="C62" s="159" t="s">
        <v>208</v>
      </c>
      <c r="D62" s="156" t="s">
        <v>73</v>
      </c>
      <c r="E62" s="157"/>
      <c r="F62" s="157">
        <f>F59</f>
        <v>3</v>
      </c>
      <c r="G62" s="158"/>
      <c r="H62" s="158"/>
      <c r="I62" s="158"/>
      <c r="J62" s="158"/>
      <c r="K62" s="158"/>
      <c r="L62" s="158"/>
      <c r="M62" s="158"/>
    </row>
    <row r="63" spans="1:13" s="154" customFormat="1">
      <c r="A63" s="248"/>
      <c r="B63" s="251"/>
      <c r="C63" s="155" t="s">
        <v>60</v>
      </c>
      <c r="D63" s="156" t="s">
        <v>40</v>
      </c>
      <c r="E63" s="157">
        <v>0.11</v>
      </c>
      <c r="F63" s="157">
        <f>E63*F59</f>
        <v>0.33</v>
      </c>
      <c r="G63" s="158"/>
      <c r="H63" s="158"/>
      <c r="I63" s="158"/>
      <c r="J63" s="158"/>
      <c r="K63" s="158"/>
      <c r="L63" s="158"/>
      <c r="M63" s="158"/>
    </row>
    <row r="64" spans="1:13" ht="30">
      <c r="A64" s="203">
        <v>11</v>
      </c>
      <c r="B64" s="222" t="s">
        <v>205</v>
      </c>
      <c r="C64" s="50" t="s">
        <v>150</v>
      </c>
      <c r="D64" s="25" t="s">
        <v>73</v>
      </c>
      <c r="E64" s="84"/>
      <c r="F64" s="84">
        <v>36</v>
      </c>
      <c r="G64" s="85"/>
      <c r="H64" s="85"/>
      <c r="I64" s="85"/>
      <c r="J64" s="85"/>
      <c r="K64" s="85"/>
      <c r="L64" s="85"/>
      <c r="M64" s="85"/>
    </row>
    <row r="65" spans="1:13">
      <c r="A65" s="210"/>
      <c r="B65" s="223"/>
      <c r="C65" s="68" t="s">
        <v>37</v>
      </c>
      <c r="D65" s="37" t="s">
        <v>44</v>
      </c>
      <c r="E65" s="86">
        <v>1.51</v>
      </c>
      <c r="F65" s="86">
        <f>E65*F64</f>
        <v>54.36</v>
      </c>
      <c r="G65" s="70"/>
      <c r="H65" s="70"/>
      <c r="I65" s="39"/>
      <c r="J65" s="39"/>
      <c r="K65" s="39"/>
      <c r="L65" s="39"/>
      <c r="M65" s="39"/>
    </row>
    <row r="66" spans="1:13">
      <c r="A66" s="210"/>
      <c r="B66" s="223"/>
      <c r="C66" s="68" t="s">
        <v>39</v>
      </c>
      <c r="D66" s="37" t="s">
        <v>40</v>
      </c>
      <c r="E66" s="86">
        <v>0.13</v>
      </c>
      <c r="F66" s="86">
        <f>E66*F64</f>
        <v>4.68</v>
      </c>
      <c r="G66" s="70"/>
      <c r="H66" s="70"/>
      <c r="I66" s="39"/>
      <c r="J66" s="39"/>
      <c r="K66" s="39"/>
      <c r="L66" s="39"/>
      <c r="M66" s="39"/>
    </row>
    <row r="67" spans="1:13">
      <c r="A67" s="210"/>
      <c r="B67" s="223"/>
      <c r="C67" s="45" t="s">
        <v>151</v>
      </c>
      <c r="D67" s="30" t="s">
        <v>129</v>
      </c>
      <c r="E67" s="86">
        <v>1</v>
      </c>
      <c r="F67" s="86">
        <f>E67*F64</f>
        <v>36</v>
      </c>
      <c r="G67" s="70"/>
      <c r="H67" s="70"/>
      <c r="I67" s="70"/>
      <c r="J67" s="70"/>
      <c r="K67" s="70"/>
      <c r="L67" s="70"/>
      <c r="M67" s="70"/>
    </row>
    <row r="68" spans="1:13">
      <c r="A68" s="210"/>
      <c r="B68" s="223"/>
      <c r="C68" s="45" t="s">
        <v>130</v>
      </c>
      <c r="D68" s="30" t="s">
        <v>59</v>
      </c>
      <c r="E68" s="86">
        <v>1.1000000000000001</v>
      </c>
      <c r="F68" s="86">
        <f>E68*F64</f>
        <v>39.6</v>
      </c>
      <c r="G68" s="70"/>
      <c r="H68" s="70"/>
      <c r="I68" s="70"/>
      <c r="J68" s="70"/>
      <c r="K68" s="70"/>
      <c r="L68" s="70"/>
      <c r="M68" s="70"/>
    </row>
    <row r="69" spans="1:13">
      <c r="A69" s="204"/>
      <c r="B69" s="224"/>
      <c r="C69" s="68" t="s">
        <v>60</v>
      </c>
      <c r="D69" s="37" t="s">
        <v>40</v>
      </c>
      <c r="E69" s="86">
        <v>7.0000000000000007E-2</v>
      </c>
      <c r="F69" s="86">
        <f>E69*F64</f>
        <v>2.5200000000000005</v>
      </c>
      <c r="G69" s="70"/>
      <c r="H69" s="70"/>
      <c r="I69" s="70"/>
      <c r="J69" s="70"/>
      <c r="K69" s="70"/>
      <c r="L69" s="70"/>
      <c r="M69" s="70"/>
    </row>
    <row r="70" spans="1:13" ht="23.25" customHeight="1">
      <c r="A70" s="203">
        <v>12</v>
      </c>
      <c r="B70" s="222" t="s">
        <v>211</v>
      </c>
      <c r="C70" s="50" t="s">
        <v>212</v>
      </c>
      <c r="D70" s="25" t="s">
        <v>213</v>
      </c>
      <c r="E70" s="26"/>
      <c r="F70" s="26">
        <v>1</v>
      </c>
      <c r="G70" s="67"/>
      <c r="H70" s="67"/>
      <c r="I70" s="67"/>
      <c r="J70" s="67"/>
      <c r="K70" s="67"/>
      <c r="L70" s="67"/>
      <c r="M70" s="67"/>
    </row>
    <row r="71" spans="1:13">
      <c r="A71" s="210"/>
      <c r="B71" s="223"/>
      <c r="C71" s="68" t="s">
        <v>37</v>
      </c>
      <c r="D71" s="37" t="s">
        <v>44</v>
      </c>
      <c r="E71" s="38">
        <v>8.75</v>
      </c>
      <c r="F71" s="38">
        <f>E71*F70</f>
        <v>8.75</v>
      </c>
      <c r="G71" s="39"/>
      <c r="H71" s="39"/>
      <c r="I71" s="39"/>
      <c r="J71" s="39"/>
      <c r="K71" s="39"/>
      <c r="L71" s="39"/>
      <c r="M71" s="39"/>
    </row>
    <row r="72" spans="1:13">
      <c r="A72" s="210"/>
      <c r="B72" s="223"/>
      <c r="C72" s="68" t="s">
        <v>39</v>
      </c>
      <c r="D72" s="37" t="s">
        <v>40</v>
      </c>
      <c r="E72" s="38">
        <v>0.45</v>
      </c>
      <c r="F72" s="38">
        <f>E72*F70</f>
        <v>0.45</v>
      </c>
      <c r="G72" s="39"/>
      <c r="H72" s="39"/>
      <c r="I72" s="39"/>
      <c r="J72" s="39"/>
      <c r="K72" s="39"/>
      <c r="L72" s="39"/>
      <c r="M72" s="39"/>
    </row>
    <row r="73" spans="1:13" ht="30">
      <c r="A73" s="210"/>
      <c r="B73" s="223"/>
      <c r="C73" s="64" t="s">
        <v>214</v>
      </c>
      <c r="D73" s="30" t="s">
        <v>129</v>
      </c>
      <c r="E73" s="38">
        <v>1</v>
      </c>
      <c r="F73" s="38">
        <f>E73*F70</f>
        <v>1</v>
      </c>
      <c r="G73" s="39"/>
      <c r="H73" s="39"/>
      <c r="I73" s="39"/>
      <c r="J73" s="39"/>
      <c r="K73" s="39"/>
      <c r="L73" s="39"/>
      <c r="M73" s="39"/>
    </row>
    <row r="74" spans="1:13">
      <c r="A74" s="210"/>
      <c r="B74" s="223"/>
      <c r="C74" s="45" t="s">
        <v>215</v>
      </c>
      <c r="D74" s="30" t="s">
        <v>129</v>
      </c>
      <c r="E74" s="38">
        <v>2</v>
      </c>
      <c r="F74" s="38">
        <f>E74*F70</f>
        <v>2</v>
      </c>
      <c r="G74" s="39"/>
      <c r="H74" s="39"/>
      <c r="I74" s="39"/>
      <c r="J74" s="39"/>
      <c r="K74" s="39"/>
      <c r="L74" s="39"/>
      <c r="M74" s="39"/>
    </row>
    <row r="75" spans="1:13">
      <c r="A75" s="204"/>
      <c r="B75" s="224"/>
      <c r="C75" s="68" t="s">
        <v>60</v>
      </c>
      <c r="D75" s="37" t="s">
        <v>40</v>
      </c>
      <c r="E75" s="38">
        <v>1.64</v>
      </c>
      <c r="F75" s="38">
        <f>E75*F70</f>
        <v>1.64</v>
      </c>
      <c r="G75" s="39"/>
      <c r="H75" s="39"/>
      <c r="I75" s="39"/>
      <c r="J75" s="39"/>
      <c r="K75" s="39"/>
      <c r="L75" s="39"/>
      <c r="M75" s="39"/>
    </row>
    <row r="76" spans="1:13">
      <c r="A76" s="165">
        <v>13</v>
      </c>
      <c r="B76" s="166"/>
      <c r="C76" s="167" t="s">
        <v>216</v>
      </c>
      <c r="D76" s="168" t="s">
        <v>129</v>
      </c>
      <c r="E76" s="113"/>
      <c r="F76" s="113">
        <v>1</v>
      </c>
      <c r="G76" s="67"/>
      <c r="H76" s="67"/>
      <c r="I76" s="67"/>
      <c r="J76" s="67"/>
      <c r="K76" s="67"/>
      <c r="L76" s="67"/>
      <c r="M76" s="67"/>
    </row>
    <row r="77" spans="1:13">
      <c r="A77" s="71"/>
      <c r="B77" s="72"/>
      <c r="C77" s="73" t="s">
        <v>31</v>
      </c>
      <c r="D77" s="73"/>
      <c r="E77" s="74"/>
      <c r="F77" s="74"/>
      <c r="G77" s="75"/>
      <c r="H77" s="76"/>
      <c r="I77" s="76"/>
      <c r="J77" s="76"/>
      <c r="K77" s="76"/>
      <c r="L77" s="76"/>
      <c r="M77" s="76"/>
    </row>
    <row r="78" spans="1:13">
      <c r="A78" s="71"/>
      <c r="B78" s="72"/>
      <c r="C78" s="73" t="s">
        <v>181</v>
      </c>
      <c r="D78" s="77">
        <v>0.05</v>
      </c>
      <c r="E78" s="74"/>
      <c r="F78" s="74"/>
      <c r="G78" s="75"/>
      <c r="H78" s="76"/>
      <c r="I78" s="76"/>
      <c r="J78" s="76"/>
      <c r="K78" s="76"/>
      <c r="L78" s="76"/>
      <c r="M78" s="76"/>
    </row>
    <row r="79" spans="1:13">
      <c r="A79" s="78"/>
      <c r="B79" s="78"/>
      <c r="C79" s="73" t="s">
        <v>31</v>
      </c>
      <c r="D79" s="79"/>
      <c r="E79" s="78"/>
      <c r="F79" s="80"/>
      <c r="G79" s="80"/>
      <c r="H79" s="81"/>
      <c r="I79" s="81"/>
      <c r="J79" s="81"/>
      <c r="K79" s="81"/>
      <c r="L79" s="81"/>
      <c r="M79" s="81"/>
    </row>
    <row r="80" spans="1:13">
      <c r="A80" s="78"/>
      <c r="B80" s="78"/>
      <c r="C80" s="73" t="s">
        <v>112</v>
      </c>
      <c r="D80" s="77">
        <v>0.1</v>
      </c>
      <c r="E80" s="78"/>
      <c r="F80" s="80"/>
      <c r="G80" s="80"/>
      <c r="H80" s="114"/>
      <c r="I80" s="114"/>
      <c r="J80" s="114"/>
      <c r="K80" s="114"/>
      <c r="L80" s="114"/>
      <c r="M80" s="114"/>
    </row>
    <row r="81" spans="1:13">
      <c r="A81" s="78"/>
      <c r="B81" s="78"/>
      <c r="C81" s="73" t="s">
        <v>31</v>
      </c>
      <c r="D81" s="73"/>
      <c r="E81" s="78"/>
      <c r="F81" s="80"/>
      <c r="G81" s="80"/>
      <c r="H81" s="114"/>
      <c r="I81" s="114"/>
      <c r="J81" s="114"/>
      <c r="K81" s="114"/>
      <c r="L81" s="114"/>
      <c r="M81" s="114"/>
    </row>
    <row r="82" spans="1:13">
      <c r="A82" s="78"/>
      <c r="B82" s="78"/>
      <c r="C82" s="73" t="s">
        <v>113</v>
      </c>
      <c r="D82" s="77">
        <v>0.08</v>
      </c>
      <c r="E82" s="78"/>
      <c r="F82" s="80"/>
      <c r="G82" s="80"/>
      <c r="H82" s="114"/>
      <c r="I82" s="114"/>
      <c r="J82" s="114"/>
      <c r="K82" s="114"/>
      <c r="L82" s="114"/>
      <c r="M82" s="114"/>
    </row>
    <row r="83" spans="1:13">
      <c r="A83" s="78"/>
      <c r="B83" s="78"/>
      <c r="C83" s="73" t="s">
        <v>31</v>
      </c>
      <c r="D83" s="79"/>
      <c r="E83" s="78"/>
      <c r="F83" s="80"/>
      <c r="G83" s="80"/>
      <c r="H83" s="114"/>
      <c r="I83" s="114"/>
      <c r="J83" s="114"/>
      <c r="K83" s="114"/>
      <c r="L83" s="114"/>
      <c r="M83" s="114"/>
    </row>
    <row r="84" spans="1:13">
      <c r="H84" s="35"/>
      <c r="I84" s="35"/>
      <c r="J84" s="35"/>
      <c r="K84" s="35"/>
      <c r="L84" s="35"/>
      <c r="M84" s="35"/>
    </row>
    <row r="85" spans="1:13">
      <c r="C85" s="82"/>
      <c r="D85" s="82"/>
      <c r="E85" s="82"/>
    </row>
    <row r="86" spans="1:13">
      <c r="C86" s="82"/>
      <c r="D86" s="82"/>
      <c r="E86" s="82"/>
    </row>
  </sheetData>
  <mergeCells count="40">
    <mergeCell ref="A43:A47"/>
    <mergeCell ref="B43:B47"/>
    <mergeCell ref="A70:A75"/>
    <mergeCell ref="B70:B75"/>
    <mergeCell ref="A48:A52"/>
    <mergeCell ref="B48:B52"/>
    <mergeCell ref="A53:A58"/>
    <mergeCell ref="B53:B58"/>
    <mergeCell ref="A64:A69"/>
    <mergeCell ref="B64:B69"/>
    <mergeCell ref="A59:A63"/>
    <mergeCell ref="B59:B63"/>
    <mergeCell ref="A33:A37"/>
    <mergeCell ref="B33:B37"/>
    <mergeCell ref="A38:A42"/>
    <mergeCell ref="B38:B42"/>
    <mergeCell ref="A16:A21"/>
    <mergeCell ref="B16:B21"/>
    <mergeCell ref="A22:A26"/>
    <mergeCell ref="B22:B26"/>
    <mergeCell ref="A27:A32"/>
    <mergeCell ref="B27:B32"/>
    <mergeCell ref="I6:J6"/>
    <mergeCell ref="K6:L6"/>
    <mergeCell ref="M6:M7"/>
    <mergeCell ref="B9:F9"/>
    <mergeCell ref="A10:A15"/>
    <mergeCell ref="B10:B15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D4"/>
    <mergeCell ref="A5:E5"/>
    <mergeCell ref="G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19" workbookViewId="0">
      <selection activeCell="R28" sqref="R28"/>
    </sheetView>
  </sheetViews>
  <sheetFormatPr defaultRowHeight="15"/>
  <cols>
    <col min="1" max="1" width="3.85546875" style="118" customWidth="1"/>
    <col min="2" max="2" width="11.42578125" customWidth="1"/>
    <col min="3" max="3" width="54.140625" customWidth="1"/>
    <col min="6" max="6" width="10" customWidth="1"/>
  </cols>
  <sheetData>
    <row r="1" spans="1:13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>
      <c r="A2" s="195" t="s">
        <v>115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95" t="s">
        <v>154</v>
      </c>
      <c r="M3" s="195"/>
    </row>
    <row r="4" spans="1:13">
      <c r="A4" s="196" t="s">
        <v>242</v>
      </c>
      <c r="B4" s="196"/>
      <c r="C4" s="196"/>
      <c r="D4" s="196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197" t="s">
        <v>21</v>
      </c>
      <c r="B5" s="197"/>
      <c r="C5" s="197"/>
      <c r="D5" s="197"/>
      <c r="E5" s="197"/>
      <c r="F5" s="16"/>
      <c r="G5" s="198" t="s">
        <v>22</v>
      </c>
      <c r="H5" s="198"/>
      <c r="I5" s="198"/>
      <c r="J5" s="198"/>
      <c r="K5" s="198"/>
      <c r="L5" s="198"/>
      <c r="M5" s="17">
        <f>M49</f>
        <v>0</v>
      </c>
    </row>
    <row r="6" spans="1:13" ht="33.75" customHeight="1">
      <c r="A6" s="203" t="s">
        <v>23</v>
      </c>
      <c r="B6" s="214" t="s">
        <v>24</v>
      </c>
      <c r="C6" s="203" t="s">
        <v>25</v>
      </c>
      <c r="D6" s="203" t="s">
        <v>26</v>
      </c>
      <c r="E6" s="201" t="s">
        <v>27</v>
      </c>
      <c r="F6" s="202"/>
      <c r="G6" s="199" t="s">
        <v>28</v>
      </c>
      <c r="H6" s="200"/>
      <c r="I6" s="199" t="s">
        <v>29</v>
      </c>
      <c r="J6" s="200"/>
      <c r="K6" s="201" t="s">
        <v>30</v>
      </c>
      <c r="L6" s="202"/>
      <c r="M6" s="203" t="s">
        <v>31</v>
      </c>
    </row>
    <row r="7" spans="1:13" ht="30">
      <c r="A7" s="204"/>
      <c r="B7" s="215"/>
      <c r="C7" s="204"/>
      <c r="D7" s="204"/>
      <c r="E7" s="18" t="s">
        <v>32</v>
      </c>
      <c r="F7" s="19" t="s">
        <v>33</v>
      </c>
      <c r="G7" s="20" t="s">
        <v>34</v>
      </c>
      <c r="H7" s="19" t="s">
        <v>31</v>
      </c>
      <c r="I7" s="20" t="s">
        <v>34</v>
      </c>
      <c r="J7" s="19" t="s">
        <v>31</v>
      </c>
      <c r="K7" s="20" t="s">
        <v>34</v>
      </c>
      <c r="L7" s="19" t="s">
        <v>31</v>
      </c>
      <c r="M7" s="204"/>
    </row>
    <row r="8" spans="1:1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</row>
    <row r="9" spans="1:13">
      <c r="A9" s="21"/>
      <c r="B9" s="217" t="s">
        <v>153</v>
      </c>
      <c r="C9" s="218"/>
      <c r="D9" s="218"/>
      <c r="E9" s="218"/>
      <c r="F9" s="219"/>
      <c r="G9" s="42"/>
      <c r="H9" s="42"/>
      <c r="I9" s="42"/>
      <c r="J9" s="42"/>
      <c r="K9" s="42"/>
      <c r="L9" s="42"/>
      <c r="M9" s="42"/>
    </row>
    <row r="10" spans="1:13">
      <c r="A10" s="203">
        <v>1</v>
      </c>
      <c r="B10" s="252" t="s">
        <v>155</v>
      </c>
      <c r="C10" s="115" t="s">
        <v>156</v>
      </c>
      <c r="D10" s="19" t="s">
        <v>73</v>
      </c>
      <c r="E10" s="116"/>
      <c r="F10" s="116">
        <v>1</v>
      </c>
      <c r="G10" s="33"/>
      <c r="H10" s="33"/>
      <c r="I10" s="33"/>
      <c r="J10" s="33"/>
      <c r="K10" s="33"/>
      <c r="L10" s="33"/>
      <c r="M10" s="33"/>
    </row>
    <row r="11" spans="1:13">
      <c r="A11" s="210"/>
      <c r="B11" s="253"/>
      <c r="C11" s="45" t="s">
        <v>37</v>
      </c>
      <c r="D11" s="30" t="s">
        <v>38</v>
      </c>
      <c r="E11" s="53">
        <v>7.24</v>
      </c>
      <c r="F11" s="53">
        <f>E11*F10</f>
        <v>7.24</v>
      </c>
      <c r="G11" s="33"/>
      <c r="H11" s="33"/>
      <c r="I11" s="33"/>
      <c r="J11" s="33"/>
      <c r="K11" s="33"/>
      <c r="L11" s="33"/>
      <c r="M11" s="33"/>
    </row>
    <row r="12" spans="1:13">
      <c r="A12" s="210"/>
      <c r="B12" s="253"/>
      <c r="C12" s="45" t="s">
        <v>157</v>
      </c>
      <c r="D12" s="30" t="s">
        <v>40</v>
      </c>
      <c r="E12" s="53">
        <v>1</v>
      </c>
      <c r="F12" s="53">
        <f>E12*F10</f>
        <v>1</v>
      </c>
      <c r="G12" s="33"/>
      <c r="H12" s="33"/>
      <c r="I12" s="33"/>
      <c r="J12" s="33"/>
      <c r="K12" s="33"/>
      <c r="L12" s="33"/>
      <c r="M12" s="33"/>
    </row>
    <row r="13" spans="1:13">
      <c r="A13" s="204"/>
      <c r="B13" s="254"/>
      <c r="C13" s="45" t="s">
        <v>60</v>
      </c>
      <c r="D13" s="30" t="s">
        <v>40</v>
      </c>
      <c r="E13" s="53">
        <v>0.38400000000000001</v>
      </c>
      <c r="F13" s="53">
        <f>E13*F10</f>
        <v>0.38400000000000001</v>
      </c>
      <c r="G13" s="33"/>
      <c r="H13" s="33"/>
      <c r="I13" s="33"/>
      <c r="J13" s="33"/>
      <c r="K13" s="33"/>
      <c r="L13" s="33"/>
      <c r="M13" s="33"/>
    </row>
    <row r="14" spans="1:13">
      <c r="A14" s="203">
        <v>2</v>
      </c>
      <c r="B14" s="203" t="s">
        <v>158</v>
      </c>
      <c r="C14" s="115" t="s">
        <v>159</v>
      </c>
      <c r="D14" s="19" t="s">
        <v>73</v>
      </c>
      <c r="E14" s="116"/>
      <c r="F14" s="116">
        <v>5</v>
      </c>
      <c r="G14" s="33"/>
      <c r="H14" s="33"/>
      <c r="I14" s="33"/>
      <c r="J14" s="33"/>
      <c r="K14" s="33"/>
      <c r="L14" s="33"/>
      <c r="M14" s="33"/>
    </row>
    <row r="15" spans="1:13">
      <c r="A15" s="210"/>
      <c r="B15" s="210"/>
      <c r="C15" s="45" t="s">
        <v>37</v>
      </c>
      <c r="D15" s="30" t="s">
        <v>38</v>
      </c>
      <c r="E15" s="53">
        <v>1.8</v>
      </c>
      <c r="F15" s="53">
        <f>E15*F14</f>
        <v>9</v>
      </c>
      <c r="G15" s="33"/>
      <c r="H15" s="33"/>
      <c r="I15" s="33"/>
      <c r="J15" s="33"/>
      <c r="K15" s="33"/>
      <c r="L15" s="33"/>
      <c r="M15" s="33"/>
    </row>
    <row r="16" spans="1:13">
      <c r="A16" s="210"/>
      <c r="B16" s="210"/>
      <c r="C16" s="45" t="s">
        <v>160</v>
      </c>
      <c r="D16" s="30" t="s">
        <v>73</v>
      </c>
      <c r="E16" s="53"/>
      <c r="F16" s="53">
        <v>4</v>
      </c>
      <c r="G16" s="33"/>
      <c r="H16" s="33"/>
      <c r="I16" s="33"/>
      <c r="J16" s="33"/>
      <c r="K16" s="33"/>
      <c r="L16" s="33"/>
      <c r="M16" s="33"/>
    </row>
    <row r="17" spans="1:13">
      <c r="A17" s="210"/>
      <c r="B17" s="210"/>
      <c r="C17" s="45" t="s">
        <v>161</v>
      </c>
      <c r="D17" s="30" t="s">
        <v>73</v>
      </c>
      <c r="E17" s="53"/>
      <c r="F17" s="53">
        <v>1</v>
      </c>
      <c r="G17" s="33"/>
      <c r="H17" s="33"/>
      <c r="I17" s="33"/>
      <c r="J17" s="33"/>
      <c r="K17" s="33"/>
      <c r="L17" s="33"/>
      <c r="M17" s="33"/>
    </row>
    <row r="18" spans="1:13">
      <c r="A18" s="210"/>
      <c r="B18" s="210"/>
      <c r="C18" s="45" t="s">
        <v>162</v>
      </c>
      <c r="D18" s="30" t="s">
        <v>40</v>
      </c>
      <c r="E18" s="53">
        <v>4.18</v>
      </c>
      <c r="F18" s="53">
        <f>E18*F14</f>
        <v>20.9</v>
      </c>
      <c r="G18" s="33"/>
      <c r="H18" s="33"/>
      <c r="I18" s="33"/>
      <c r="J18" s="33"/>
      <c r="K18" s="33"/>
      <c r="L18" s="33"/>
      <c r="M18" s="33"/>
    </row>
    <row r="19" spans="1:13">
      <c r="A19" s="204"/>
      <c r="B19" s="204"/>
      <c r="C19" s="45" t="s">
        <v>58</v>
      </c>
      <c r="D19" s="30" t="s">
        <v>40</v>
      </c>
      <c r="E19" s="53">
        <v>0.17</v>
      </c>
      <c r="F19" s="53">
        <f>E19*F14</f>
        <v>0.85000000000000009</v>
      </c>
      <c r="G19" s="33"/>
      <c r="H19" s="33"/>
      <c r="I19" s="33"/>
      <c r="J19" s="33"/>
      <c r="K19" s="33"/>
      <c r="L19" s="33"/>
      <c r="M19" s="33"/>
    </row>
    <row r="20" spans="1:13">
      <c r="A20" s="203">
        <v>3</v>
      </c>
      <c r="B20" s="203" t="s">
        <v>163</v>
      </c>
      <c r="C20" s="115" t="s">
        <v>164</v>
      </c>
      <c r="D20" s="19" t="s">
        <v>165</v>
      </c>
      <c r="E20" s="116"/>
      <c r="F20" s="116">
        <f>(F23+F24+F25)/100</f>
        <v>4.16</v>
      </c>
      <c r="G20" s="33"/>
      <c r="H20" s="33"/>
      <c r="I20" s="33"/>
      <c r="J20" s="33"/>
      <c r="K20" s="33"/>
      <c r="L20" s="33"/>
      <c r="M20" s="33"/>
    </row>
    <row r="21" spans="1:13">
      <c r="A21" s="210"/>
      <c r="B21" s="210"/>
      <c r="C21" s="45" t="s">
        <v>37</v>
      </c>
      <c r="D21" s="30" t="s">
        <v>38</v>
      </c>
      <c r="E21" s="53">
        <v>12</v>
      </c>
      <c r="F21" s="53">
        <f>E21*F20</f>
        <v>49.92</v>
      </c>
      <c r="G21" s="33"/>
      <c r="H21" s="33"/>
      <c r="I21" s="33"/>
      <c r="J21" s="33"/>
      <c r="K21" s="33"/>
      <c r="L21" s="33"/>
      <c r="M21" s="33"/>
    </row>
    <row r="22" spans="1:13">
      <c r="A22" s="210"/>
      <c r="B22" s="210"/>
      <c r="C22" s="45" t="s">
        <v>58</v>
      </c>
      <c r="D22" s="30" t="s">
        <v>40</v>
      </c>
      <c r="E22" s="53">
        <v>12.2</v>
      </c>
      <c r="F22" s="53">
        <f>E22*F20</f>
        <v>50.751999999999995</v>
      </c>
      <c r="G22" s="33"/>
      <c r="H22" s="33"/>
      <c r="I22" s="33"/>
      <c r="J22" s="33"/>
      <c r="K22" s="33"/>
      <c r="L22" s="33"/>
      <c r="M22" s="33"/>
    </row>
    <row r="23" spans="1:13" ht="17.25">
      <c r="A23" s="210"/>
      <c r="B23" s="210"/>
      <c r="C23" s="45" t="s">
        <v>166</v>
      </c>
      <c r="D23" s="30" t="s">
        <v>86</v>
      </c>
      <c r="E23" s="53"/>
      <c r="F23" s="53">
        <v>194</v>
      </c>
      <c r="G23" s="33"/>
      <c r="H23" s="33"/>
      <c r="I23" s="33"/>
      <c r="J23" s="33"/>
      <c r="K23" s="33"/>
      <c r="L23" s="33"/>
      <c r="M23" s="33"/>
    </row>
    <row r="24" spans="1:13" ht="17.25">
      <c r="A24" s="210"/>
      <c r="B24" s="210"/>
      <c r="C24" s="45" t="s">
        <v>167</v>
      </c>
      <c r="D24" s="30" t="s">
        <v>86</v>
      </c>
      <c r="E24" s="53"/>
      <c r="F24" s="53">
        <v>80</v>
      </c>
      <c r="G24" s="33"/>
      <c r="H24" s="33"/>
      <c r="I24" s="33"/>
      <c r="J24" s="33"/>
      <c r="K24" s="33"/>
      <c r="L24" s="33"/>
      <c r="M24" s="33"/>
    </row>
    <row r="25" spans="1:13" ht="17.25">
      <c r="A25" s="210"/>
      <c r="B25" s="210"/>
      <c r="C25" s="45" t="s">
        <v>168</v>
      </c>
      <c r="D25" s="30" t="s">
        <v>86</v>
      </c>
      <c r="E25" s="53"/>
      <c r="F25" s="53">
        <v>142</v>
      </c>
      <c r="G25" s="33"/>
      <c r="H25" s="33"/>
      <c r="I25" s="33"/>
      <c r="J25" s="33"/>
      <c r="K25" s="33"/>
      <c r="L25" s="33"/>
      <c r="M25" s="33"/>
    </row>
    <row r="26" spans="1:13">
      <c r="A26" s="204"/>
      <c r="B26" s="204"/>
      <c r="C26" s="45" t="s">
        <v>162</v>
      </c>
      <c r="D26" s="30" t="s">
        <v>40</v>
      </c>
      <c r="E26" s="53">
        <v>4.4800000000000004</v>
      </c>
      <c r="F26" s="53">
        <f>E26*F20</f>
        <v>18.636800000000001</v>
      </c>
      <c r="G26" s="33"/>
      <c r="H26" s="33"/>
      <c r="I26" s="33"/>
      <c r="J26" s="33"/>
      <c r="K26" s="33"/>
      <c r="L26" s="33"/>
      <c r="M26" s="33"/>
    </row>
    <row r="27" spans="1:13">
      <c r="A27" s="203">
        <v>4</v>
      </c>
      <c r="B27" s="203" t="s">
        <v>169</v>
      </c>
      <c r="C27" s="115" t="s">
        <v>170</v>
      </c>
      <c r="D27" s="19" t="s">
        <v>171</v>
      </c>
      <c r="E27" s="53"/>
      <c r="F27" s="116">
        <v>0.09</v>
      </c>
      <c r="G27" s="33"/>
      <c r="H27" s="33"/>
      <c r="I27" s="33"/>
      <c r="J27" s="33"/>
      <c r="K27" s="33"/>
      <c r="L27" s="33"/>
      <c r="M27" s="33"/>
    </row>
    <row r="28" spans="1:13">
      <c r="A28" s="210"/>
      <c r="B28" s="210"/>
      <c r="C28" s="45" t="s">
        <v>37</v>
      </c>
      <c r="D28" s="30" t="s">
        <v>38</v>
      </c>
      <c r="E28" s="53">
        <v>29</v>
      </c>
      <c r="F28" s="53">
        <f>E28*F27</f>
        <v>2.61</v>
      </c>
      <c r="G28" s="33"/>
      <c r="H28" s="33"/>
      <c r="I28" s="33"/>
      <c r="J28" s="33"/>
      <c r="K28" s="33"/>
      <c r="L28" s="33"/>
      <c r="M28" s="33"/>
    </row>
    <row r="29" spans="1:13">
      <c r="A29" s="210"/>
      <c r="B29" s="210"/>
      <c r="C29" s="45" t="s">
        <v>172</v>
      </c>
      <c r="D29" s="30" t="s">
        <v>73</v>
      </c>
      <c r="E29" s="53"/>
      <c r="F29" s="53">
        <v>6</v>
      </c>
      <c r="G29" s="33"/>
      <c r="H29" s="33"/>
      <c r="I29" s="33"/>
      <c r="J29" s="33"/>
      <c r="K29" s="33"/>
      <c r="L29" s="33"/>
      <c r="M29" s="33"/>
    </row>
    <row r="30" spans="1:13">
      <c r="A30" s="210"/>
      <c r="B30" s="210"/>
      <c r="C30" s="45" t="s">
        <v>173</v>
      </c>
      <c r="D30" s="30" t="s">
        <v>73</v>
      </c>
      <c r="E30" s="53"/>
      <c r="F30" s="53">
        <v>3</v>
      </c>
      <c r="G30" s="33"/>
      <c r="H30" s="33"/>
      <c r="I30" s="33"/>
      <c r="J30" s="33"/>
      <c r="K30" s="33"/>
      <c r="L30" s="33"/>
      <c r="M30" s="33"/>
    </row>
    <row r="31" spans="1:13">
      <c r="A31" s="210"/>
      <c r="B31" s="210"/>
      <c r="C31" s="45" t="s">
        <v>162</v>
      </c>
      <c r="D31" s="30" t="s">
        <v>40</v>
      </c>
      <c r="E31" s="53">
        <v>1.08</v>
      </c>
      <c r="F31" s="53">
        <f>E31*F27</f>
        <v>9.7200000000000009E-2</v>
      </c>
      <c r="G31" s="33"/>
      <c r="H31" s="33"/>
      <c r="I31" s="33"/>
      <c r="J31" s="33"/>
      <c r="K31" s="33"/>
      <c r="L31" s="33"/>
      <c r="M31" s="33"/>
    </row>
    <row r="32" spans="1:13">
      <c r="A32" s="204"/>
      <c r="B32" s="204"/>
      <c r="C32" s="45" t="s">
        <v>58</v>
      </c>
      <c r="D32" s="30" t="s">
        <v>40</v>
      </c>
      <c r="E32" s="53">
        <v>0.12</v>
      </c>
      <c r="F32" s="53">
        <f>E32*F27</f>
        <v>1.0799999999999999E-2</v>
      </c>
      <c r="G32" s="33"/>
      <c r="H32" s="33"/>
      <c r="I32" s="33"/>
      <c r="J32" s="33"/>
      <c r="K32" s="33"/>
      <c r="L32" s="33"/>
      <c r="M32" s="33"/>
    </row>
    <row r="33" spans="1:13">
      <c r="A33" s="203">
        <v>5</v>
      </c>
      <c r="B33" s="203" t="s">
        <v>174</v>
      </c>
      <c r="C33" s="115" t="s">
        <v>175</v>
      </c>
      <c r="D33" s="19" t="s">
        <v>171</v>
      </c>
      <c r="E33" s="116"/>
      <c r="F33" s="116">
        <v>0.15</v>
      </c>
      <c r="G33" s="33"/>
      <c r="H33" s="33"/>
      <c r="I33" s="33"/>
      <c r="J33" s="33"/>
      <c r="K33" s="33"/>
      <c r="L33" s="33"/>
      <c r="M33" s="33"/>
    </row>
    <row r="34" spans="1:13">
      <c r="A34" s="210"/>
      <c r="B34" s="210"/>
      <c r="C34" s="45" t="s">
        <v>37</v>
      </c>
      <c r="D34" s="30" t="s">
        <v>38</v>
      </c>
      <c r="E34" s="53">
        <v>34</v>
      </c>
      <c r="F34" s="53">
        <f>E34*F33</f>
        <v>5.0999999999999996</v>
      </c>
      <c r="G34" s="33"/>
      <c r="H34" s="33"/>
      <c r="I34" s="33"/>
      <c r="J34" s="33"/>
      <c r="K34" s="33"/>
      <c r="L34" s="33"/>
      <c r="M34" s="33"/>
    </row>
    <row r="35" spans="1:13">
      <c r="A35" s="210"/>
      <c r="B35" s="210"/>
      <c r="C35" s="45" t="s">
        <v>176</v>
      </c>
      <c r="D35" s="30" t="s">
        <v>73</v>
      </c>
      <c r="E35" s="53">
        <v>100</v>
      </c>
      <c r="F35" s="53">
        <f>E35*F33</f>
        <v>15</v>
      </c>
      <c r="G35" s="33"/>
      <c r="H35" s="33"/>
      <c r="I35" s="33"/>
      <c r="J35" s="33"/>
      <c r="K35" s="33"/>
      <c r="L35" s="33"/>
      <c r="M35" s="33"/>
    </row>
    <row r="36" spans="1:13">
      <c r="A36" s="210"/>
      <c r="B36" s="210"/>
      <c r="C36" s="45" t="s">
        <v>162</v>
      </c>
      <c r="D36" s="30" t="s">
        <v>40</v>
      </c>
      <c r="E36" s="53">
        <v>3.98</v>
      </c>
      <c r="F36" s="53">
        <f>E36*F33</f>
        <v>0.59699999999999998</v>
      </c>
      <c r="G36" s="33"/>
      <c r="H36" s="33"/>
      <c r="I36" s="33"/>
      <c r="J36" s="33"/>
      <c r="K36" s="33"/>
      <c r="L36" s="33"/>
      <c r="M36" s="33"/>
    </row>
    <row r="37" spans="1:13">
      <c r="A37" s="204"/>
      <c r="B37" s="204"/>
      <c r="C37" s="45" t="s">
        <v>58</v>
      </c>
      <c r="D37" s="30" t="s">
        <v>40</v>
      </c>
      <c r="E37" s="53">
        <v>0.12</v>
      </c>
      <c r="F37" s="53">
        <f>E37*F33</f>
        <v>1.7999999999999999E-2</v>
      </c>
      <c r="G37" s="33"/>
      <c r="H37" s="33"/>
      <c r="I37" s="33"/>
      <c r="J37" s="33"/>
      <c r="K37" s="33"/>
      <c r="L37" s="33"/>
      <c r="M37" s="33"/>
    </row>
    <row r="38" spans="1:13">
      <c r="A38" s="203">
        <v>6</v>
      </c>
      <c r="B38" s="203" t="s">
        <v>177</v>
      </c>
      <c r="C38" s="115" t="s">
        <v>178</v>
      </c>
      <c r="D38" s="19" t="s">
        <v>73</v>
      </c>
      <c r="E38" s="116"/>
      <c r="F38" s="116">
        <v>30</v>
      </c>
      <c r="G38" s="33"/>
      <c r="H38" s="33"/>
      <c r="I38" s="33"/>
      <c r="J38" s="33"/>
      <c r="K38" s="33"/>
      <c r="L38" s="33"/>
      <c r="M38" s="33"/>
    </row>
    <row r="39" spans="1:13">
      <c r="A39" s="210"/>
      <c r="B39" s="210"/>
      <c r="C39" s="45" t="s">
        <v>37</v>
      </c>
      <c r="D39" s="30" t="s">
        <v>38</v>
      </c>
      <c r="E39" s="53">
        <v>2.4369999999999998</v>
      </c>
      <c r="F39" s="53">
        <f>E39*F38</f>
        <v>73.11</v>
      </c>
      <c r="G39" s="33"/>
      <c r="H39" s="33"/>
      <c r="I39" s="33"/>
      <c r="J39" s="33"/>
      <c r="K39" s="33"/>
      <c r="L39" s="33"/>
      <c r="M39" s="33"/>
    </row>
    <row r="40" spans="1:13">
      <c r="A40" s="210"/>
      <c r="B40" s="210"/>
      <c r="C40" s="45" t="s">
        <v>179</v>
      </c>
      <c r="D40" s="30" t="s">
        <v>73</v>
      </c>
      <c r="E40" s="53"/>
      <c r="F40" s="53">
        <f>F38</f>
        <v>30</v>
      </c>
      <c r="G40" s="33"/>
      <c r="H40" s="33"/>
      <c r="I40" s="33"/>
      <c r="J40" s="33"/>
      <c r="K40" s="33"/>
      <c r="L40" s="33"/>
      <c r="M40" s="33"/>
    </row>
    <row r="41" spans="1:13">
      <c r="A41" s="210"/>
      <c r="B41" s="210"/>
      <c r="C41" s="45" t="s">
        <v>162</v>
      </c>
      <c r="D41" s="30" t="s">
        <v>40</v>
      </c>
      <c r="E41" s="53">
        <v>4.55</v>
      </c>
      <c r="F41" s="53">
        <f>E41*F38</f>
        <v>136.5</v>
      </c>
      <c r="G41" s="33"/>
      <c r="H41" s="33"/>
      <c r="I41" s="33"/>
      <c r="J41" s="33"/>
      <c r="K41" s="33"/>
      <c r="L41" s="33"/>
      <c r="M41" s="33"/>
    </row>
    <row r="42" spans="1:13">
      <c r="A42" s="204"/>
      <c r="B42" s="204"/>
      <c r="C42" s="45" t="s">
        <v>58</v>
      </c>
      <c r="D42" s="30" t="s">
        <v>40</v>
      </c>
      <c r="E42" s="53">
        <v>0.25</v>
      </c>
      <c r="F42" s="53">
        <f>E42*F38</f>
        <v>7.5</v>
      </c>
      <c r="G42" s="33"/>
      <c r="H42" s="33"/>
      <c r="I42" s="33"/>
      <c r="J42" s="33"/>
      <c r="K42" s="33"/>
      <c r="L42" s="33"/>
      <c r="M42" s="33"/>
    </row>
    <row r="43" spans="1:13">
      <c r="A43" s="71"/>
      <c r="B43" s="72"/>
      <c r="C43" s="73" t="s">
        <v>31</v>
      </c>
      <c r="D43" s="73"/>
      <c r="E43" s="74"/>
      <c r="F43" s="74"/>
      <c r="G43" s="75"/>
      <c r="H43" s="76"/>
      <c r="I43" s="76"/>
      <c r="J43" s="76"/>
      <c r="K43" s="76"/>
      <c r="L43" s="76"/>
      <c r="M43" s="76"/>
    </row>
    <row r="44" spans="1:13">
      <c r="A44" s="71"/>
      <c r="B44" s="72"/>
      <c r="C44" s="73" t="s">
        <v>181</v>
      </c>
      <c r="D44" s="77">
        <v>0.05</v>
      </c>
      <c r="E44" s="74"/>
      <c r="F44" s="74"/>
      <c r="G44" s="75"/>
      <c r="H44" s="76"/>
      <c r="I44" s="76"/>
      <c r="J44" s="76"/>
      <c r="K44" s="76"/>
      <c r="L44" s="76"/>
      <c r="M44" s="76"/>
    </row>
    <row r="45" spans="1:13">
      <c r="A45" s="73"/>
      <c r="B45" s="78"/>
      <c r="C45" s="73" t="s">
        <v>31</v>
      </c>
      <c r="D45" s="79"/>
      <c r="E45" s="78"/>
      <c r="F45" s="78"/>
      <c r="G45" s="117"/>
      <c r="H45" s="76"/>
      <c r="I45" s="76"/>
      <c r="J45" s="76"/>
      <c r="K45" s="76"/>
      <c r="L45" s="76"/>
      <c r="M45" s="76"/>
    </row>
    <row r="46" spans="1:13">
      <c r="A46" s="73"/>
      <c r="B46" s="78"/>
      <c r="C46" s="73" t="s">
        <v>180</v>
      </c>
      <c r="D46" s="77">
        <v>0.75</v>
      </c>
      <c r="E46" s="78"/>
      <c r="F46" s="78"/>
      <c r="G46" s="117"/>
      <c r="H46" s="76"/>
      <c r="I46" s="76"/>
      <c r="J46" s="76"/>
      <c r="K46" s="76"/>
      <c r="L46" s="76"/>
      <c r="M46" s="76"/>
    </row>
    <row r="47" spans="1:13">
      <c r="A47" s="73"/>
      <c r="B47" s="78"/>
      <c r="C47" s="73" t="s">
        <v>31</v>
      </c>
      <c r="D47" s="73"/>
      <c r="E47" s="78"/>
      <c r="F47" s="78"/>
      <c r="G47" s="117"/>
      <c r="H47" s="76"/>
      <c r="I47" s="76"/>
      <c r="J47" s="76"/>
      <c r="K47" s="76"/>
      <c r="L47" s="76"/>
      <c r="M47" s="76"/>
    </row>
    <row r="48" spans="1:13">
      <c r="A48" s="73"/>
      <c r="B48" s="78"/>
      <c r="C48" s="73" t="s">
        <v>113</v>
      </c>
      <c r="D48" s="77">
        <v>0.08</v>
      </c>
      <c r="E48" s="78"/>
      <c r="F48" s="78"/>
      <c r="G48" s="117"/>
      <c r="H48" s="76"/>
      <c r="I48" s="76"/>
      <c r="J48" s="76"/>
      <c r="K48" s="76"/>
      <c r="L48" s="76"/>
      <c r="M48" s="76"/>
    </row>
    <row r="49" spans="1:13">
      <c r="A49" s="73"/>
      <c r="B49" s="78"/>
      <c r="C49" s="73"/>
      <c r="D49" s="77"/>
      <c r="E49" s="78"/>
      <c r="F49" s="78"/>
      <c r="G49" s="117"/>
      <c r="H49" s="76"/>
      <c r="I49" s="76"/>
      <c r="J49" s="76"/>
      <c r="K49" s="76"/>
      <c r="L49" s="76"/>
      <c r="M49" s="76"/>
    </row>
    <row r="51" spans="1:13">
      <c r="C51" s="82"/>
      <c r="D51" s="82"/>
      <c r="E51" s="82"/>
    </row>
    <row r="52" spans="1:13">
      <c r="C52" s="82"/>
      <c r="D52" s="82"/>
      <c r="E52" s="82"/>
    </row>
  </sheetData>
  <mergeCells count="28">
    <mergeCell ref="A33:A37"/>
    <mergeCell ref="B33:B37"/>
    <mergeCell ref="A38:A42"/>
    <mergeCell ref="B38:B42"/>
    <mergeCell ref="A14:A19"/>
    <mergeCell ref="B14:B19"/>
    <mergeCell ref="A20:A26"/>
    <mergeCell ref="B20:B26"/>
    <mergeCell ref="A27:A32"/>
    <mergeCell ref="B27:B32"/>
    <mergeCell ref="I6:J6"/>
    <mergeCell ref="K6:L6"/>
    <mergeCell ref="M6:M7"/>
    <mergeCell ref="B9:F9"/>
    <mergeCell ref="A10:A13"/>
    <mergeCell ref="B10:B13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D4"/>
    <mergeCell ref="A5:E5"/>
    <mergeCell ref="G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დანართი 1</vt:lpstr>
      <vt:lpstr>დანართი 2</vt:lpstr>
      <vt:lpstr>დანართი 3</vt:lpstr>
      <vt:lpstr>დანართი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EKA</cp:lastModifiedBy>
  <dcterms:created xsi:type="dcterms:W3CDTF">2015-06-05T18:19:34Z</dcterms:created>
  <dcterms:modified xsi:type="dcterms:W3CDTF">2019-08-12T11:47:44Z</dcterms:modified>
</cp:coreProperties>
</file>