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nakrebi" sheetId="1" r:id="rId1"/>
    <sheet name="x.a.1" sheetId="2" r:id="rId2"/>
    <sheet name="Sheet1" sheetId="3" r:id="rId3"/>
  </sheets>
  <definedNames>
    <definedName name="_xlnm.Print_Area" localSheetId="0">'nakrebi'!$A$1:$N$27</definedName>
    <definedName name="_xlnm.Print_Area" localSheetId="2">'Sheet1'!$A$1:$M$27</definedName>
    <definedName name="_xlnm.Print_Area" localSheetId="1">'x.a.1'!$A$1:$M$34</definedName>
    <definedName name="_xlnm.Print_Titles" localSheetId="0">'nakrebi'!$13:$13</definedName>
    <definedName name="_xlnm.Print_Titles" localSheetId="1">'x.a.1'!$12:$12</definedName>
  </definedNames>
  <calcPr fullCalcOnLoad="1"/>
</workbook>
</file>

<file path=xl/sharedStrings.xml><?xml version="1.0" encoding="utf-8"?>
<sst xmlns="http://schemas.openxmlformats.org/spreadsheetml/2006/main" count="149" uniqueCount="70">
  <si>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</si>
  <si>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</si>
  <si>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</si>
  <si>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</si>
  <si>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</si>
  <si>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</si>
  <si>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</si>
  <si>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</si>
  <si>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</si>
  <si>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</si>
  <si>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</si>
  <si>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</si>
  <si>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</si>
  <si>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</si>
  <si>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</si>
  <si>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</si>
  <si>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</si>
  <si>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</si>
  <si>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</si>
  <si>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</si>
  <si>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</si>
  <si>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</si>
  <si>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</si>
  <si>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</si>
  <si>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</si>
  <si>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</si>
  <si>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normatiuli Sromatevadoba</t>
  </si>
  <si>
    <t>kac/sT</t>
  </si>
  <si>
    <t>manq/sT</t>
  </si>
  <si>
    <t>meqanizmebze momsaxure personalis xelfasi</t>
  </si>
  <si>
    <t>lari</t>
  </si>
  <si>
    <t>t</t>
  </si>
  <si>
    <t>sxva manqanebi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</si>
  <si>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</si>
  <si>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</si>
  <si>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</si>
  <si>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</si>
  <si>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</si>
  <si>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</si>
  <si>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</si>
  <si>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</si>
  <si>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</si>
  <si>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</si>
  <si>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</si>
  <si>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gauTvaliswinebeli xarjebi 3%</t>
  </si>
  <si>
    <t>buldozeri 79 kvt</t>
  </si>
  <si>
    <t>Tavi I</t>
  </si>
  <si>
    <t xml:space="preserve">nayarSi muSaoba </t>
  </si>
  <si>
    <t xml:space="preserve"> lokaluri  xarjTaRricxva #1</t>
  </si>
  <si>
    <t>transportireba nayarSi 5 km-mde</t>
  </si>
  <si>
    <t>arxis gawmenda</t>
  </si>
  <si>
    <t>arxis gawmenda sigrZiT 2880 m</t>
  </si>
  <si>
    <t>samSeneblo obieqtis dakvalva</t>
  </si>
  <si>
    <t>kalapotis gawmenda eqskavatorebiT III kat. gruntSi avtoTviTmclelebze datvirTviT da  zidva nayarSi 5 km-mde</t>
  </si>
  <si>
    <t>kalapotis gawmenda xeliT III kat. gruntSi avtoTviTmclelebze datvirTviT da  zidva nayarSi 5 km-mde</t>
  </si>
  <si>
    <t>სიღნაღის მუნიციპალიტეტში, სოფელ საქობოში გოდაქნის ხევის გაწმენდითი სამუშაოები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</si>
  <si>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</si>
  <si>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</si>
  <si>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t xml:space="preserve"> lokaluri  xarjTaRricxva #2</t>
  </si>
  <si>
    <t>ტრასის დაკვალვა</t>
  </si>
  <si>
    <t>კმ</t>
  </si>
  <si>
    <t>ხა #1</t>
  </si>
  <si>
    <t>x.a.#2</t>
  </si>
  <si>
    <t>ღორღი</t>
  </si>
  <si>
    <t>მ3</t>
  </si>
  <si>
    <t>eqskavatori 0.5 მ3</t>
  </si>
  <si>
    <t xml:space="preserve">zednadebi xarjebi % </t>
  </si>
  <si>
    <t xml:space="preserve">gegmiuri mogeba % </t>
  </si>
  <si>
    <t xml:space="preserve">zednadebi xarjebi  % </t>
  </si>
  <si>
    <t xml:space="preserve">gegmiuri mogeba   % </t>
  </si>
</sst>
</file>

<file path=xl/styles.xml><?xml version="1.0" encoding="utf-8"?>
<styleSheet xmlns="http://schemas.openxmlformats.org/spreadsheetml/2006/main">
  <numFmts count="6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name val="AcadNusx"/>
      <family val="0"/>
    </font>
    <font>
      <sz val="11"/>
      <name val="AcadNusx"/>
      <family val="0"/>
    </font>
    <font>
      <b/>
      <i/>
      <sz val="14"/>
      <name val="AcadNusx"/>
      <family val="0"/>
    </font>
    <font>
      <sz val="9"/>
      <name val="AcadNusx"/>
      <family val="0"/>
    </font>
    <font>
      <vertAlign val="superscript"/>
      <sz val="11"/>
      <name val="AcadNusx"/>
      <family val="0"/>
    </font>
    <font>
      <u val="single"/>
      <sz val="11"/>
      <name val="AcadNusx"/>
      <family val="0"/>
    </font>
    <font>
      <vertAlign val="superscript"/>
      <sz val="11"/>
      <color indexed="8"/>
      <name val="AcadNusx"/>
      <family val="0"/>
    </font>
    <font>
      <sz val="11"/>
      <color indexed="10"/>
      <name val="AcadNusx"/>
      <family val="0"/>
    </font>
    <font>
      <b/>
      <sz val="14"/>
      <name val="AcadNusx"/>
      <family val="0"/>
    </font>
    <font>
      <sz val="14"/>
      <name val="AcadNusx"/>
      <family val="0"/>
    </font>
    <font>
      <sz val="14"/>
      <color indexed="10"/>
      <name val="AcadNusx"/>
      <family val="0"/>
    </font>
    <font>
      <b/>
      <sz val="11"/>
      <color indexed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u val="single"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u val="single"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</cellStyleXfs>
  <cellXfs count="21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6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2" fontId="4" fillId="0" borderId="12" xfId="63" applyNumberFormat="1" applyFont="1" applyFill="1" applyBorder="1" applyAlignment="1">
      <alignment horizontal="center" vertical="center"/>
      <protection/>
    </xf>
    <xf numFmtId="2" fontId="4" fillId="0" borderId="13" xfId="63" applyNumberFormat="1" applyFont="1" applyFill="1" applyBorder="1" applyAlignment="1">
      <alignment horizontal="center" vertical="center"/>
      <protection/>
    </xf>
    <xf numFmtId="2" fontId="4" fillId="0" borderId="14" xfId="63" applyNumberFormat="1" applyFont="1" applyFill="1" applyBorder="1" applyAlignment="1">
      <alignment horizontal="center" vertical="center"/>
      <protection/>
    </xf>
    <xf numFmtId="2" fontId="4" fillId="0" borderId="15" xfId="6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99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" fillId="0" borderId="10" xfId="55" applyFont="1" applyFill="1" applyBorder="1" applyAlignment="1">
      <alignment horizontal="center"/>
      <protection/>
    </xf>
    <xf numFmtId="9" fontId="4" fillId="0" borderId="10" xfId="67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wrapText="1"/>
      <protection/>
    </xf>
    <xf numFmtId="2" fontId="4" fillId="0" borderId="10" xfId="55" applyNumberFormat="1" applyFont="1" applyFill="1" applyBorder="1" applyAlignment="1">
      <alignment horizontal="center" vertical="center" wrapText="1"/>
      <protection/>
    </xf>
    <xf numFmtId="199" fontId="4" fillId="0" borderId="10" xfId="55" applyNumberFormat="1" applyFont="1" applyFill="1" applyBorder="1" applyAlignment="1">
      <alignment horizontal="center" wrapText="1"/>
      <protection/>
    </xf>
    <xf numFmtId="2" fontId="4" fillId="0" borderId="10" xfId="55" applyNumberFormat="1" applyFont="1" applyFill="1" applyBorder="1" applyAlignment="1">
      <alignment horizontal="center" wrapText="1"/>
      <protection/>
    </xf>
    <xf numFmtId="2" fontId="4" fillId="0" borderId="1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99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/>
      <protection/>
    </xf>
    <xf numFmtId="9" fontId="4" fillId="0" borderId="11" xfId="67" applyFont="1" applyFill="1" applyBorder="1" applyAlignment="1">
      <alignment horizontal="center" vertical="center"/>
    </xf>
    <xf numFmtId="2" fontId="4" fillId="0" borderId="11" xfId="55" applyNumberFormat="1" applyFont="1" applyFill="1" applyBorder="1" applyAlignment="1">
      <alignment horizontal="center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vertical="center" wrapText="1"/>
    </xf>
    <xf numFmtId="0" fontId="0" fillId="0" borderId="13" xfId="0" applyBorder="1" applyAlignment="1">
      <alignment/>
    </xf>
    <xf numFmtId="0" fontId="4" fillId="0" borderId="13" xfId="6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2" fontId="8" fillId="0" borderId="13" xfId="63" applyNumberFormat="1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17" xfId="63" applyNumberFormat="1" applyFont="1" applyFill="1" applyBorder="1" applyAlignment="1">
      <alignment horizontal="center" vertical="center"/>
      <protection/>
    </xf>
    <xf numFmtId="2" fontId="4" fillId="0" borderId="11" xfId="63" applyNumberFormat="1" applyFont="1" applyFill="1" applyBorder="1" applyAlignment="1">
      <alignment horizontal="center" vertical="center"/>
      <protection/>
    </xf>
    <xf numFmtId="2" fontId="4" fillId="0" borderId="18" xfId="63" applyNumberFormat="1" applyFont="1" applyFill="1" applyBorder="1" applyAlignment="1">
      <alignment horizontal="center" vertical="center"/>
      <protection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7" xfId="63" applyNumberFormat="1" applyFont="1" applyFill="1" applyBorder="1" applyAlignment="1">
      <alignment horizontal="center" vertical="center" textRotation="90" wrapText="1"/>
      <protection/>
    </xf>
    <xf numFmtId="49" fontId="4" fillId="0" borderId="10" xfId="63" applyNumberFormat="1" applyFont="1" applyFill="1" applyBorder="1" applyAlignment="1">
      <alignment horizontal="center" vertical="center" textRotation="90" wrapText="1"/>
      <protection/>
    </xf>
    <xf numFmtId="49" fontId="4" fillId="0" borderId="11" xfId="63" applyNumberFormat="1" applyFont="1" applyFill="1" applyBorder="1" applyAlignment="1">
      <alignment horizontal="center" vertical="center" textRotation="90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6" xfId="63" applyNumberFormat="1" applyFont="1" applyFill="1" applyBorder="1" applyAlignment="1">
      <alignment horizontal="center" vertical="center"/>
      <protection/>
    </xf>
    <xf numFmtId="2" fontId="4" fillId="0" borderId="19" xfId="63" applyNumberFormat="1" applyFont="1" applyFill="1" applyBorder="1" applyAlignment="1">
      <alignment horizontal="center" vertical="center"/>
      <protection/>
    </xf>
    <xf numFmtId="2" fontId="4" fillId="0" borderId="22" xfId="63" applyNumberFormat="1" applyFont="1" applyFill="1" applyBorder="1" applyAlignment="1">
      <alignment horizontal="center" vertical="center"/>
      <protection/>
    </xf>
    <xf numFmtId="2" fontId="4" fillId="0" borderId="23" xfId="63" applyNumberFormat="1" applyFont="1" applyFill="1" applyBorder="1" applyAlignment="1">
      <alignment horizontal="center" vertical="center"/>
      <protection/>
    </xf>
    <xf numFmtId="2" fontId="4" fillId="0" borderId="24" xfId="63" applyNumberFormat="1" applyFont="1" applyFill="1" applyBorder="1" applyAlignment="1">
      <alignment horizontal="center" vertical="center"/>
      <protection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32" borderId="20" xfId="63" applyFont="1" applyFill="1" applyBorder="1" applyAlignment="1">
      <alignment horizontal="center" vertical="center"/>
      <protection/>
    </xf>
    <xf numFmtId="49" fontId="6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4" fillId="32" borderId="10" xfId="63" applyNumberFormat="1" applyFont="1" applyFill="1" applyBorder="1" applyAlignment="1">
      <alignment horizontal="center" vertical="center"/>
      <protection/>
    </xf>
    <xf numFmtId="2" fontId="8" fillId="32" borderId="17" xfId="63" applyNumberFormat="1" applyFont="1" applyFill="1" applyBorder="1" applyAlignment="1">
      <alignment horizontal="center" vertical="center"/>
      <protection/>
    </xf>
    <xf numFmtId="2" fontId="4" fillId="32" borderId="0" xfId="63" applyNumberFormat="1" applyFont="1" applyFill="1" applyBorder="1" applyAlignment="1">
      <alignment horizontal="center" vertical="center"/>
      <protection/>
    </xf>
    <xf numFmtId="2" fontId="4" fillId="32" borderId="20" xfId="63" applyNumberFormat="1" applyFont="1" applyFill="1" applyBorder="1" applyAlignment="1">
      <alignment horizontal="center" vertical="center"/>
      <protection/>
    </xf>
    <xf numFmtId="49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199" fontId="4" fillId="32" borderId="10" xfId="0" applyNumberFormat="1" applyFont="1" applyFill="1" applyBorder="1" applyAlignment="1">
      <alignment horizontal="center" vertical="center"/>
    </xf>
    <xf numFmtId="2" fontId="4" fillId="32" borderId="21" xfId="0" applyNumberFormat="1" applyFont="1" applyFill="1" applyBorder="1" applyAlignment="1">
      <alignment horizontal="center" vertical="center"/>
    </xf>
    <xf numFmtId="49" fontId="4" fillId="32" borderId="20" xfId="0" applyNumberFormat="1" applyFont="1" applyFill="1" applyBorder="1" applyAlignment="1">
      <alignment horizontal="center" vertical="center"/>
    </xf>
    <xf numFmtId="2" fontId="4" fillId="32" borderId="21" xfId="0" applyNumberFormat="1" applyFont="1" applyFill="1" applyBorder="1" applyAlignment="1">
      <alignment horizontal="center" vertical="center" wrapText="1"/>
    </xf>
    <xf numFmtId="2" fontId="4" fillId="32" borderId="20" xfId="0" applyNumberFormat="1" applyFont="1" applyFill="1" applyBorder="1" applyAlignment="1">
      <alignment horizontal="center" vertical="center"/>
    </xf>
    <xf numFmtId="201" fontId="4" fillId="32" borderId="1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 vertical="center"/>
    </xf>
    <xf numFmtId="0" fontId="4" fillId="32" borderId="22" xfId="63" applyFont="1" applyFill="1" applyBorder="1" applyAlignment="1">
      <alignment horizontal="center" vertical="center"/>
      <protection/>
    </xf>
    <xf numFmtId="49" fontId="4" fillId="32" borderId="11" xfId="63" applyNumberFormat="1" applyFont="1" applyFill="1" applyBorder="1" applyAlignment="1">
      <alignment horizontal="center" vertical="center" wrapText="1"/>
      <protection/>
    </xf>
    <xf numFmtId="0" fontId="4" fillId="32" borderId="24" xfId="63" applyFont="1" applyFill="1" applyBorder="1" applyAlignment="1">
      <alignment horizontal="center" vertical="center" wrapText="1"/>
      <protection/>
    </xf>
    <xf numFmtId="2" fontId="4" fillId="32" borderId="22" xfId="63" applyNumberFormat="1" applyFont="1" applyFill="1" applyBorder="1" applyAlignment="1">
      <alignment horizontal="center" vertical="center"/>
      <protection/>
    </xf>
    <xf numFmtId="2" fontId="4" fillId="32" borderId="11" xfId="63" applyNumberFormat="1" applyFont="1" applyFill="1" applyBorder="1" applyAlignment="1">
      <alignment horizontal="center" vertical="center"/>
      <protection/>
    </xf>
    <xf numFmtId="2" fontId="4" fillId="32" borderId="23" xfId="63" applyNumberFormat="1" applyFont="1" applyFill="1" applyBorder="1" applyAlignment="1">
      <alignment horizontal="center" vertical="center"/>
      <protection/>
    </xf>
    <xf numFmtId="2" fontId="51" fillId="32" borderId="11" xfId="63" applyNumberFormat="1" applyFont="1" applyFill="1" applyBorder="1" applyAlignment="1">
      <alignment horizontal="center" vertical="center"/>
      <protection/>
    </xf>
    <xf numFmtId="1" fontId="51" fillId="32" borderId="10" xfId="0" applyNumberFormat="1" applyFont="1" applyFill="1" applyBorder="1" applyAlignment="1">
      <alignment horizontal="center" vertical="center"/>
    </xf>
    <xf numFmtId="49" fontId="51" fillId="32" borderId="17" xfId="0" applyNumberFormat="1" applyFont="1" applyFill="1" applyBorder="1" applyAlignment="1">
      <alignment horizontal="center" vertical="center" wrapText="1"/>
    </xf>
    <xf numFmtId="1" fontId="51" fillId="32" borderId="10" xfId="0" applyNumberFormat="1" applyFont="1" applyFill="1" applyBorder="1" applyAlignment="1">
      <alignment horizontal="center" vertical="center" wrapText="1"/>
    </xf>
    <xf numFmtId="2" fontId="51" fillId="32" borderId="20" xfId="63" applyNumberFormat="1" applyFont="1" applyFill="1" applyBorder="1" applyAlignment="1">
      <alignment horizontal="center" vertical="center"/>
      <protection/>
    </xf>
    <xf numFmtId="1" fontId="51" fillId="32" borderId="10" xfId="63" applyNumberFormat="1" applyFont="1" applyFill="1" applyBorder="1" applyAlignment="1">
      <alignment horizontal="center" vertical="center"/>
      <protection/>
    </xf>
    <xf numFmtId="2" fontId="52" fillId="32" borderId="10" xfId="63" applyNumberFormat="1" applyFont="1" applyFill="1" applyBorder="1" applyAlignment="1">
      <alignment horizontal="center" vertical="center"/>
      <protection/>
    </xf>
    <xf numFmtId="2" fontId="51" fillId="32" borderId="10" xfId="0" applyNumberFormat="1" applyFont="1" applyFill="1" applyBorder="1" applyAlignment="1">
      <alignment horizontal="center" vertical="center"/>
    </xf>
    <xf numFmtId="2" fontId="51" fillId="32" borderId="10" xfId="63" applyNumberFormat="1" applyFont="1" applyFill="1" applyBorder="1" applyAlignment="1">
      <alignment horizontal="center" vertical="center"/>
      <protection/>
    </xf>
    <xf numFmtId="0" fontId="51" fillId="32" borderId="20" xfId="63" applyFont="1" applyFill="1" applyBorder="1" applyAlignment="1">
      <alignment horizontal="center" vertical="center"/>
      <protection/>
    </xf>
    <xf numFmtId="49" fontId="51" fillId="32" borderId="10" xfId="63" applyNumberFormat="1" applyFont="1" applyFill="1" applyBorder="1" applyAlignment="1">
      <alignment horizontal="center" vertical="center" wrapText="1"/>
      <protection/>
    </xf>
    <xf numFmtId="0" fontId="51" fillId="32" borderId="21" xfId="63" applyFont="1" applyFill="1" applyBorder="1" applyAlignment="1">
      <alignment horizontal="center" vertical="center" wrapText="1"/>
      <protection/>
    </xf>
    <xf numFmtId="2" fontId="51" fillId="32" borderId="21" xfId="63" applyNumberFormat="1" applyFont="1" applyFill="1" applyBorder="1" applyAlignment="1">
      <alignment horizontal="center" vertical="center"/>
      <protection/>
    </xf>
    <xf numFmtId="2" fontId="51" fillId="32" borderId="0" xfId="63" applyNumberFormat="1" applyFont="1" applyFill="1" applyBorder="1" applyAlignment="1">
      <alignment horizontal="center" vertical="center"/>
      <protection/>
    </xf>
    <xf numFmtId="0" fontId="4" fillId="32" borderId="17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2" fontId="4" fillId="32" borderId="17" xfId="0" applyNumberFormat="1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/>
    </xf>
    <xf numFmtId="2" fontId="8" fillId="32" borderId="17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2" fontId="4" fillId="32" borderId="21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 vertical="center"/>
    </xf>
    <xf numFmtId="200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2" fontId="4" fillId="32" borderId="23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horizontal="center" vertical="center"/>
    </xf>
    <xf numFmtId="201" fontId="4" fillId="32" borderId="11" xfId="0" applyNumberFormat="1" applyFont="1" applyFill="1" applyBorder="1" applyAlignment="1">
      <alignment horizontal="center" vertical="center"/>
    </xf>
    <xf numFmtId="2" fontId="4" fillId="32" borderId="24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55" applyFont="1" applyFill="1" applyBorder="1" applyAlignment="1">
      <alignment horizontal="center"/>
      <protection/>
    </xf>
    <xf numFmtId="9" fontId="4" fillId="32" borderId="10" xfId="67" applyFont="1" applyFill="1" applyBorder="1" applyAlignment="1">
      <alignment horizontal="center" vertical="center"/>
    </xf>
    <xf numFmtId="0" fontId="4" fillId="32" borderId="10" xfId="55" applyFont="1" applyFill="1" applyBorder="1" applyAlignment="1">
      <alignment horizontal="center" wrapText="1"/>
      <protection/>
    </xf>
    <xf numFmtId="49" fontId="4" fillId="32" borderId="10" xfId="55" applyNumberFormat="1" applyFont="1" applyFill="1" applyBorder="1" applyAlignment="1">
      <alignment horizontal="center" vertical="center" wrapText="1"/>
      <protection/>
    </xf>
    <xf numFmtId="2" fontId="4" fillId="32" borderId="10" xfId="55" applyNumberFormat="1" applyFont="1" applyFill="1" applyBorder="1" applyAlignment="1">
      <alignment horizontal="center" vertical="center" wrapText="1"/>
      <protection/>
    </xf>
    <xf numFmtId="199" fontId="4" fillId="32" borderId="10" xfId="55" applyNumberFormat="1" applyFont="1" applyFill="1" applyBorder="1" applyAlignment="1">
      <alignment horizontal="center" wrapText="1"/>
      <protection/>
    </xf>
    <xf numFmtId="2" fontId="4" fillId="32" borderId="10" xfId="55" applyNumberFormat="1" applyFont="1" applyFill="1" applyBorder="1" applyAlignment="1">
      <alignment horizontal="center" wrapText="1"/>
      <protection/>
    </xf>
    <xf numFmtId="2" fontId="4" fillId="32" borderId="10" xfId="55" applyNumberFormat="1" applyFont="1" applyFill="1" applyBorder="1" applyAlignment="1">
      <alignment horizontal="center" vertical="center"/>
      <protection/>
    </xf>
    <xf numFmtId="0" fontId="4" fillId="32" borderId="10" xfId="55" applyFont="1" applyFill="1" applyBorder="1" applyAlignment="1">
      <alignment horizontal="center" vertical="center" wrapText="1"/>
      <protection/>
    </xf>
    <xf numFmtId="199" fontId="4" fillId="32" borderId="10" xfId="55" applyNumberFormat="1" applyFont="1" applyFill="1" applyBorder="1" applyAlignment="1">
      <alignment horizontal="center" vertical="center" wrapText="1"/>
      <protection/>
    </xf>
    <xf numFmtId="0" fontId="4" fillId="32" borderId="11" xfId="55" applyFont="1" applyFill="1" applyBorder="1" applyAlignment="1">
      <alignment horizontal="center"/>
      <protection/>
    </xf>
    <xf numFmtId="49" fontId="4" fillId="32" borderId="11" xfId="55" applyNumberFormat="1" applyFont="1" applyFill="1" applyBorder="1" applyAlignment="1">
      <alignment horizontal="center" vertical="center" wrapText="1"/>
      <protection/>
    </xf>
    <xf numFmtId="9" fontId="4" fillId="32" borderId="11" xfId="67" applyFont="1" applyFill="1" applyBorder="1" applyAlignment="1">
      <alignment horizontal="center" vertical="center"/>
    </xf>
    <xf numFmtId="2" fontId="4" fillId="32" borderId="11" xfId="55" applyNumberFormat="1" applyFont="1" applyFill="1" applyBorder="1" applyAlignment="1">
      <alignment horizontal="center"/>
      <protection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 2" xfId="56"/>
    <cellStyle name="Normal 14" xfId="57"/>
    <cellStyle name="Normal 2" xfId="58"/>
    <cellStyle name="Normal 3" xfId="59"/>
    <cellStyle name="Normal 32 3" xfId="60"/>
    <cellStyle name="Normal 33 2" xfId="61"/>
    <cellStyle name="Normal 38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  <cellStyle name="Обычный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28125" style="34" customWidth="1"/>
    <col min="2" max="2" width="12.7109375" style="34" customWidth="1"/>
    <col min="3" max="3" width="51.140625" style="71" customWidth="1"/>
    <col min="4" max="4" width="8.57421875" style="34" hidden="1" customWidth="1"/>
    <col min="5" max="5" width="8.7109375" style="34" hidden="1" customWidth="1"/>
    <col min="6" max="6" width="8.57421875" style="34" hidden="1" customWidth="1"/>
    <col min="7" max="7" width="9.57421875" style="34" hidden="1" customWidth="1"/>
    <col min="8" max="8" width="3.28125" style="34" hidden="1" customWidth="1"/>
    <col min="9" max="9" width="0.13671875" style="34" hidden="1" customWidth="1"/>
    <col min="10" max="10" width="13.421875" style="34" customWidth="1"/>
    <col min="11" max="11" width="12.00390625" style="34" customWidth="1"/>
    <col min="12" max="12" width="12.7109375" style="70" customWidth="1"/>
    <col min="13" max="13" width="13.8515625" style="34" customWidth="1"/>
    <col min="14" max="14" width="14.8515625" style="34" customWidth="1"/>
    <col min="15" max="16384" width="9.140625" style="34" customWidth="1"/>
  </cols>
  <sheetData>
    <row r="1" spans="1:14" ht="2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2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30.75" customHeight="1">
      <c r="A4" s="83" t="str">
        <f>'x.a.1'!A1</f>
        <v>სიღნაღის მუნიციპალიტეტში, სოფელ საქობოში გოდაქნის ხევის გაწმენდითი სამუშაოები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21">
      <c r="A5" s="35"/>
      <c r="B5" s="35"/>
      <c r="C5" s="36"/>
      <c r="D5" s="35"/>
      <c r="E5" s="35"/>
      <c r="F5" s="35"/>
      <c r="G5" s="35"/>
      <c r="H5" s="35"/>
      <c r="I5" s="35"/>
      <c r="J5" s="35"/>
      <c r="K5" s="35"/>
      <c r="L5" s="37"/>
      <c r="M5" s="35"/>
      <c r="N5" s="35"/>
    </row>
    <row r="6" spans="1:14" ht="21">
      <c r="A6" s="100" t="s">
        <v>35</v>
      </c>
      <c r="B6" s="84" t="s">
        <v>36</v>
      </c>
      <c r="C6" s="87" t="s">
        <v>37</v>
      </c>
      <c r="D6" s="88"/>
      <c r="E6" s="88"/>
      <c r="F6" s="88"/>
      <c r="G6" s="88"/>
      <c r="H6" s="88"/>
      <c r="I6" s="89"/>
      <c r="J6" s="87" t="s">
        <v>38</v>
      </c>
      <c r="K6" s="88"/>
      <c r="L6" s="88"/>
      <c r="M6" s="89"/>
      <c r="N6" s="84" t="s">
        <v>39</v>
      </c>
    </row>
    <row r="7" spans="1:14" ht="21">
      <c r="A7" s="101"/>
      <c r="B7" s="85"/>
      <c r="C7" s="90"/>
      <c r="D7" s="91"/>
      <c r="E7" s="91"/>
      <c r="F7" s="91"/>
      <c r="G7" s="91"/>
      <c r="H7" s="91"/>
      <c r="I7" s="92"/>
      <c r="J7" s="93"/>
      <c r="K7" s="94"/>
      <c r="L7" s="94"/>
      <c r="M7" s="95"/>
      <c r="N7" s="85"/>
    </row>
    <row r="8" spans="1:14" ht="21">
      <c r="A8" s="101"/>
      <c r="B8" s="85"/>
      <c r="C8" s="90"/>
      <c r="D8" s="91"/>
      <c r="E8" s="91"/>
      <c r="F8" s="91"/>
      <c r="G8" s="91"/>
      <c r="H8" s="91"/>
      <c r="I8" s="92"/>
      <c r="J8" s="84" t="s">
        <v>40</v>
      </c>
      <c r="K8" s="84" t="s">
        <v>41</v>
      </c>
      <c r="L8" s="103" t="s">
        <v>42</v>
      </c>
      <c r="M8" s="84" t="s">
        <v>43</v>
      </c>
      <c r="N8" s="85"/>
    </row>
    <row r="9" spans="1:14" ht="21">
      <c r="A9" s="101"/>
      <c r="B9" s="85"/>
      <c r="C9" s="90"/>
      <c r="D9" s="91"/>
      <c r="E9" s="91"/>
      <c r="F9" s="91"/>
      <c r="G9" s="91"/>
      <c r="H9" s="91"/>
      <c r="I9" s="92"/>
      <c r="J9" s="85"/>
      <c r="K9" s="85"/>
      <c r="L9" s="104"/>
      <c r="M9" s="85"/>
      <c r="N9" s="85"/>
    </row>
    <row r="10" spans="1:14" ht="21">
      <c r="A10" s="101"/>
      <c r="B10" s="85"/>
      <c r="C10" s="90"/>
      <c r="D10" s="91"/>
      <c r="E10" s="91"/>
      <c r="F10" s="91"/>
      <c r="G10" s="91"/>
      <c r="H10" s="91"/>
      <c r="I10" s="92"/>
      <c r="J10" s="85"/>
      <c r="K10" s="85"/>
      <c r="L10" s="104"/>
      <c r="M10" s="85"/>
      <c r="N10" s="85"/>
    </row>
    <row r="11" spans="1:14" ht="21">
      <c r="A11" s="101"/>
      <c r="B11" s="85"/>
      <c r="C11" s="90"/>
      <c r="D11" s="91"/>
      <c r="E11" s="91"/>
      <c r="F11" s="91"/>
      <c r="G11" s="91"/>
      <c r="H11" s="91"/>
      <c r="I11" s="92"/>
      <c r="J11" s="85"/>
      <c r="K11" s="85"/>
      <c r="L11" s="104"/>
      <c r="M11" s="85"/>
      <c r="N11" s="85"/>
    </row>
    <row r="12" spans="1:14" ht="21">
      <c r="A12" s="102"/>
      <c r="B12" s="86"/>
      <c r="C12" s="93"/>
      <c r="D12" s="94"/>
      <c r="E12" s="94"/>
      <c r="F12" s="94"/>
      <c r="G12" s="94"/>
      <c r="H12" s="94"/>
      <c r="I12" s="95"/>
      <c r="J12" s="86"/>
      <c r="K12" s="86"/>
      <c r="L12" s="105"/>
      <c r="M12" s="86"/>
      <c r="N12" s="86"/>
    </row>
    <row r="13" spans="1:14" ht="12.75" customHeight="1">
      <c r="A13" s="38">
        <v>1</v>
      </c>
      <c r="B13" s="39">
        <v>2</v>
      </c>
      <c r="C13" s="96">
        <v>3</v>
      </c>
      <c r="D13" s="97"/>
      <c r="E13" s="97"/>
      <c r="F13" s="97"/>
      <c r="G13" s="97"/>
      <c r="H13" s="97"/>
      <c r="I13" s="98"/>
      <c r="J13" s="39">
        <v>4</v>
      </c>
      <c r="K13" s="42">
        <v>5</v>
      </c>
      <c r="L13" s="43">
        <v>6</v>
      </c>
      <c r="M13" s="42">
        <v>7</v>
      </c>
      <c r="N13" s="39">
        <v>8</v>
      </c>
    </row>
    <row r="14" spans="1:14" ht="21">
      <c r="A14" s="44"/>
      <c r="B14" s="45"/>
      <c r="C14" s="46" t="s">
        <v>46</v>
      </c>
      <c r="D14" s="47"/>
      <c r="E14" s="47"/>
      <c r="F14" s="47"/>
      <c r="G14" s="47"/>
      <c r="H14" s="47"/>
      <c r="I14" s="48"/>
      <c r="J14" s="45"/>
      <c r="K14" s="49"/>
      <c r="L14" s="50"/>
      <c r="M14" s="49"/>
      <c r="N14" s="45"/>
    </row>
    <row r="15" spans="1:14" ht="21">
      <c r="A15" s="38">
        <v>1</v>
      </c>
      <c r="B15" s="51" t="s">
        <v>61</v>
      </c>
      <c r="C15" s="38" t="s">
        <v>52</v>
      </c>
      <c r="D15" s="40"/>
      <c r="E15" s="40"/>
      <c r="F15" s="40"/>
      <c r="G15" s="40"/>
      <c r="H15" s="40"/>
      <c r="I15" s="41"/>
      <c r="J15" s="39"/>
      <c r="K15" s="42"/>
      <c r="L15" s="43"/>
      <c r="M15" s="52"/>
      <c r="N15" s="53"/>
    </row>
    <row r="16" spans="1:14" ht="21">
      <c r="A16" s="38"/>
      <c r="B16" s="45" t="s">
        <v>62</v>
      </c>
      <c r="C16" s="38" t="s">
        <v>50</v>
      </c>
      <c r="D16" s="40"/>
      <c r="E16" s="40"/>
      <c r="F16" s="40"/>
      <c r="G16" s="40"/>
      <c r="H16" s="40"/>
      <c r="I16" s="41"/>
      <c r="J16" s="53"/>
      <c r="K16" s="42"/>
      <c r="L16" s="43"/>
      <c r="M16" s="52"/>
      <c r="N16" s="53"/>
    </row>
    <row r="17" spans="1:14" s="58" customFormat="1" ht="21">
      <c r="A17" s="54"/>
      <c r="B17" s="54"/>
      <c r="C17" s="55" t="s">
        <v>10</v>
      </c>
      <c r="D17" s="42"/>
      <c r="E17" s="42"/>
      <c r="F17" s="42"/>
      <c r="G17" s="42"/>
      <c r="H17" s="42"/>
      <c r="I17" s="56"/>
      <c r="J17" s="57"/>
      <c r="K17" s="57"/>
      <c r="L17" s="57"/>
      <c r="M17" s="57"/>
      <c r="N17" s="57"/>
    </row>
    <row r="18" spans="1:14" s="58" customFormat="1" ht="21">
      <c r="A18" s="59"/>
      <c r="B18" s="60"/>
      <c r="C18" s="61"/>
      <c r="D18" s="62"/>
      <c r="E18" s="62"/>
      <c r="F18" s="62"/>
      <c r="G18" s="62"/>
      <c r="H18" s="62"/>
      <c r="I18" s="63"/>
      <c r="J18" s="64"/>
      <c r="K18" s="65"/>
      <c r="L18" s="66"/>
      <c r="M18" s="67"/>
      <c r="N18" s="64"/>
    </row>
    <row r="19" spans="1:14" s="58" customFormat="1" ht="21">
      <c r="A19" s="39"/>
      <c r="B19" s="68"/>
      <c r="C19" s="69" t="s">
        <v>44</v>
      </c>
      <c r="D19" s="39"/>
      <c r="E19" s="39"/>
      <c r="F19" s="39"/>
      <c r="G19" s="39"/>
      <c r="H19" s="39"/>
      <c r="I19" s="39"/>
      <c r="J19" s="53"/>
      <c r="K19" s="53"/>
      <c r="L19" s="53"/>
      <c r="M19" s="53"/>
      <c r="N19" s="53"/>
    </row>
    <row r="20" spans="1:14" s="58" customFormat="1" ht="21">
      <c r="A20" s="39"/>
      <c r="B20" s="68"/>
      <c r="C20" s="99" t="s">
        <v>10</v>
      </c>
      <c r="D20" s="99"/>
      <c r="E20" s="99"/>
      <c r="F20" s="99"/>
      <c r="G20" s="99"/>
      <c r="H20" s="99"/>
      <c r="I20" s="99"/>
      <c r="J20" s="57"/>
      <c r="K20" s="57"/>
      <c r="L20" s="57"/>
      <c r="M20" s="57"/>
      <c r="N20" s="57"/>
    </row>
    <row r="21" spans="1:14" ht="2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8" customHeight="1">
      <c r="A22" s="79"/>
      <c r="B22" s="79"/>
      <c r="C22" s="75"/>
      <c r="D22"/>
      <c r="E22"/>
      <c r="F22"/>
      <c r="G22" s="80"/>
      <c r="H22" s="81"/>
      <c r="I22" s="79"/>
      <c r="J22" s="80"/>
      <c r="K22" s="81"/>
      <c r="L22" s="79"/>
      <c r="M22" s="79"/>
      <c r="N22" s="79"/>
    </row>
    <row r="23" spans="1:14" ht="15.75" customHeight="1">
      <c r="A23" s="79"/>
      <c r="B23" s="79"/>
      <c r="C23"/>
      <c r="D23"/>
      <c r="E23"/>
      <c r="F23"/>
      <c r="G23"/>
      <c r="H23"/>
      <c r="I23" s="79"/>
      <c r="J23"/>
      <c r="K23"/>
      <c r="L23" s="79"/>
      <c r="M23" s="79"/>
      <c r="N23" s="79"/>
    </row>
    <row r="24" spans="1:14" ht="21">
      <c r="A24" s="79"/>
      <c r="B24" s="79"/>
      <c r="C24"/>
      <c r="D24"/>
      <c r="E24"/>
      <c r="F24"/>
      <c r="G24"/>
      <c r="H24"/>
      <c r="I24" s="79"/>
      <c r="J24"/>
      <c r="K24"/>
      <c r="L24" s="79"/>
      <c r="M24" s="79"/>
      <c r="N24" s="79"/>
    </row>
    <row r="25" spans="1:14" ht="16.5" customHeight="1">
      <c r="A25" s="79"/>
      <c r="B25" s="79"/>
      <c r="C25" s="75"/>
      <c r="D25"/>
      <c r="E25"/>
      <c r="F25"/>
      <c r="G25" s="80"/>
      <c r="H25" s="81"/>
      <c r="I25" s="79"/>
      <c r="J25" s="80"/>
      <c r="K25" s="81"/>
      <c r="L25" s="79"/>
      <c r="M25" s="79"/>
      <c r="N25" s="79"/>
    </row>
    <row r="26" spans="1:14" ht="2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2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</row>
    <row r="28" spans="1:14" ht="21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ht="2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ht="2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1:14" ht="2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2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2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4" ht="2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</sheetData>
  <sheetProtection/>
  <mergeCells count="19">
    <mergeCell ref="A6:A12"/>
    <mergeCell ref="N6:N12"/>
    <mergeCell ref="J8:J12"/>
    <mergeCell ref="K8:K12"/>
    <mergeCell ref="J6:M7"/>
    <mergeCell ref="L8:L12"/>
    <mergeCell ref="M8:M12"/>
    <mergeCell ref="G22:H22"/>
    <mergeCell ref="A3:N3"/>
    <mergeCell ref="A1:N1"/>
    <mergeCell ref="C13:I13"/>
    <mergeCell ref="C20:I20"/>
    <mergeCell ref="A2:N2"/>
    <mergeCell ref="G25:H25"/>
    <mergeCell ref="J22:K22"/>
    <mergeCell ref="J25:K25"/>
    <mergeCell ref="A4:N4"/>
    <mergeCell ref="B6:B12"/>
    <mergeCell ref="C6:I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85" zoomScalePageLayoutView="0" workbookViewId="0" topLeftCell="A1">
      <selection activeCell="A1" sqref="A1:M1"/>
    </sheetView>
  </sheetViews>
  <sheetFormatPr defaultColWidth="9.00390625" defaultRowHeight="12.75"/>
  <cols>
    <col min="1" max="1" width="3.8515625" style="3" customWidth="1"/>
    <col min="2" max="2" width="9.7109375" style="4" customWidth="1"/>
    <col min="3" max="3" width="30.7109375" style="4" customWidth="1"/>
    <col min="4" max="4" width="8.28125" style="33" customWidth="1"/>
    <col min="5" max="5" width="9.00390625" style="33" customWidth="1"/>
    <col min="6" max="6" width="12.00390625" style="33" customWidth="1"/>
    <col min="7" max="7" width="9.7109375" style="33" customWidth="1"/>
    <col min="8" max="8" width="10.28125" style="33" customWidth="1"/>
    <col min="9" max="9" width="8.8515625" style="33" customWidth="1"/>
    <col min="10" max="10" width="11.28125" style="33" customWidth="1"/>
    <col min="11" max="11" width="8.8515625" style="33" customWidth="1"/>
    <col min="12" max="12" width="11.57421875" style="33" customWidth="1"/>
    <col min="13" max="13" width="15.8515625" style="33" customWidth="1"/>
    <col min="14" max="15" width="9.00390625" style="2" customWidth="1"/>
    <col min="16" max="18" width="9.8515625" style="2" bestFit="1" customWidth="1"/>
    <col min="19" max="16384" width="9.00390625" style="2" customWidth="1"/>
  </cols>
  <sheetData>
    <row r="1" spans="1:14" ht="33" customHeight="1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72"/>
    </row>
    <row r="2" spans="1:14" ht="17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"/>
    </row>
    <row r="3" spans="1:13" ht="16.5" customHeight="1">
      <c r="A3" s="106" t="s">
        <v>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6.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6.5">
      <c r="A5" s="106" t="s">
        <v>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5.75">
      <c r="A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 customHeight="1">
      <c r="A8" s="116" t="s">
        <v>0</v>
      </c>
      <c r="B8" s="119" t="s">
        <v>1</v>
      </c>
      <c r="C8" s="122" t="s">
        <v>25</v>
      </c>
      <c r="D8" s="110" t="s">
        <v>2</v>
      </c>
      <c r="E8" s="125"/>
      <c r="F8" s="126"/>
      <c r="G8" s="110" t="s">
        <v>3</v>
      </c>
      <c r="H8" s="111"/>
      <c r="I8" s="110" t="s">
        <v>4</v>
      </c>
      <c r="J8" s="130"/>
      <c r="K8" s="110" t="s">
        <v>5</v>
      </c>
      <c r="L8" s="111"/>
      <c r="M8" s="126" t="s">
        <v>6</v>
      </c>
    </row>
    <row r="9" spans="1:13" ht="22.5" customHeight="1">
      <c r="A9" s="117"/>
      <c r="B9" s="120"/>
      <c r="C9" s="123"/>
      <c r="D9" s="127"/>
      <c r="E9" s="128"/>
      <c r="F9" s="129"/>
      <c r="G9" s="112"/>
      <c r="H9" s="113"/>
      <c r="I9" s="112"/>
      <c r="J9" s="131"/>
      <c r="K9" s="127" t="s">
        <v>7</v>
      </c>
      <c r="L9" s="113"/>
      <c r="M9" s="132"/>
    </row>
    <row r="10" spans="1:13" ht="15.75">
      <c r="A10" s="117"/>
      <c r="B10" s="120"/>
      <c r="C10" s="123"/>
      <c r="D10" s="108" t="s">
        <v>8</v>
      </c>
      <c r="E10" s="108" t="s">
        <v>9</v>
      </c>
      <c r="F10" s="108" t="s">
        <v>10</v>
      </c>
      <c r="G10" s="7" t="s">
        <v>9</v>
      </c>
      <c r="H10" s="108" t="s">
        <v>10</v>
      </c>
      <c r="I10" s="7" t="s">
        <v>9</v>
      </c>
      <c r="J10" s="108" t="s">
        <v>10</v>
      </c>
      <c r="K10" s="7" t="s">
        <v>9</v>
      </c>
      <c r="L10" s="108" t="s">
        <v>10</v>
      </c>
      <c r="M10" s="133"/>
    </row>
    <row r="11" spans="1:13" ht="15.75">
      <c r="A11" s="118"/>
      <c r="B11" s="121"/>
      <c r="C11" s="124"/>
      <c r="D11" s="109"/>
      <c r="E11" s="109"/>
      <c r="F11" s="109"/>
      <c r="G11" s="9" t="s">
        <v>11</v>
      </c>
      <c r="H11" s="109"/>
      <c r="I11" s="9" t="s">
        <v>11</v>
      </c>
      <c r="J11" s="109"/>
      <c r="K11" s="9" t="s">
        <v>11</v>
      </c>
      <c r="L11" s="109"/>
      <c r="M11" s="134"/>
    </row>
    <row r="12" spans="1:13" ht="15.75">
      <c r="A12" s="10" t="s">
        <v>12</v>
      </c>
      <c r="B12" s="11" t="s">
        <v>13</v>
      </c>
      <c r="C12" s="12" t="s">
        <v>14</v>
      </c>
      <c r="D12" s="13" t="s">
        <v>15</v>
      </c>
      <c r="E12" s="14" t="s">
        <v>16</v>
      </c>
      <c r="F12" s="15" t="s">
        <v>17</v>
      </c>
      <c r="G12" s="16" t="s">
        <v>18</v>
      </c>
      <c r="H12" s="13" t="s">
        <v>19</v>
      </c>
      <c r="I12" s="14" t="s">
        <v>20</v>
      </c>
      <c r="J12" s="16" t="s">
        <v>21</v>
      </c>
      <c r="K12" s="14" t="s">
        <v>22</v>
      </c>
      <c r="L12" s="13" t="s">
        <v>23</v>
      </c>
      <c r="M12" s="14" t="s">
        <v>24</v>
      </c>
    </row>
    <row r="13" spans="1:13" ht="118.5" customHeight="1">
      <c r="A13" s="135">
        <v>1</v>
      </c>
      <c r="B13" s="136"/>
      <c r="C13" s="137" t="s">
        <v>53</v>
      </c>
      <c r="D13" s="138" t="s">
        <v>56</v>
      </c>
      <c r="E13" s="138"/>
      <c r="F13" s="139">
        <v>6223.1</v>
      </c>
      <c r="G13" s="140"/>
      <c r="H13" s="141"/>
      <c r="I13" s="138"/>
      <c r="J13" s="140"/>
      <c r="K13" s="138"/>
      <c r="L13" s="141"/>
      <c r="M13" s="138"/>
    </row>
    <row r="14" spans="1:13" ht="31.5">
      <c r="A14" s="142"/>
      <c r="B14" s="142"/>
      <c r="C14" s="137" t="s">
        <v>26</v>
      </c>
      <c r="D14" s="143" t="s">
        <v>27</v>
      </c>
      <c r="E14" s="144">
        <f>20/1000</f>
        <v>0.02</v>
      </c>
      <c r="F14" s="143">
        <f>E14*F13</f>
        <v>124.462</v>
      </c>
      <c r="G14" s="145"/>
      <c r="H14" s="143"/>
      <c r="I14" s="138"/>
      <c r="J14" s="138"/>
      <c r="K14" s="138"/>
      <c r="L14" s="138"/>
      <c r="M14" s="138"/>
    </row>
    <row r="15" spans="1:13" ht="15.75">
      <c r="A15" s="142"/>
      <c r="B15" s="142"/>
      <c r="C15" s="137" t="s">
        <v>65</v>
      </c>
      <c r="D15" s="143" t="s">
        <v>28</v>
      </c>
      <c r="E15" s="144">
        <f>44.8/1000</f>
        <v>0.0448</v>
      </c>
      <c r="F15" s="143">
        <f>E15*F13</f>
        <v>278.79488000000003</v>
      </c>
      <c r="G15" s="145"/>
      <c r="H15" s="143"/>
      <c r="I15" s="138"/>
      <c r="J15" s="140"/>
      <c r="K15" s="143"/>
      <c r="L15" s="141"/>
      <c r="M15" s="138"/>
    </row>
    <row r="16" spans="1:13" ht="31.5">
      <c r="A16" s="142"/>
      <c r="B16" s="142"/>
      <c r="C16" s="137" t="s">
        <v>29</v>
      </c>
      <c r="D16" s="143" t="s">
        <v>27</v>
      </c>
      <c r="E16" s="143"/>
      <c r="F16" s="143">
        <f>F15</f>
        <v>278.79488000000003</v>
      </c>
      <c r="G16" s="145"/>
      <c r="H16" s="143"/>
      <c r="I16" s="138"/>
      <c r="J16" s="140"/>
      <c r="K16" s="138"/>
      <c r="L16" s="141"/>
      <c r="M16" s="138"/>
    </row>
    <row r="17" spans="1:13" ht="15.75">
      <c r="A17" s="142"/>
      <c r="B17" s="142"/>
      <c r="C17" s="137" t="s">
        <v>32</v>
      </c>
      <c r="D17" s="143" t="s">
        <v>30</v>
      </c>
      <c r="E17" s="144">
        <f>2.1/1000</f>
        <v>0.0021000000000000003</v>
      </c>
      <c r="F17" s="143">
        <f>E17*F13</f>
        <v>13.068510000000003</v>
      </c>
      <c r="G17" s="145"/>
      <c r="H17" s="143"/>
      <c r="I17" s="143"/>
      <c r="J17" s="143"/>
      <c r="K17" s="143"/>
      <c r="L17" s="143"/>
      <c r="M17" s="143"/>
    </row>
    <row r="18" spans="1:13" ht="15.75">
      <c r="A18" s="146"/>
      <c r="B18" s="142"/>
      <c r="C18" s="147" t="s">
        <v>63</v>
      </c>
      <c r="D18" s="148" t="s">
        <v>64</v>
      </c>
      <c r="E18" s="149">
        <f>0.05/1000</f>
        <v>5E-05</v>
      </c>
      <c r="F18" s="143">
        <f>F13*E18</f>
        <v>0.311155</v>
      </c>
      <c r="G18" s="150"/>
      <c r="H18" s="148"/>
      <c r="I18" s="143"/>
      <c r="J18" s="150"/>
      <c r="K18" s="143"/>
      <c r="L18" s="148"/>
      <c r="M18" s="143"/>
    </row>
    <row r="19" spans="1:13" ht="31.5">
      <c r="A19" s="151"/>
      <c r="B19" s="152"/>
      <c r="C19" s="153" t="s">
        <v>49</v>
      </c>
      <c r="D19" s="154" t="s">
        <v>31</v>
      </c>
      <c r="E19" s="155"/>
      <c r="F19" s="155">
        <f>F13*1.8</f>
        <v>11201.580000000002</v>
      </c>
      <c r="G19" s="156"/>
      <c r="H19" s="154"/>
      <c r="I19" s="155"/>
      <c r="J19" s="156"/>
      <c r="K19" s="157"/>
      <c r="L19" s="154"/>
      <c r="M19" s="155"/>
    </row>
    <row r="20" spans="1:13" s="20" customFormat="1" ht="78.75">
      <c r="A20" s="158">
        <v>2</v>
      </c>
      <c r="B20" s="159"/>
      <c r="C20" s="160" t="s">
        <v>54</v>
      </c>
      <c r="D20" s="161" t="s">
        <v>57</v>
      </c>
      <c r="E20" s="162"/>
      <c r="F20" s="163">
        <v>127</v>
      </c>
      <c r="G20" s="162"/>
      <c r="H20" s="162"/>
      <c r="I20" s="162"/>
      <c r="J20" s="162"/>
      <c r="K20" s="162"/>
      <c r="L20" s="162"/>
      <c r="M20" s="158"/>
    </row>
    <row r="21" spans="1:13" s="20" customFormat="1" ht="31.5">
      <c r="A21" s="158"/>
      <c r="B21" s="162"/>
      <c r="C21" s="160" t="s">
        <v>26</v>
      </c>
      <c r="D21" s="164" t="s">
        <v>27</v>
      </c>
      <c r="E21" s="165">
        <f>2.06+0.87</f>
        <v>2.93</v>
      </c>
      <c r="F21" s="165">
        <f>E21*F20</f>
        <v>372.11</v>
      </c>
      <c r="G21" s="165"/>
      <c r="H21" s="165"/>
      <c r="I21" s="165"/>
      <c r="J21" s="165"/>
      <c r="K21" s="165"/>
      <c r="L21" s="165"/>
      <c r="M21" s="164"/>
    </row>
    <row r="22" spans="1:13" s="20" customFormat="1" ht="31.5">
      <c r="A22" s="166"/>
      <c r="B22" s="167"/>
      <c r="C22" s="168" t="s">
        <v>49</v>
      </c>
      <c r="D22" s="161" t="s">
        <v>31</v>
      </c>
      <c r="E22" s="165"/>
      <c r="F22" s="169">
        <f>F20*1.8</f>
        <v>228.6</v>
      </c>
      <c r="G22" s="170"/>
      <c r="H22" s="161"/>
      <c r="I22" s="165"/>
      <c r="J22" s="170"/>
      <c r="K22" s="165"/>
      <c r="L22" s="161"/>
      <c r="M22" s="165"/>
    </row>
    <row r="23" spans="1:13" ht="18">
      <c r="A23" s="171">
        <v>3</v>
      </c>
      <c r="B23" s="172"/>
      <c r="C23" s="173" t="s">
        <v>47</v>
      </c>
      <c r="D23" s="174" t="s">
        <v>56</v>
      </c>
      <c r="E23" s="175"/>
      <c r="F23" s="176">
        <f>F13+F20</f>
        <v>6350.1</v>
      </c>
      <c r="G23" s="175"/>
      <c r="H23" s="175"/>
      <c r="I23" s="175"/>
      <c r="J23" s="175"/>
      <c r="K23" s="175"/>
      <c r="L23" s="175"/>
      <c r="M23" s="177"/>
    </row>
    <row r="24" spans="1:13" ht="31.5">
      <c r="A24" s="178"/>
      <c r="B24" s="179"/>
      <c r="C24" s="180" t="s">
        <v>26</v>
      </c>
      <c r="D24" s="143" t="s">
        <v>27</v>
      </c>
      <c r="E24" s="144">
        <f>3.23/1000</f>
        <v>0.00323</v>
      </c>
      <c r="F24" s="143">
        <f>E24*F23</f>
        <v>20.510823</v>
      </c>
      <c r="G24" s="181"/>
      <c r="H24" s="181"/>
      <c r="I24" s="182"/>
      <c r="J24" s="182"/>
      <c r="K24" s="182"/>
      <c r="L24" s="182"/>
      <c r="M24" s="183"/>
    </row>
    <row r="25" spans="1:13" ht="15.75">
      <c r="A25" s="142"/>
      <c r="B25" s="184"/>
      <c r="C25" s="180" t="s">
        <v>45</v>
      </c>
      <c r="D25" s="143" t="s">
        <v>28</v>
      </c>
      <c r="E25" s="185">
        <f>3.62/1000</f>
        <v>0.00362</v>
      </c>
      <c r="F25" s="143">
        <f>E25*F23</f>
        <v>22.987362</v>
      </c>
      <c r="G25" s="143"/>
      <c r="H25" s="143"/>
      <c r="I25" s="143"/>
      <c r="J25" s="143"/>
      <c r="K25" s="143"/>
      <c r="L25" s="143"/>
      <c r="M25" s="145"/>
    </row>
    <row r="26" spans="1:13" ht="31.5">
      <c r="A26" s="142"/>
      <c r="B26" s="184"/>
      <c r="C26" s="180" t="s">
        <v>29</v>
      </c>
      <c r="D26" s="143" t="s">
        <v>27</v>
      </c>
      <c r="E26" s="143"/>
      <c r="F26" s="143">
        <f>F25</f>
        <v>22.987362</v>
      </c>
      <c r="G26" s="143"/>
      <c r="H26" s="143"/>
      <c r="I26" s="143"/>
      <c r="J26" s="143"/>
      <c r="K26" s="186"/>
      <c r="L26" s="186"/>
      <c r="M26" s="145"/>
    </row>
    <row r="27" spans="1:13" ht="15.75">
      <c r="A27" s="178"/>
      <c r="B27" s="179"/>
      <c r="C27" s="187" t="s">
        <v>32</v>
      </c>
      <c r="D27" s="178" t="s">
        <v>30</v>
      </c>
      <c r="E27" s="149">
        <f>0.18/1000</f>
        <v>0.00017999999999999998</v>
      </c>
      <c r="F27" s="143">
        <f>E27*F23</f>
        <v>1.1430179999999999</v>
      </c>
      <c r="G27" s="178"/>
      <c r="H27" s="178"/>
      <c r="I27" s="178"/>
      <c r="J27" s="178"/>
      <c r="K27" s="181"/>
      <c r="L27" s="143"/>
      <c r="M27" s="145"/>
    </row>
    <row r="28" spans="1:13" ht="15.75">
      <c r="A28" s="188"/>
      <c r="B28" s="189"/>
      <c r="C28" s="190" t="s">
        <v>63</v>
      </c>
      <c r="D28" s="191" t="s">
        <v>64</v>
      </c>
      <c r="E28" s="192">
        <f>0.04/1000</f>
        <v>4E-05</v>
      </c>
      <c r="F28" s="191">
        <f>F23*E28</f>
        <v>0.25400400000000006</v>
      </c>
      <c r="G28" s="191"/>
      <c r="H28" s="191"/>
      <c r="I28" s="191"/>
      <c r="J28" s="191"/>
      <c r="K28" s="191"/>
      <c r="L28" s="191"/>
      <c r="M28" s="193"/>
    </row>
    <row r="29" spans="1:13" ht="15.75">
      <c r="A29" s="194"/>
      <c r="B29" s="142"/>
      <c r="C29" s="195" t="s">
        <v>10</v>
      </c>
      <c r="D29" s="196" t="s">
        <v>30</v>
      </c>
      <c r="E29" s="143"/>
      <c r="F29" s="143"/>
      <c r="G29" s="143"/>
      <c r="H29" s="143"/>
      <c r="I29" s="143"/>
      <c r="J29" s="143"/>
      <c r="K29" s="186"/>
      <c r="L29" s="143"/>
      <c r="M29" s="143"/>
    </row>
    <row r="30" spans="1:13" ht="15.75">
      <c r="A30" s="197"/>
      <c r="B30" s="198"/>
      <c r="C30" s="197" t="s">
        <v>66</v>
      </c>
      <c r="D30" s="196" t="s">
        <v>30</v>
      </c>
      <c r="E30" s="199"/>
      <c r="F30" s="200"/>
      <c r="G30" s="201"/>
      <c r="H30" s="199"/>
      <c r="I30" s="199"/>
      <c r="J30" s="199"/>
      <c r="K30" s="199"/>
      <c r="L30" s="199"/>
      <c r="M30" s="199"/>
    </row>
    <row r="31" spans="1:13" ht="15.75">
      <c r="A31" s="195"/>
      <c r="B31" s="198"/>
      <c r="C31" s="195" t="s">
        <v>10</v>
      </c>
      <c r="D31" s="196" t="s">
        <v>30</v>
      </c>
      <c r="E31" s="202"/>
      <c r="F31" s="195"/>
      <c r="G31" s="195"/>
      <c r="H31" s="202"/>
      <c r="I31" s="202"/>
      <c r="J31" s="202"/>
      <c r="K31" s="202"/>
      <c r="L31" s="202"/>
      <c r="M31" s="202"/>
    </row>
    <row r="32" spans="1:13" ht="15.75">
      <c r="A32" s="197"/>
      <c r="B32" s="198"/>
      <c r="C32" s="203" t="s">
        <v>67</v>
      </c>
      <c r="D32" s="196" t="s">
        <v>30</v>
      </c>
      <c r="E32" s="199"/>
      <c r="F32" s="204"/>
      <c r="G32" s="199"/>
      <c r="H32" s="199"/>
      <c r="I32" s="199"/>
      <c r="J32" s="199"/>
      <c r="K32" s="199"/>
      <c r="L32" s="199"/>
      <c r="M32" s="199"/>
    </row>
    <row r="33" spans="1:13" ht="15.75">
      <c r="A33" s="205"/>
      <c r="B33" s="206"/>
      <c r="C33" s="205" t="s">
        <v>10</v>
      </c>
      <c r="D33" s="207" t="s">
        <v>30</v>
      </c>
      <c r="E33" s="205"/>
      <c r="F33" s="205"/>
      <c r="G33" s="205"/>
      <c r="H33" s="208"/>
      <c r="I33" s="208"/>
      <c r="J33" s="208"/>
      <c r="K33" s="208"/>
      <c r="L33" s="208"/>
      <c r="M33" s="208"/>
    </row>
    <row r="34" spans="1:13" ht="15.75">
      <c r="A34" s="209"/>
      <c r="B34" s="210"/>
      <c r="C34" s="210"/>
      <c r="D34" s="150"/>
      <c r="E34" s="150"/>
      <c r="F34" s="150"/>
      <c r="G34" s="150"/>
      <c r="H34" s="150"/>
      <c r="I34" s="150"/>
      <c r="J34" s="150"/>
      <c r="K34" s="150"/>
      <c r="L34" s="150"/>
      <c r="M34" s="150"/>
    </row>
  </sheetData>
  <sheetProtection/>
  <mergeCells count="21">
    <mergeCell ref="I8:J9"/>
    <mergeCell ref="K8:L8"/>
    <mergeCell ref="M8:M11"/>
    <mergeCell ref="K9:L9"/>
    <mergeCell ref="H10:H11"/>
    <mergeCell ref="J10:J11"/>
    <mergeCell ref="L10:L11"/>
    <mergeCell ref="A2:M2"/>
    <mergeCell ref="A1:M1"/>
    <mergeCell ref="A8:A11"/>
    <mergeCell ref="B8:B11"/>
    <mergeCell ref="C8:C11"/>
    <mergeCell ref="D8:F9"/>
    <mergeCell ref="D10:D11"/>
    <mergeCell ref="E10:E11"/>
    <mergeCell ref="A3:M3"/>
    <mergeCell ref="A4:M4"/>
    <mergeCell ref="A5:M5"/>
    <mergeCell ref="A6:M6"/>
    <mergeCell ref="F10:F11"/>
    <mergeCell ref="G8:H9"/>
  </mergeCells>
  <printOptions/>
  <pageMargins left="0.5905511811023623" right="0" top="0.5905511811023623" bottom="0.5905511811023623" header="0.5118110236220472" footer="0.5118110236220472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3" width="28.140625" style="0" customWidth="1"/>
  </cols>
  <sheetData>
    <row r="1" spans="1:13" ht="16.5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6.5">
      <c r="A3" s="106" t="s">
        <v>48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6.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6.5">
      <c r="A5" s="106" t="s">
        <v>59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5.75">
      <c r="A7" s="4"/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116" t="s">
        <v>0</v>
      </c>
      <c r="B8" s="119" t="s">
        <v>1</v>
      </c>
      <c r="C8" s="122" t="s">
        <v>25</v>
      </c>
      <c r="D8" s="110" t="s">
        <v>2</v>
      </c>
      <c r="E8" s="125"/>
      <c r="F8" s="126"/>
      <c r="G8" s="110" t="s">
        <v>3</v>
      </c>
      <c r="H8" s="111"/>
      <c r="I8" s="110" t="s">
        <v>4</v>
      </c>
      <c r="J8" s="130"/>
      <c r="K8" s="110" t="s">
        <v>5</v>
      </c>
      <c r="L8" s="111"/>
      <c r="M8" s="126" t="s">
        <v>6</v>
      </c>
    </row>
    <row r="9" spans="1:13" ht="15.75">
      <c r="A9" s="117"/>
      <c r="B9" s="120"/>
      <c r="C9" s="123"/>
      <c r="D9" s="127"/>
      <c r="E9" s="128"/>
      <c r="F9" s="129"/>
      <c r="G9" s="112"/>
      <c r="H9" s="113"/>
      <c r="I9" s="112"/>
      <c r="J9" s="131"/>
      <c r="K9" s="127" t="s">
        <v>7</v>
      </c>
      <c r="L9" s="113"/>
      <c r="M9" s="132"/>
    </row>
    <row r="10" spans="1:13" ht="15.75">
      <c r="A10" s="117"/>
      <c r="B10" s="120"/>
      <c r="C10" s="123"/>
      <c r="D10" s="108" t="s">
        <v>8</v>
      </c>
      <c r="E10" s="108" t="s">
        <v>9</v>
      </c>
      <c r="F10" s="108" t="s">
        <v>10</v>
      </c>
      <c r="G10" s="7" t="s">
        <v>9</v>
      </c>
      <c r="H10" s="108" t="s">
        <v>10</v>
      </c>
      <c r="I10" s="7" t="s">
        <v>9</v>
      </c>
      <c r="J10" s="108" t="s">
        <v>10</v>
      </c>
      <c r="K10" s="7" t="s">
        <v>9</v>
      </c>
      <c r="L10" s="108" t="s">
        <v>10</v>
      </c>
      <c r="M10" s="133"/>
    </row>
    <row r="11" spans="1:13" ht="15.75">
      <c r="A11" s="118"/>
      <c r="B11" s="121"/>
      <c r="C11" s="124"/>
      <c r="D11" s="109"/>
      <c r="E11" s="109"/>
      <c r="F11" s="109"/>
      <c r="G11" s="9" t="s">
        <v>11</v>
      </c>
      <c r="H11" s="109"/>
      <c r="I11" s="9" t="s">
        <v>11</v>
      </c>
      <c r="J11" s="109"/>
      <c r="K11" s="9" t="s">
        <v>11</v>
      </c>
      <c r="L11" s="109"/>
      <c r="M11" s="134"/>
    </row>
    <row r="12" spans="1:13" ht="15.75">
      <c r="A12" s="10" t="s">
        <v>12</v>
      </c>
      <c r="B12" s="11" t="s">
        <v>13</v>
      </c>
      <c r="C12" s="12" t="s">
        <v>14</v>
      </c>
      <c r="D12" s="13" t="s">
        <v>15</v>
      </c>
      <c r="E12" s="14" t="s">
        <v>16</v>
      </c>
      <c r="F12" s="15" t="s">
        <v>17</v>
      </c>
      <c r="G12" s="16" t="s">
        <v>18</v>
      </c>
      <c r="H12" s="13" t="s">
        <v>19</v>
      </c>
      <c r="I12" s="14" t="s">
        <v>20</v>
      </c>
      <c r="J12" s="16" t="s">
        <v>21</v>
      </c>
      <c r="K12" s="14" t="s">
        <v>22</v>
      </c>
      <c r="L12" s="13" t="s">
        <v>23</v>
      </c>
      <c r="M12" s="14" t="s">
        <v>24</v>
      </c>
    </row>
    <row r="13" spans="1:13" ht="87" customHeight="1">
      <c r="A13" s="74">
        <v>1</v>
      </c>
      <c r="B13" s="51"/>
      <c r="C13" s="76" t="s">
        <v>59</v>
      </c>
      <c r="D13" s="14" t="s">
        <v>60</v>
      </c>
      <c r="E13" s="14"/>
      <c r="F13" s="77">
        <v>2.88</v>
      </c>
      <c r="G13" s="14"/>
      <c r="H13" s="14"/>
      <c r="I13" s="14"/>
      <c r="J13" s="14"/>
      <c r="K13" s="14"/>
      <c r="L13" s="14"/>
      <c r="M13" s="14"/>
    </row>
    <row r="14" spans="1:13" ht="33" customHeight="1">
      <c r="A14" s="18"/>
      <c r="B14" s="18"/>
      <c r="C14" s="17" t="s">
        <v>26</v>
      </c>
      <c r="D14" s="8" t="s">
        <v>27</v>
      </c>
      <c r="E14" s="19">
        <v>93.22</v>
      </c>
      <c r="F14" s="8">
        <f>E14*F13</f>
        <v>268.4736</v>
      </c>
      <c r="G14" s="8"/>
      <c r="H14" s="8"/>
      <c r="I14" s="7"/>
      <c r="J14" s="7"/>
      <c r="K14" s="7"/>
      <c r="L14" s="7"/>
      <c r="M14" s="7"/>
    </row>
    <row r="15" spans="1:13" ht="15.75">
      <c r="A15" s="73"/>
      <c r="B15" s="73"/>
      <c r="C15" s="21" t="s">
        <v>10</v>
      </c>
      <c r="D15" s="22" t="s">
        <v>30</v>
      </c>
      <c r="E15" s="8"/>
      <c r="F15" s="8"/>
      <c r="G15" s="8"/>
      <c r="H15" s="8"/>
      <c r="I15" s="8"/>
      <c r="J15" s="8"/>
      <c r="K15" s="6"/>
      <c r="L15" s="8"/>
      <c r="M15" s="8"/>
    </row>
    <row r="16" spans="1:13" ht="15.75">
      <c r="A16" s="73"/>
      <c r="B16" s="73"/>
      <c r="C16" s="23" t="s">
        <v>68</v>
      </c>
      <c r="D16" s="22" t="s">
        <v>30</v>
      </c>
      <c r="E16" s="24"/>
      <c r="F16" s="25"/>
      <c r="G16" s="26"/>
      <c r="H16" s="24"/>
      <c r="I16" s="24"/>
      <c r="J16" s="24"/>
      <c r="K16" s="24"/>
      <c r="L16" s="24"/>
      <c r="M16" s="24"/>
    </row>
    <row r="17" spans="1:13" ht="15.75">
      <c r="A17" s="73"/>
      <c r="B17" s="73"/>
      <c r="C17" s="21" t="s">
        <v>10</v>
      </c>
      <c r="D17" s="22" t="s">
        <v>30</v>
      </c>
      <c r="E17" s="27"/>
      <c r="F17" s="21"/>
      <c r="G17" s="21"/>
      <c r="H17" s="27"/>
      <c r="I17" s="27"/>
      <c r="J17" s="27"/>
      <c r="K17" s="27"/>
      <c r="L17" s="27"/>
      <c r="M17" s="27"/>
    </row>
    <row r="18" spans="1:13" ht="15.75">
      <c r="A18" s="73"/>
      <c r="B18" s="73"/>
      <c r="C18" s="28" t="s">
        <v>69</v>
      </c>
      <c r="D18" s="22" t="s">
        <v>30</v>
      </c>
      <c r="E18" s="24"/>
      <c r="F18" s="29"/>
      <c r="G18" s="24"/>
      <c r="H18" s="24"/>
      <c r="I18" s="24"/>
      <c r="J18" s="24"/>
      <c r="K18" s="24"/>
      <c r="L18" s="24"/>
      <c r="M18" s="24"/>
    </row>
    <row r="19" spans="1:13" ht="15.75">
      <c r="A19" s="73"/>
      <c r="B19" s="73"/>
      <c r="C19" s="30" t="s">
        <v>10</v>
      </c>
      <c r="D19" s="31" t="s">
        <v>30</v>
      </c>
      <c r="E19" s="30"/>
      <c r="F19" s="30"/>
      <c r="G19" s="30"/>
      <c r="H19" s="32"/>
      <c r="I19" s="32"/>
      <c r="J19" s="32"/>
      <c r="K19" s="32"/>
      <c r="L19" s="32"/>
      <c r="M19" s="32"/>
    </row>
    <row r="22" spans="3:8" ht="12.75">
      <c r="C22" s="75"/>
      <c r="G22" s="80"/>
      <c r="H22" s="81"/>
    </row>
    <row r="25" spans="3:8" ht="12.75">
      <c r="C25" s="75"/>
      <c r="G25" s="80"/>
      <c r="H25" s="81"/>
    </row>
  </sheetData>
  <sheetProtection/>
  <mergeCells count="23">
    <mergeCell ref="I8:J9"/>
    <mergeCell ref="A1:M1"/>
    <mergeCell ref="A2:M2"/>
    <mergeCell ref="A3:M3"/>
    <mergeCell ref="A4:M4"/>
    <mergeCell ref="A5:M5"/>
    <mergeCell ref="A6:M6"/>
    <mergeCell ref="L10:L11"/>
    <mergeCell ref="A8:A11"/>
    <mergeCell ref="B8:B11"/>
    <mergeCell ref="C8:C11"/>
    <mergeCell ref="D8:F9"/>
    <mergeCell ref="G8:H9"/>
    <mergeCell ref="G22:H22"/>
    <mergeCell ref="G25:H25"/>
    <mergeCell ref="K8:L8"/>
    <mergeCell ref="M8:M11"/>
    <mergeCell ref="K9:L9"/>
    <mergeCell ref="D10:D11"/>
    <mergeCell ref="E10:E11"/>
    <mergeCell ref="F10:F11"/>
    <mergeCell ref="H10:H11"/>
    <mergeCell ref="J10:J11"/>
  </mergeCells>
  <printOptions/>
  <pageMargins left="0.7" right="0.7" top="0.75" bottom="0.75" header="0.3" footer="0.3"/>
  <pageSetup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Ucha Noniashvili</cp:lastModifiedBy>
  <cp:lastPrinted>2019-05-14T13:06:10Z</cp:lastPrinted>
  <dcterms:created xsi:type="dcterms:W3CDTF">1996-10-08T23:32:33Z</dcterms:created>
  <dcterms:modified xsi:type="dcterms:W3CDTF">2019-08-05T08:22:51Z</dcterms:modified>
  <cp:category/>
  <cp:version/>
  <cp:contentType/>
  <cp:contentStatus/>
</cp:coreProperties>
</file>