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631" activeTab="0"/>
  </bookViews>
  <sheets>
    <sheet name="ხარჯთაღრიცხვა" sheetId="1" r:id="rId1"/>
  </sheets>
  <definedNames>
    <definedName name="_xlnm.Print_Area" localSheetId="0">'ხარჯთაღრიცხვა'!$A$1:$H$46</definedName>
    <definedName name="_xlnm.Print_Titles" localSheetId="0">'ხარჯთაღრიცხვა'!$7:$7</definedName>
  </definedNames>
  <calcPr fullCalcOnLoad="1"/>
</workbook>
</file>

<file path=xl/sharedStrings.xml><?xml version="1.0" encoding="utf-8"?>
<sst xmlns="http://schemas.openxmlformats.org/spreadsheetml/2006/main" count="121" uniqueCount="67">
  <si>
    <t>Rirebuleba (lari)</t>
  </si>
  <si>
    <t>srf</t>
  </si>
  <si>
    <t>kac.sT</t>
  </si>
  <si>
    <t>ganzomilebis erTeuli</t>
  </si>
  <si>
    <t>#</t>
  </si>
  <si>
    <t>safuZveli</t>
  </si>
  <si>
    <t>samuSaoTa dasaxeleba</t>
  </si>
  <si>
    <t>raodenoba</t>
  </si>
  <si>
    <t>ganz. erTeulze</t>
  </si>
  <si>
    <t>saproeqto monacemze</t>
  </si>
  <si>
    <t>1</t>
  </si>
  <si>
    <t>lari</t>
  </si>
  <si>
    <t>Seadgina:</t>
  </si>
  <si>
    <t>saxarjTaRricxvo Rirebuleba</t>
  </si>
  <si>
    <t>saxarjTaRricxvo mogeba</t>
  </si>
  <si>
    <t xml:space="preserve"> lari</t>
  </si>
  <si>
    <t>j a m i:</t>
  </si>
  <si>
    <t>lokalur-resursuli xarjTaRricxva</t>
  </si>
  <si>
    <t>sabazro</t>
  </si>
  <si>
    <t>kg</t>
  </si>
  <si>
    <t xml:space="preserve">zednadebi xarjebi </t>
  </si>
  <si>
    <t>j a m i</t>
  </si>
  <si>
    <t>d R g _ 18%</t>
  </si>
  <si>
    <t>sul xarjTaRricxviT:</t>
  </si>
  <si>
    <t xml:space="preserve">rezervi gauTvaliswinebel samuSaoebze </t>
  </si>
  <si>
    <t>n.msxalaZe</t>
  </si>
  <si>
    <t>jami</t>
  </si>
  <si>
    <t xml:space="preserve"> SromiTi danaxarji </t>
  </si>
  <si>
    <t>sn da w  IV-2-82 t-8 cx.46-18-3</t>
  </si>
  <si>
    <t>cali</t>
  </si>
  <si>
    <t xml:space="preserve"> manqanebi</t>
  </si>
  <si>
    <t>sn da w  IV-2-82 t-2 cx.6-9-1</t>
  </si>
  <si>
    <t>tn</t>
  </si>
  <si>
    <t xml:space="preserve"> SromiTi danaxarji 1,15*303</t>
  </si>
  <si>
    <t xml:space="preserve"> manqanebi 1,15*2,1</t>
  </si>
  <si>
    <t xml:space="preserve">qimiuri ankeri 
`sika ankorfiqsi-3~ - 250 mm
</t>
  </si>
  <si>
    <t>sn da w  IV-2-82 t-2 cx.9-32-10</t>
  </si>
  <si>
    <t>sxva manqanebi 1,15*13,9</t>
  </si>
  <si>
    <t>eleqtrodi</t>
  </si>
  <si>
    <t xml:space="preserve"> sxvadasxva masalebi</t>
  </si>
  <si>
    <t>sn da w  IV-2-82 t-2 cx.13-15-6</t>
  </si>
  <si>
    <t xml:space="preserve"> liTonis elementebis gawmenda da dagruntva</t>
  </si>
  <si>
    <t>kv.m</t>
  </si>
  <si>
    <t xml:space="preserve"> SromiTi danaxarji 1,15*0,031</t>
  </si>
  <si>
    <t xml:space="preserve"> manqanebi 1,15*0,002</t>
  </si>
  <si>
    <t>grunti gamxsneliT</t>
  </si>
  <si>
    <t>sn da w  IV-2-82 t-2 cx.15-164-7</t>
  </si>
  <si>
    <t xml:space="preserve"> liTonis elementebis SeRebva antikoroziuli saRebaviT 2 jer.</t>
  </si>
  <si>
    <t xml:space="preserve"> SromiTi danaxarji 1,15*0,388</t>
  </si>
  <si>
    <t xml:space="preserve"> manqanebi 1,15*0,0003</t>
  </si>
  <si>
    <t xml:space="preserve"> saRebavi antikoroziuli  gamxsneliT</t>
  </si>
  <si>
    <t>liTonis furceli sisqiT 5,0 mm</t>
  </si>
  <si>
    <t>grZ.m</t>
  </si>
  <si>
    <t>80*120*5 mm liTonis profili</t>
  </si>
  <si>
    <t xml:space="preserve"> SromiTi danaxarji 1,15*0,66</t>
  </si>
  <si>
    <t>2</t>
  </si>
  <si>
    <t>3</t>
  </si>
  <si>
    <t>4</t>
  </si>
  <si>
    <t>5</t>
  </si>
  <si>
    <t>6</t>
  </si>
  <si>
    <t xml:space="preserve"> SromiTi danaxarji da materialuri resursi</t>
  </si>
  <si>
    <t>d-18 mm liTonis ankeri sigrZiT 28 sm.</t>
  </si>
  <si>
    <t xml:space="preserve"> winafris liTonis konstruqciis Caankereba d-18 mm liTonis (sigrZe 28 sm) da qimiuri ankeriT `sika ankorfiqsi-3~-iT </t>
  </si>
  <si>
    <t>winafris liTonis konstruqciis gadaxurva daburuli nawrTobi (iqve verandaze arsebulis analogiuri) miniT sisqiT 10 mm.</t>
  </si>
  <si>
    <t>winafris mosawyobad kedlebis  gaburRva siRrmiT 20 sm - diametriT 20 mm</t>
  </si>
  <si>
    <t>80*120*5 mm. liTonis oTxkuTxa milisagan winafris konstruqciis damzadeba da montaJi</t>
  </si>
  <si>
    <t>ssip,,aWaris xelovnebis muzeumi"-s galereas Senobaze winafris mowyoba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</si>
</sst>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0.000000"/>
    <numFmt numFmtId="184" formatCode="0.00000"/>
    <numFmt numFmtId="185" formatCode="[$-FC19]d\ mmmm\ yyyy\ &quot;г.&quot;"/>
    <numFmt numFmtId="186" formatCode="0.0000000"/>
    <numFmt numFmtId="187" formatCode="_-* #,##0.00_l_-;\-* #,##0.00_l_-;_-* &quot;-&quot;??_l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00"/>
    <numFmt numFmtId="194" formatCode="#,##0.0"/>
    <numFmt numFmtId="195" formatCode="0.0%"/>
    <numFmt numFmtId="196" formatCode="#,##0.000"/>
    <numFmt numFmtId="197" formatCode="#,##0.0000"/>
    <numFmt numFmtId="198" formatCode="#,##0.00000"/>
    <numFmt numFmtId="199" formatCode="#,##0.000000"/>
    <numFmt numFmtId="200" formatCode="0.000%"/>
    <numFmt numFmtId="201" formatCode="0.0000%"/>
    <numFmt numFmtId="202" formatCode="0.00000%"/>
    <numFmt numFmtId="203" formatCode="0.000000%"/>
    <numFmt numFmtId="204" formatCode="#,##0.00&quot;р.&quot;"/>
    <numFmt numFmtId="205" formatCode="#,##0.00_р_."/>
    <numFmt numFmtId="206" formatCode="_(* #,##0.000_);_(* \(#,##0.000\);_(* &quot;-&quot;??_);_(@_)"/>
  </numFmts>
  <fonts count="43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b/>
      <i/>
      <sz val="12"/>
      <name val="AcadNusx"/>
      <family val="0"/>
    </font>
    <font>
      <b/>
      <sz val="11"/>
      <name val="AcadNusx"/>
      <family val="0"/>
    </font>
    <font>
      <b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textRotation="90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 wrapText="1"/>
      <protection/>
    </xf>
    <xf numFmtId="4" fontId="2" fillId="0" borderId="10" xfId="64" applyNumberFormat="1" applyFont="1" applyFill="1" applyBorder="1" applyAlignment="1">
      <alignment horizontal="center" vertical="center"/>
      <protection/>
    </xf>
    <xf numFmtId="18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3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94" fontId="2" fillId="0" borderId="10" xfId="64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7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დემონტაჟი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4.00390625" style="9" customWidth="1"/>
    <col min="2" max="2" width="10.57421875" style="10" customWidth="1"/>
    <col min="3" max="3" width="41.140625" style="2" customWidth="1"/>
    <col min="4" max="4" width="7.57421875" style="2" customWidth="1"/>
    <col min="5" max="5" width="8.00390625" style="2" customWidth="1"/>
    <col min="6" max="6" width="8.7109375" style="2" customWidth="1"/>
    <col min="7" max="7" width="8.421875" style="2" customWidth="1"/>
    <col min="8" max="8" width="10.140625" style="6" customWidth="1"/>
    <col min="9" max="9" width="9.00390625" style="6" customWidth="1"/>
    <col min="10" max="10" width="10.57421875" style="4" customWidth="1"/>
    <col min="11" max="11" width="11.8515625" style="5" customWidth="1"/>
    <col min="12" max="12" width="12.140625" style="5" customWidth="1"/>
    <col min="13" max="13" width="9.140625" style="5" customWidth="1"/>
    <col min="14" max="16384" width="9.140625" style="2" customWidth="1"/>
  </cols>
  <sheetData>
    <row r="1" spans="1:10" s="5" customFormat="1" ht="35.25" customHeight="1">
      <c r="A1" s="59" t="s">
        <v>66</v>
      </c>
      <c r="B1" s="59"/>
      <c r="C1" s="59"/>
      <c r="D1" s="59"/>
      <c r="E1" s="59"/>
      <c r="F1" s="59"/>
      <c r="G1" s="59"/>
      <c r="H1" s="59"/>
      <c r="J1" s="11"/>
    </row>
    <row r="2" spans="1:10" ht="18.75" customHeight="1">
      <c r="A2" s="60" t="s">
        <v>17</v>
      </c>
      <c r="B2" s="60"/>
      <c r="C2" s="60"/>
      <c r="D2" s="60"/>
      <c r="E2" s="60"/>
      <c r="F2" s="60"/>
      <c r="G2" s="60"/>
      <c r="H2" s="60"/>
      <c r="I2" s="2"/>
      <c r="J2" s="11"/>
    </row>
    <row r="3" spans="1:9" ht="23.25" customHeight="1">
      <c r="A3" s="61" t="s">
        <v>13</v>
      </c>
      <c r="B3" s="61"/>
      <c r="C3" s="61"/>
      <c r="D3" s="61"/>
      <c r="E3" s="61"/>
      <c r="F3" s="62"/>
      <c r="G3" s="62"/>
      <c r="H3" s="15" t="s">
        <v>15</v>
      </c>
      <c r="I3" s="3"/>
    </row>
    <row r="4" spans="1:10" ht="18.75" customHeight="1">
      <c r="A4" s="58"/>
      <c r="B4" s="58"/>
      <c r="C4" s="58"/>
      <c r="D4" s="58"/>
      <c r="E4" s="58"/>
      <c r="F4" s="58"/>
      <c r="G4" s="58"/>
      <c r="H4" s="58"/>
      <c r="I4" s="12"/>
      <c r="J4" s="14"/>
    </row>
    <row r="5" spans="1:10" ht="29.25" customHeight="1">
      <c r="A5" s="56" t="s">
        <v>4</v>
      </c>
      <c r="B5" s="57" t="s">
        <v>5</v>
      </c>
      <c r="C5" s="63" t="s">
        <v>6</v>
      </c>
      <c r="D5" s="64" t="s">
        <v>3</v>
      </c>
      <c r="E5" s="63" t="s">
        <v>7</v>
      </c>
      <c r="F5" s="63"/>
      <c r="G5" s="63" t="s">
        <v>0</v>
      </c>
      <c r="H5" s="63"/>
      <c r="I5" s="5"/>
      <c r="J5" s="11"/>
    </row>
    <row r="6" spans="1:9" ht="58.5" customHeight="1">
      <c r="A6" s="56"/>
      <c r="B6" s="57"/>
      <c r="C6" s="63"/>
      <c r="D6" s="64"/>
      <c r="E6" s="65" t="s">
        <v>8</v>
      </c>
      <c r="F6" s="65" t="s">
        <v>9</v>
      </c>
      <c r="G6" s="65" t="s">
        <v>8</v>
      </c>
      <c r="H6" s="17" t="s">
        <v>9</v>
      </c>
      <c r="I6" s="7"/>
    </row>
    <row r="7" spans="1:13" s="67" customFormat="1" ht="22.5" customHeight="1">
      <c r="A7" s="18" t="s">
        <v>10</v>
      </c>
      <c r="B7" s="18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19">
        <v>8</v>
      </c>
      <c r="I7" s="4"/>
      <c r="J7" s="4"/>
      <c r="K7" s="11"/>
      <c r="L7" s="13"/>
      <c r="M7" s="13"/>
    </row>
    <row r="8" spans="1:8" ht="52.5" customHeight="1">
      <c r="A8" s="20" t="s">
        <v>10</v>
      </c>
      <c r="B8" s="21" t="s">
        <v>28</v>
      </c>
      <c r="C8" s="22" t="s">
        <v>64</v>
      </c>
      <c r="D8" s="23" t="s">
        <v>29</v>
      </c>
      <c r="E8" s="24"/>
      <c r="F8" s="25">
        <v>5</v>
      </c>
      <c r="G8" s="24"/>
      <c r="H8" s="47"/>
    </row>
    <row r="9" spans="1:8" ht="24.75" customHeight="1">
      <c r="A9" s="16"/>
      <c r="B9" s="26" t="s">
        <v>1</v>
      </c>
      <c r="C9" s="27" t="s">
        <v>54</v>
      </c>
      <c r="D9" s="27" t="s">
        <v>2</v>
      </c>
      <c r="E9" s="28">
        <f>1.15*0.66</f>
        <v>0.759</v>
      </c>
      <c r="F9" s="29">
        <f>E9*F8</f>
        <v>3.795</v>
      </c>
      <c r="G9" s="28"/>
      <c r="H9" s="30"/>
    </row>
    <row r="10" spans="1:8" ht="24" customHeight="1">
      <c r="A10" s="16"/>
      <c r="B10" s="26" t="s">
        <v>1</v>
      </c>
      <c r="C10" s="27" t="s">
        <v>30</v>
      </c>
      <c r="D10" s="27" t="s">
        <v>11</v>
      </c>
      <c r="E10" s="28">
        <v>0.4</v>
      </c>
      <c r="F10" s="29">
        <f>F8*E10</f>
        <v>2</v>
      </c>
      <c r="G10" s="28"/>
      <c r="H10" s="30"/>
    </row>
    <row r="11" spans="1:8" ht="53.25" customHeight="1">
      <c r="A11" s="20" t="s">
        <v>55</v>
      </c>
      <c r="B11" s="31" t="s">
        <v>36</v>
      </c>
      <c r="C11" s="23" t="s">
        <v>65</v>
      </c>
      <c r="D11" s="23" t="s">
        <v>32</v>
      </c>
      <c r="E11" s="23"/>
      <c r="F11" s="68">
        <v>0.325</v>
      </c>
      <c r="G11" s="23"/>
      <c r="H11" s="47"/>
    </row>
    <row r="12" spans="1:8" ht="29.25" customHeight="1">
      <c r="A12" s="16"/>
      <c r="B12" s="26" t="s">
        <v>1</v>
      </c>
      <c r="C12" s="27" t="s">
        <v>27</v>
      </c>
      <c r="D12" s="27" t="s">
        <v>32</v>
      </c>
      <c r="E12" s="27">
        <v>1</v>
      </c>
      <c r="F12" s="29">
        <f>F11*E12</f>
        <v>0.325</v>
      </c>
      <c r="G12" s="27"/>
      <c r="H12" s="30"/>
    </row>
    <row r="13" spans="1:8" ht="27.75" customHeight="1">
      <c r="A13" s="16"/>
      <c r="B13" s="26" t="s">
        <v>1</v>
      </c>
      <c r="C13" s="27" t="s">
        <v>37</v>
      </c>
      <c r="D13" s="27" t="s">
        <v>11</v>
      </c>
      <c r="E13" s="27">
        <f>1.15*13.9</f>
        <v>15.985</v>
      </c>
      <c r="F13" s="36">
        <f>E13*F11</f>
        <v>5.195125</v>
      </c>
      <c r="G13" s="27"/>
      <c r="H13" s="30"/>
    </row>
    <row r="14" spans="1:8" ht="33" customHeight="1">
      <c r="A14" s="16"/>
      <c r="B14" s="69" t="s">
        <v>18</v>
      </c>
      <c r="C14" s="27" t="s">
        <v>53</v>
      </c>
      <c r="D14" s="27" t="s">
        <v>52</v>
      </c>
      <c r="E14" s="27"/>
      <c r="F14" s="70">
        <v>20.2</v>
      </c>
      <c r="G14" s="27"/>
      <c r="H14" s="30"/>
    </row>
    <row r="15" spans="1:8" ht="23.25" customHeight="1">
      <c r="A15" s="16"/>
      <c r="B15" s="69" t="s">
        <v>18</v>
      </c>
      <c r="C15" s="27" t="s">
        <v>51</v>
      </c>
      <c r="D15" s="27" t="s">
        <v>42</v>
      </c>
      <c r="E15" s="27"/>
      <c r="F15" s="70">
        <v>0.04</v>
      </c>
      <c r="G15" s="27"/>
      <c r="H15" s="30"/>
    </row>
    <row r="16" spans="1:8" ht="24.75" customHeight="1">
      <c r="A16" s="16"/>
      <c r="B16" s="26" t="s">
        <v>18</v>
      </c>
      <c r="C16" s="27" t="s">
        <v>38</v>
      </c>
      <c r="D16" s="27" t="s">
        <v>19</v>
      </c>
      <c r="E16" s="27">
        <v>4.78</v>
      </c>
      <c r="F16" s="36">
        <f>F11*E16</f>
        <v>1.5535</v>
      </c>
      <c r="G16" s="27"/>
      <c r="H16" s="30"/>
    </row>
    <row r="17" spans="1:8" ht="25.5" customHeight="1">
      <c r="A17" s="16"/>
      <c r="B17" s="26" t="s">
        <v>1</v>
      </c>
      <c r="C17" s="27" t="s">
        <v>39</v>
      </c>
      <c r="D17" s="27" t="s">
        <v>11</v>
      </c>
      <c r="E17" s="27">
        <v>2.78</v>
      </c>
      <c r="F17" s="36">
        <f>E17*F11</f>
        <v>0.9035</v>
      </c>
      <c r="G17" s="27"/>
      <c r="H17" s="30"/>
    </row>
    <row r="18" spans="1:8" ht="57" customHeight="1">
      <c r="A18" s="20" t="s">
        <v>56</v>
      </c>
      <c r="B18" s="31" t="s">
        <v>31</v>
      </c>
      <c r="C18" s="23" t="s">
        <v>62</v>
      </c>
      <c r="D18" s="24" t="s">
        <v>32</v>
      </c>
      <c r="E18" s="24"/>
      <c r="F18" s="32">
        <v>0.04</v>
      </c>
      <c r="G18" s="24"/>
      <c r="H18" s="47"/>
    </row>
    <row r="19" spans="1:8" ht="31.5" customHeight="1">
      <c r="A19" s="16"/>
      <c r="B19" s="26" t="s">
        <v>1</v>
      </c>
      <c r="C19" s="27" t="s">
        <v>33</v>
      </c>
      <c r="D19" s="28" t="s">
        <v>2</v>
      </c>
      <c r="E19" s="28">
        <f>1.15*303</f>
        <v>348.45</v>
      </c>
      <c r="F19" s="29">
        <f>E19*F18</f>
        <v>13.938</v>
      </c>
      <c r="G19" s="28"/>
      <c r="H19" s="30"/>
    </row>
    <row r="20" spans="1:8" ht="31.5" customHeight="1">
      <c r="A20" s="16"/>
      <c r="B20" s="26" t="s">
        <v>1</v>
      </c>
      <c r="C20" s="27" t="s">
        <v>34</v>
      </c>
      <c r="D20" s="28" t="s">
        <v>11</v>
      </c>
      <c r="E20" s="28">
        <f>1.15*2.1</f>
        <v>2.415</v>
      </c>
      <c r="F20" s="29">
        <f>E20*F18</f>
        <v>0.0966</v>
      </c>
      <c r="G20" s="28"/>
      <c r="H20" s="30"/>
    </row>
    <row r="21" spans="1:8" ht="30" customHeight="1">
      <c r="A21" s="16"/>
      <c r="B21" s="26"/>
      <c r="C21" s="27" t="s">
        <v>61</v>
      </c>
      <c r="D21" s="28" t="s">
        <v>29</v>
      </c>
      <c r="E21" s="28"/>
      <c r="F21" s="29">
        <v>5</v>
      </c>
      <c r="G21" s="28"/>
      <c r="H21" s="30"/>
    </row>
    <row r="22" spans="1:8" ht="33.75" customHeight="1">
      <c r="A22" s="16"/>
      <c r="B22" s="26" t="s">
        <v>18</v>
      </c>
      <c r="C22" s="27" t="s">
        <v>35</v>
      </c>
      <c r="D22" s="33" t="s">
        <v>29</v>
      </c>
      <c r="E22" s="34"/>
      <c r="F22" s="35">
        <v>4</v>
      </c>
      <c r="G22" s="71"/>
      <c r="H22" s="30"/>
    </row>
    <row r="23" spans="1:8" ht="43.5" customHeight="1">
      <c r="A23" s="20" t="s">
        <v>57</v>
      </c>
      <c r="B23" s="31" t="s">
        <v>40</v>
      </c>
      <c r="C23" s="23" t="s">
        <v>41</v>
      </c>
      <c r="D23" s="23" t="s">
        <v>42</v>
      </c>
      <c r="E23" s="23"/>
      <c r="F23" s="72">
        <v>8.2</v>
      </c>
      <c r="G23" s="23"/>
      <c r="H23" s="73"/>
    </row>
    <row r="24" spans="1:8" ht="29.25" customHeight="1">
      <c r="A24" s="16"/>
      <c r="B24" s="26" t="s">
        <v>1</v>
      </c>
      <c r="C24" s="27" t="s">
        <v>43</v>
      </c>
      <c r="D24" s="27" t="s">
        <v>2</v>
      </c>
      <c r="E24" s="27">
        <f>1.15*0.031</f>
        <v>0.035649999999999994</v>
      </c>
      <c r="F24" s="36">
        <f>E24*F23</f>
        <v>0.2923299999999999</v>
      </c>
      <c r="G24" s="27"/>
      <c r="H24" s="37"/>
    </row>
    <row r="25" spans="1:8" ht="30.75" customHeight="1">
      <c r="A25" s="16"/>
      <c r="B25" s="26" t="s">
        <v>1</v>
      </c>
      <c r="C25" s="27" t="s">
        <v>44</v>
      </c>
      <c r="D25" s="27" t="s">
        <v>11</v>
      </c>
      <c r="E25" s="27">
        <f>1.15*0.002</f>
        <v>0.0023</v>
      </c>
      <c r="F25" s="36">
        <f>E25*F23</f>
        <v>0.01886</v>
      </c>
      <c r="G25" s="27"/>
      <c r="H25" s="37"/>
    </row>
    <row r="26" spans="1:8" ht="28.5" customHeight="1">
      <c r="A26" s="16"/>
      <c r="B26" s="38" t="s">
        <v>18</v>
      </c>
      <c r="C26" s="27" t="s">
        <v>45</v>
      </c>
      <c r="D26" s="27" t="s">
        <v>19</v>
      </c>
      <c r="E26" s="27">
        <v>0.101</v>
      </c>
      <c r="F26" s="36">
        <f>E26*F23</f>
        <v>0.8281999999999999</v>
      </c>
      <c r="G26" s="27"/>
      <c r="H26" s="37"/>
    </row>
    <row r="27" spans="1:8" ht="26.25" customHeight="1">
      <c r="A27" s="16"/>
      <c r="B27" s="26" t="s">
        <v>1</v>
      </c>
      <c r="C27" s="27" t="s">
        <v>39</v>
      </c>
      <c r="D27" s="27" t="s">
        <v>11</v>
      </c>
      <c r="E27" s="27">
        <v>0.0019</v>
      </c>
      <c r="F27" s="36">
        <f>E27*F23</f>
        <v>0.015579999999999998</v>
      </c>
      <c r="G27" s="27"/>
      <c r="H27" s="37"/>
    </row>
    <row r="28" spans="1:8" ht="42.75" customHeight="1">
      <c r="A28" s="20" t="s">
        <v>58</v>
      </c>
      <c r="B28" s="31" t="s">
        <v>46</v>
      </c>
      <c r="C28" s="23" t="s">
        <v>47</v>
      </c>
      <c r="D28" s="23" t="s">
        <v>42</v>
      </c>
      <c r="E28" s="23"/>
      <c r="F28" s="72">
        <v>8.2</v>
      </c>
      <c r="G28" s="23"/>
      <c r="H28" s="73"/>
    </row>
    <row r="29" spans="1:8" ht="26.25" customHeight="1">
      <c r="A29" s="16"/>
      <c r="B29" s="26" t="s">
        <v>1</v>
      </c>
      <c r="C29" s="27" t="s">
        <v>48</v>
      </c>
      <c r="D29" s="27" t="s">
        <v>2</v>
      </c>
      <c r="E29" s="27">
        <f>1.15*0.388</f>
        <v>0.4462</v>
      </c>
      <c r="F29" s="36">
        <f>E29*F28</f>
        <v>3.6588399999999996</v>
      </c>
      <c r="G29" s="27"/>
      <c r="H29" s="37"/>
    </row>
    <row r="30" spans="1:8" ht="25.5" customHeight="1">
      <c r="A30" s="16"/>
      <c r="B30" s="26" t="s">
        <v>1</v>
      </c>
      <c r="C30" s="27" t="s">
        <v>49</v>
      </c>
      <c r="D30" s="27" t="s">
        <v>11</v>
      </c>
      <c r="E30" s="27">
        <f>1.15*0.0003</f>
        <v>0.00034499999999999993</v>
      </c>
      <c r="F30" s="36">
        <f>E30*F28</f>
        <v>0.002828999999999999</v>
      </c>
      <c r="G30" s="27"/>
      <c r="H30" s="37"/>
    </row>
    <row r="31" spans="1:8" ht="30" customHeight="1">
      <c r="A31" s="16"/>
      <c r="B31" s="38" t="s">
        <v>18</v>
      </c>
      <c r="C31" s="27" t="s">
        <v>50</v>
      </c>
      <c r="D31" s="27" t="s">
        <v>19</v>
      </c>
      <c r="E31" s="27">
        <v>0.24600000000000002</v>
      </c>
      <c r="F31" s="36">
        <f>E31*F28</f>
        <v>2.0172</v>
      </c>
      <c r="G31" s="27"/>
      <c r="H31" s="37"/>
    </row>
    <row r="32" spans="1:8" ht="24.75" customHeight="1">
      <c r="A32" s="16"/>
      <c r="B32" s="26" t="s">
        <v>1</v>
      </c>
      <c r="C32" s="27" t="s">
        <v>39</v>
      </c>
      <c r="D32" s="27" t="s">
        <v>11</v>
      </c>
      <c r="E32" s="27">
        <v>0.0019</v>
      </c>
      <c r="F32" s="36">
        <f>E32*F28</f>
        <v>0.015579999999999998</v>
      </c>
      <c r="G32" s="27"/>
      <c r="H32" s="37"/>
    </row>
    <row r="33" spans="1:13" s="1" customFormat="1" ht="58.5" customHeight="1">
      <c r="A33" s="20" t="s">
        <v>59</v>
      </c>
      <c r="B33" s="31" t="s">
        <v>46</v>
      </c>
      <c r="C33" s="23" t="s">
        <v>63</v>
      </c>
      <c r="D33" s="23" t="s">
        <v>42</v>
      </c>
      <c r="E33" s="23"/>
      <c r="F33" s="72">
        <v>7.5</v>
      </c>
      <c r="G33" s="23"/>
      <c r="H33" s="73"/>
      <c r="I33" s="3"/>
      <c r="J33" s="4"/>
      <c r="K33" s="11"/>
      <c r="L33" s="11"/>
      <c r="M33" s="11"/>
    </row>
    <row r="34" spans="1:8" ht="30" customHeight="1">
      <c r="A34" s="16"/>
      <c r="B34" s="26" t="s">
        <v>1</v>
      </c>
      <c r="C34" s="27" t="s">
        <v>60</v>
      </c>
      <c r="D34" s="27" t="s">
        <v>42</v>
      </c>
      <c r="E34" s="27">
        <v>1</v>
      </c>
      <c r="F34" s="36">
        <f>E34*F33</f>
        <v>7.5</v>
      </c>
      <c r="G34" s="27"/>
      <c r="H34" s="37"/>
    </row>
    <row r="35" spans="1:8" ht="24.75" customHeight="1">
      <c r="A35" s="39"/>
      <c r="B35" s="16"/>
      <c r="C35" s="40" t="s">
        <v>26</v>
      </c>
      <c r="D35" s="41" t="s">
        <v>11</v>
      </c>
      <c r="E35" s="41"/>
      <c r="F35" s="42"/>
      <c r="G35" s="41"/>
      <c r="H35" s="47"/>
    </row>
    <row r="36" spans="1:8" ht="23.25" customHeight="1">
      <c r="A36" s="39"/>
      <c r="B36" s="16"/>
      <c r="C36" s="43" t="s">
        <v>20</v>
      </c>
      <c r="D36" s="41" t="s">
        <v>11</v>
      </c>
      <c r="E36" s="41"/>
      <c r="F36" s="44">
        <v>0.1</v>
      </c>
      <c r="G36" s="41"/>
      <c r="H36" s="30"/>
    </row>
    <row r="37" spans="1:8" ht="29.25" customHeight="1">
      <c r="A37" s="45"/>
      <c r="B37" s="20"/>
      <c r="C37" s="40" t="s">
        <v>16</v>
      </c>
      <c r="D37" s="46" t="s">
        <v>11</v>
      </c>
      <c r="E37" s="46"/>
      <c r="F37" s="46"/>
      <c r="G37" s="46"/>
      <c r="H37" s="47"/>
    </row>
    <row r="38" spans="1:8" ht="27.75" customHeight="1">
      <c r="A38" s="39"/>
      <c r="B38" s="16"/>
      <c r="C38" s="43" t="s">
        <v>14</v>
      </c>
      <c r="D38" s="41" t="s">
        <v>11</v>
      </c>
      <c r="E38" s="41"/>
      <c r="F38" s="48">
        <v>0.08</v>
      </c>
      <c r="G38" s="41"/>
      <c r="H38" s="30"/>
    </row>
    <row r="39" spans="1:8" ht="24.75" customHeight="1">
      <c r="A39" s="39"/>
      <c r="B39" s="16"/>
      <c r="C39" s="40" t="s">
        <v>26</v>
      </c>
      <c r="D39" s="41" t="s">
        <v>11</v>
      </c>
      <c r="E39" s="41"/>
      <c r="F39" s="42"/>
      <c r="G39" s="41"/>
      <c r="H39" s="74"/>
    </row>
    <row r="40" spans="1:8" ht="28.5" customHeight="1">
      <c r="A40" s="49"/>
      <c r="B40" s="16"/>
      <c r="C40" s="27" t="s">
        <v>24</v>
      </c>
      <c r="D40" s="28" t="s">
        <v>11</v>
      </c>
      <c r="E40" s="28"/>
      <c r="F40" s="44">
        <v>0.03</v>
      </c>
      <c r="G40" s="28"/>
      <c r="H40" s="30"/>
    </row>
    <row r="41" spans="1:8" ht="26.25" customHeight="1">
      <c r="A41" s="25"/>
      <c r="B41" s="20"/>
      <c r="C41" s="23" t="s">
        <v>21</v>
      </c>
      <c r="D41" s="24" t="s">
        <v>11</v>
      </c>
      <c r="E41" s="24"/>
      <c r="F41" s="44"/>
      <c r="G41" s="24"/>
      <c r="H41" s="47"/>
    </row>
    <row r="42" spans="1:8" ht="30" customHeight="1">
      <c r="A42" s="49"/>
      <c r="B42" s="16"/>
      <c r="C42" s="27" t="s">
        <v>22</v>
      </c>
      <c r="D42" s="28" t="s">
        <v>11</v>
      </c>
      <c r="E42" s="28"/>
      <c r="F42" s="44"/>
      <c r="G42" s="28"/>
      <c r="H42" s="30"/>
    </row>
    <row r="43" spans="1:8" ht="26.25" customHeight="1">
      <c r="A43" s="20"/>
      <c r="B43" s="27"/>
      <c r="C43" s="23" t="s">
        <v>23</v>
      </c>
      <c r="D43" s="24" t="s">
        <v>11</v>
      </c>
      <c r="E43" s="28"/>
      <c r="F43" s="28"/>
      <c r="G43" s="28"/>
      <c r="H43" s="47"/>
    </row>
    <row r="44" spans="1:8" ht="15.75">
      <c r="A44" s="8"/>
      <c r="B44" s="8"/>
      <c r="C44" s="13"/>
      <c r="D44" s="11"/>
      <c r="E44" s="11"/>
      <c r="F44" s="11"/>
      <c r="G44" s="11"/>
      <c r="H44" s="50"/>
    </row>
    <row r="45" spans="1:8" ht="15.75">
      <c r="A45" s="8"/>
      <c r="B45" s="8"/>
      <c r="C45" s="13"/>
      <c r="D45" s="11"/>
      <c r="E45" s="11"/>
      <c r="F45" s="11"/>
      <c r="G45" s="11"/>
      <c r="H45" s="50"/>
    </row>
    <row r="46" spans="1:8" ht="15.75">
      <c r="A46" s="51"/>
      <c r="B46" s="52"/>
      <c r="C46" s="53" t="s">
        <v>12</v>
      </c>
      <c r="D46" s="55" t="s">
        <v>25</v>
      </c>
      <c r="E46" s="55"/>
      <c r="F46" s="55"/>
      <c r="G46" s="55"/>
      <c r="H46" s="54"/>
    </row>
    <row r="47" spans="1:8" ht="15.75">
      <c r="A47" s="8"/>
      <c r="B47" s="9"/>
      <c r="C47" s="1"/>
      <c r="D47" s="1"/>
      <c r="E47" s="1"/>
      <c r="F47" s="1"/>
      <c r="G47" s="1"/>
      <c r="H47" s="3"/>
    </row>
    <row r="48" spans="3:8" ht="15.75">
      <c r="C48" s="1"/>
      <c r="D48" s="1"/>
      <c r="E48" s="1"/>
      <c r="F48" s="1"/>
      <c r="G48" s="1"/>
      <c r="H48" s="3"/>
    </row>
  </sheetData>
  <sheetProtection/>
  <mergeCells count="12">
    <mergeCell ref="A1:H1"/>
    <mergeCell ref="A2:H2"/>
    <mergeCell ref="A3:E3"/>
    <mergeCell ref="F3:G3"/>
    <mergeCell ref="A4:H4"/>
    <mergeCell ref="D46:G46"/>
    <mergeCell ref="A5:A6"/>
    <mergeCell ref="B5:B6"/>
    <mergeCell ref="C5:C6"/>
    <mergeCell ref="D5:D6"/>
    <mergeCell ref="E5:F5"/>
    <mergeCell ref="G5:H5"/>
  </mergeCells>
  <printOptions/>
  <pageMargins left="0.4724409448818898" right="0" top="0.2362204724409449" bottom="0.3937007874015748" header="0.2362204724409449" footer="0"/>
  <pageSetup horizontalDpi="600" verticalDpi="600" orientation="portrait" paperSize="9" r:id="rId1"/>
  <headerFooter alignWithMargins="0">
    <oddFooter>&amp;R&amp;8 =&amp;P=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Zviadi</cp:lastModifiedBy>
  <cp:lastPrinted>2016-11-15T12:38:02Z</cp:lastPrinted>
  <dcterms:created xsi:type="dcterms:W3CDTF">1996-10-14T23:33:28Z</dcterms:created>
  <dcterms:modified xsi:type="dcterms:W3CDTF">2019-07-26T13:25:04Z</dcterms:modified>
  <cp:category/>
  <cp:version/>
  <cp:contentType/>
  <cp:contentStatus/>
</cp:coreProperties>
</file>