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865" activeTab="3"/>
  </bookViews>
  <sheets>
    <sheet name="Tavfurceli" sheetId="1" r:id="rId1"/>
    <sheet name="ganmartebiti barati" sheetId="2" r:id="rId2"/>
    <sheet name="nakrebi" sheetId="3" r:id="rId3"/>
    <sheet name="1" sheetId="4" r:id="rId4"/>
  </sheets>
  <externalReferences>
    <externalReference r:id="rId7"/>
    <externalReference r:id="rId8"/>
  </externalReferences>
  <definedNames>
    <definedName name="hhhh555">'[1]Лист1'!$F$27</definedName>
    <definedName name="_xlnm.Print_Area" localSheetId="3">'1'!$A$1:$M$31</definedName>
    <definedName name="_xlnm.Print_Area" localSheetId="1">'ganmartebiti barati'!$A$1:$E$16</definedName>
    <definedName name="_xlnm.Print_Area" localSheetId="2">'nakrebi'!$A$1:$H$69</definedName>
  </definedNames>
  <calcPr fullCalcOnLoad="1"/>
</workbook>
</file>

<file path=xl/sharedStrings.xml><?xml version="1.0" encoding="utf-8"?>
<sst xmlns="http://schemas.openxmlformats.org/spreadsheetml/2006/main" count="156" uniqueCount="125">
  <si>
    <t>#</t>
  </si>
  <si>
    <t>safuZveli</t>
  </si>
  <si>
    <t>raodenoba</t>
  </si>
  <si>
    <t>sul</t>
  </si>
  <si>
    <t>kac/sT</t>
  </si>
  <si>
    <t>lokaluri uwyisis jami:</t>
  </si>
  <si>
    <t>lari</t>
  </si>
  <si>
    <t>1. SromiTi resursebi</t>
  </si>
  <si>
    <t>2. samSeneblo manqanebi</t>
  </si>
  <si>
    <t>3. Mmaterialuri resursebi</t>
  </si>
  <si>
    <t>samSeneblo resursebis mixedviT pirdapiri danaxarjebis jami</t>
  </si>
  <si>
    <t>jami</t>
  </si>
  <si>
    <t>saxarjTaRricxvo dokumentacia</t>
  </si>
  <si>
    <t>saxarjTaRricxvo Rirebuleba:</t>
  </si>
  <si>
    <t>aTasi lari</t>
  </si>
  <si>
    <t>Seadgina</t>
  </si>
  <si>
    <t>ganmartebiTi baraTi</t>
  </si>
  <si>
    <t xml:space="preserve"> saxarjTaRricxvo dokumentaciaze.</t>
  </si>
  <si>
    <t>aTasi laria, maT Soris  d.R.g.</t>
  </si>
  <si>
    <t>aTasi lari.</t>
  </si>
  <si>
    <t xml:space="preserve">damkveTi:      </t>
  </si>
  <si>
    <t>(organizaciis dasaxeleba)</t>
  </si>
  <si>
    <t>damtkicebulia:</t>
  </si>
  <si>
    <t>nakrebi saxarjTaRricxvo gaangariSeba</t>
  </si>
  <si>
    <t>aT lari</t>
  </si>
  <si>
    <t>maT Soris: damatebiTi Rirebulebis gadasaxadi</t>
  </si>
  <si>
    <t>Sromis danaxarji</t>
  </si>
  <si>
    <t>(damtkicebis Sesaxeb dokumentze miTiTeba)</t>
  </si>
  <si>
    <t>mSeneblobis Rirebulebis nakrebi saxarjTaRricxvo angariSi</t>
  </si>
  <si>
    <t>(mSeneblobis dasaxeleba)</t>
  </si>
  <si>
    <t>saxarjTaRricxvo angariSis da xarjTaRricxvis nomeri</t>
  </si>
  <si>
    <t>obieqtis, samuSaoebis da xarjebis dasaxeleba</t>
  </si>
  <si>
    <t xml:space="preserve">samSeneblo samuSaoebi </t>
  </si>
  <si>
    <t>samontaJo samuSaoebi</t>
  </si>
  <si>
    <t>danadgarebi aveji inventari</t>
  </si>
  <si>
    <t>sxva xarjebi</t>
  </si>
  <si>
    <t>saerTo saxarjTaR ricxvo Rirebuleba</t>
  </si>
  <si>
    <t>Tavi I</t>
  </si>
  <si>
    <t>teritoriis momzadeba</t>
  </si>
  <si>
    <t>Tavi II</t>
  </si>
  <si>
    <t>mSeneblobis ZiriTadi obieqtebi</t>
  </si>
  <si>
    <t>j a m i Tavi II</t>
  </si>
  <si>
    <t>Tavi III</t>
  </si>
  <si>
    <t>damxmare da samomsaxuro obieqtebi</t>
  </si>
  <si>
    <t>j a m i Tavi III</t>
  </si>
  <si>
    <t>Tavi IV</t>
  </si>
  <si>
    <t>energetikuli meurneobis obieqtebi</t>
  </si>
  <si>
    <t>xarjebi ar aris</t>
  </si>
  <si>
    <t>Tavi V</t>
  </si>
  <si>
    <t>satransporto meurneobis obieqtebi da kavSirgabmuloba</t>
  </si>
  <si>
    <t>gare qselebi</t>
  </si>
  <si>
    <t>Tavi VI jami</t>
  </si>
  <si>
    <t>Tavi VII</t>
  </si>
  <si>
    <t>teritoriis keTilmowyoba da gamwvaneba</t>
  </si>
  <si>
    <t>Tavi VIII</t>
  </si>
  <si>
    <t>droebiTi Senobebi da nagebobebi</t>
  </si>
  <si>
    <t>Tavi IX jami</t>
  </si>
  <si>
    <t>Tavi I-IX jami</t>
  </si>
  <si>
    <t>damatebiTi Rirebulebis gadasaxadi 18%</t>
  </si>
  <si>
    <t xml:space="preserve">sul krebsiTi saxarjTaRricxvo Rirebuleba </t>
  </si>
  <si>
    <t>saxarjTaRricxvo Rirebuleba</t>
  </si>
  <si>
    <t>saxarjTaRricxvo xelfasi</t>
  </si>
  <si>
    <t>normatiuli Sromatevadoba</t>
  </si>
  <si>
    <t>kac.saaTi</t>
  </si>
  <si>
    <t xml:space="preserve">   zednadebi xarjebi samSeneblo samuSaoebze _10%.</t>
  </si>
  <si>
    <t xml:space="preserve">   gegmiuri dagroveba_8%.</t>
  </si>
  <si>
    <t>(Semsruleblis dasaxeleba)</t>
  </si>
  <si>
    <t>zedanadebi xarjebi 10%</t>
  </si>
  <si>
    <t>gegmiuri dagroveba 8%</t>
  </si>
  <si>
    <t>jami Tavi I</t>
  </si>
  <si>
    <t>jami Tavi IV</t>
  </si>
  <si>
    <t>jami Tavi V</t>
  </si>
  <si>
    <t>jami Tavi VI jami</t>
  </si>
  <si>
    <t>jami Tavi VII jami</t>
  </si>
  <si>
    <t>jami Tavi VIII</t>
  </si>
  <si>
    <t xml:space="preserve">Tavi IX </t>
  </si>
  <si>
    <t>grZ.m</t>
  </si>
  <si>
    <t>9.1</t>
  </si>
  <si>
    <t>11</t>
  </si>
  <si>
    <t xml:space="preserve">   nakreb xarjTaRricxvaSi     gaTvaliswinebulia    agreTve     rezervi gauTvaliswinebel  samuSaoebze. mTlianobaSi nakrebi saxarjTaRricxvo Rirebuleba</t>
  </si>
  <si>
    <t>I. samSeneblo samuSaoebi</t>
  </si>
  <si>
    <t xml:space="preserve"> SromiTi danaxarji</t>
  </si>
  <si>
    <t>kubm</t>
  </si>
  <si>
    <t xml:space="preserve"> manqanebi </t>
  </si>
  <si>
    <t>kvm</t>
  </si>
  <si>
    <t xml:space="preserve"> sxva masala</t>
  </si>
  <si>
    <t>100 kvm</t>
  </si>
  <si>
    <t>duRabi mosapirkeTebeli</t>
  </si>
  <si>
    <t>s.n. da w.  IV-2-82 t-2 cx.11-20-3</t>
  </si>
  <si>
    <t xml:space="preserve">teqnogranitis iatakis mowyoba </t>
  </si>
  <si>
    <r>
      <t>samuSaos</t>
    </r>
    <r>
      <rPr>
        <sz val="9"/>
        <color indexed="8"/>
        <rFont val="AcadNusx"/>
        <family val="0"/>
      </rPr>
      <t xml:space="preserve"> </t>
    </r>
    <r>
      <rPr>
        <sz val="9"/>
        <color indexed="8"/>
        <rFont val="AcadNusx"/>
        <family val="0"/>
      </rPr>
      <t>CamonaTvali</t>
    </r>
  </si>
  <si>
    <r>
      <t>ganz.</t>
    </r>
    <r>
      <rPr>
        <sz val="9"/>
        <color indexed="8"/>
        <rFont val="AcadNusx"/>
        <family val="0"/>
      </rPr>
      <t xml:space="preserve"> </t>
    </r>
    <r>
      <rPr>
        <sz val="9"/>
        <color indexed="8"/>
        <rFont val="AcadNusx"/>
        <family val="0"/>
      </rPr>
      <t>erT</t>
    </r>
  </si>
  <si>
    <r>
      <rPr>
        <sz val="9"/>
        <color indexed="8"/>
        <rFont val="AcadNusx"/>
        <family val="0"/>
      </rPr>
      <t>m</t>
    </r>
    <r>
      <rPr>
        <sz val="9"/>
        <color indexed="8"/>
        <rFont val="AcadNusx"/>
        <family val="0"/>
      </rPr>
      <t xml:space="preserve"> </t>
    </r>
    <r>
      <rPr>
        <sz val="9"/>
        <color indexed="8"/>
        <rFont val="AcadNusx"/>
        <family val="0"/>
      </rPr>
      <t>a</t>
    </r>
    <r>
      <rPr>
        <sz val="9"/>
        <color indexed="8"/>
        <rFont val="AcadNusx"/>
        <family val="0"/>
      </rPr>
      <t xml:space="preserve"> </t>
    </r>
    <r>
      <rPr>
        <sz val="9"/>
        <color indexed="8"/>
        <rFont val="AcadNusx"/>
        <family val="0"/>
      </rPr>
      <t>s</t>
    </r>
    <r>
      <rPr>
        <sz val="9"/>
        <color indexed="8"/>
        <rFont val="AcadNusx"/>
        <family val="0"/>
      </rPr>
      <t xml:space="preserve"> </t>
    </r>
    <r>
      <rPr>
        <sz val="9"/>
        <color indexed="8"/>
        <rFont val="AcadNusx"/>
        <family val="0"/>
      </rPr>
      <t>a</t>
    </r>
    <r>
      <rPr>
        <sz val="9"/>
        <color indexed="8"/>
        <rFont val="AcadNusx"/>
        <family val="0"/>
      </rPr>
      <t xml:space="preserve"> </t>
    </r>
    <r>
      <rPr>
        <sz val="9"/>
        <color indexed="8"/>
        <rFont val="AcadNusx"/>
        <family val="0"/>
      </rPr>
      <t>l</t>
    </r>
    <r>
      <rPr>
        <sz val="9"/>
        <color indexed="8"/>
        <rFont val="AcadNusx"/>
        <family val="0"/>
      </rPr>
      <t xml:space="preserve"> </t>
    </r>
    <r>
      <rPr>
        <sz val="9"/>
        <color indexed="8"/>
        <rFont val="AcadNusx"/>
        <family val="0"/>
      </rPr>
      <t>a</t>
    </r>
  </si>
  <si>
    <r>
      <rPr>
        <sz val="9"/>
        <color indexed="8"/>
        <rFont val="AcadNusx"/>
        <family val="0"/>
      </rPr>
      <t>xelfasi</t>
    </r>
  </si>
  <si>
    <r>
      <t>transporti da</t>
    </r>
    <r>
      <rPr>
        <sz val="9"/>
        <color indexed="8"/>
        <rFont val="AcadNusx"/>
        <family val="0"/>
      </rPr>
      <t xml:space="preserve"> meqanizmebi</t>
    </r>
  </si>
  <si>
    <t>Gjami</t>
  </si>
  <si>
    <r>
      <rPr>
        <sz val="9"/>
        <color indexed="8"/>
        <rFont val="AcadNusx"/>
        <family val="0"/>
      </rPr>
      <t>samuSaos</t>
    </r>
    <r>
      <rPr>
        <sz val="9"/>
        <color indexed="8"/>
        <rFont val="AcadNusx"/>
        <family val="0"/>
      </rPr>
      <t xml:space="preserve"> </t>
    </r>
    <r>
      <rPr>
        <sz val="9"/>
        <color indexed="8"/>
        <rFont val="AcadNusx"/>
        <family val="0"/>
      </rPr>
      <t>CamonaTvali</t>
    </r>
  </si>
  <si>
    <r>
      <rPr>
        <sz val="9"/>
        <color indexed="8"/>
        <rFont val="AcadNusx"/>
        <family val="0"/>
      </rPr>
      <t>ganz.</t>
    </r>
    <r>
      <rPr>
        <sz val="9"/>
        <color indexed="8"/>
        <rFont val="AcadNusx"/>
        <family val="0"/>
      </rPr>
      <t xml:space="preserve"> </t>
    </r>
    <r>
      <rPr>
        <sz val="9"/>
        <color indexed="8"/>
        <rFont val="AcadNusx"/>
        <family val="0"/>
      </rPr>
      <t>erT</t>
    </r>
  </si>
  <si>
    <t>ganz. erTeulze</t>
  </si>
  <si>
    <t>saproeqto monacemze</t>
  </si>
  <si>
    <r>
      <rPr>
        <sz val="9"/>
        <color indexed="8"/>
        <rFont val="AcadNusx"/>
        <family val="0"/>
      </rPr>
      <t>erT.</t>
    </r>
    <r>
      <rPr>
        <sz val="9"/>
        <color indexed="8"/>
        <rFont val="AcadNusx"/>
        <family val="0"/>
      </rPr>
      <t xml:space="preserve"> </t>
    </r>
    <r>
      <rPr>
        <sz val="9"/>
        <color indexed="8"/>
        <rFont val="AcadNusx"/>
        <family val="0"/>
      </rPr>
      <t>fasi</t>
    </r>
  </si>
  <si>
    <r>
      <rPr>
        <sz val="9"/>
        <color indexed="8"/>
        <rFont val="AcadNusx"/>
        <family val="0"/>
      </rPr>
      <t>Gjami</t>
    </r>
  </si>
  <si>
    <t>ლარი</t>
  </si>
  <si>
    <t xml:space="preserve">    zednadebi xarjebi santeqnikur samuSaoebze _12%.</t>
  </si>
  <si>
    <t xml:space="preserve">    zednadebi xarjebi eleqtrosamontaJo samuSaoebze _75% Sromis anazRaurebidan.</t>
  </si>
  <si>
    <t xml:space="preserve">   zednadebi xarjebi susti denebis qselis samontaJo samuSaoebze _65% Sromis anazRaurebidan.</t>
  </si>
  <si>
    <t>lokalur-resursuli xarjTaRricxva #1</t>
  </si>
  <si>
    <t>rezervi gauTvaliswinebel  xarjebze - 3%</t>
  </si>
  <si>
    <t xml:space="preserve">    zednadebi xarjebi mowyobilobebisa da danadgarebis montaJze _68% Sromis anazRaurebidan.</t>
  </si>
  <si>
    <t>teqnogranitis  plintusi</t>
  </si>
  <si>
    <t xml:space="preserve"> teqnogranitis fila mocurebasawinaaRmdego zedapiriT</t>
  </si>
  <si>
    <t>(damkveTis dasaxeleba)</t>
  </si>
  <si>
    <t>l. imedaZe</t>
  </si>
  <si>
    <t>sapensio danaricxi xelfasidan</t>
  </si>
  <si>
    <t>sul:</t>
  </si>
  <si>
    <t xml:space="preserve">Sedgenilia 2019 wlis I kvartlis  fasebSi </t>
  </si>
  <si>
    <t xml:space="preserve">        saproeqto  -  saxarjTaRricxvo  dokumentacia   Sedgenilia  saproeqto  davalebis safuZvelze.    lokalur  xarjTaRricxvebSi samuSaoTa moculobebi aRebulia muSa naxazebis  safuZvelze.  xarjTaRricxvebi Sedgenilia resursuli meTodiT 1984 wlis samSeneblo  normebisa  da  wesebis Sesabamisad.  samSeneblo  resursebis sabazro  fasebi  aRebulia  regionSi  moqmedi 2019 wlis I kvartlis doneze, amasTan xarjTaRricxvaSi gaTvaliswinebulia:</t>
  </si>
  <si>
    <t xml:space="preserve">   sapensio anaricxebi xelfasidan_2%.</t>
  </si>
  <si>
    <t xml:space="preserve">სსიპ "აჭარის ხარიტონ ახვლედიანის სახელობის მუზეუმი"-ს ფილიალის ილია ჭავჭავაძის მუზეუმის ფართის რეაბილიტაცია </t>
  </si>
  <si>
    <t>baTumi _ 2019 weli</t>
  </si>
  <si>
    <t>`----------~-------------------------------- 2019 weli</t>
  </si>
  <si>
    <t>ლოკ xarjTaRricxva #1</t>
  </si>
  <si>
    <t>მუზეუმის შენობა (იატაკის მოწყობა)</t>
  </si>
  <si>
    <t>ssip `aWaris muzeumi~</t>
  </si>
  <si>
    <r>
      <t>S.p.s "</t>
    </r>
    <r>
      <rPr>
        <b/>
        <sz val="12"/>
        <rFont val="Arial"/>
        <family val="2"/>
      </rPr>
      <t xml:space="preserve"> Modern Architectural Group</t>
    </r>
    <r>
      <rPr>
        <b/>
        <sz val="12"/>
        <rFont val="AcadMtavr"/>
        <family val="0"/>
      </rPr>
      <t>"</t>
    </r>
  </si>
</sst>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Lari&quot;;\-#,##0\ &quot;Lari&quot;"/>
    <numFmt numFmtId="189" formatCode="#,##0\ &quot;Lari&quot;;[Red]\-#,##0\ &quot;Lari&quot;"/>
    <numFmt numFmtId="190" formatCode="#,##0.00\ &quot;Lari&quot;;\-#,##0.00\ &quot;Lari&quot;"/>
    <numFmt numFmtId="191" formatCode="#,##0.00\ &quot;Lari&quot;;[Red]\-#,##0.00\ &quot;Lari&quot;"/>
    <numFmt numFmtId="192" formatCode="_-* #,##0\ &quot;Lari&quot;_-;\-* #,##0\ &quot;Lari&quot;_-;_-* &quot;-&quot;\ &quot;Lari&quot;_-;_-@_-"/>
    <numFmt numFmtId="193" formatCode="_-* #,##0\ _L_a_r_i_-;\-* #,##0\ _L_a_r_i_-;_-* &quot;-&quot;\ _L_a_r_i_-;_-@_-"/>
    <numFmt numFmtId="194" formatCode="_-* #,##0.00\ &quot;Lari&quot;_-;\-* #,##0.00\ &quot;Lari&quot;_-;_-* &quot;-&quot;??\ &quot;Lari&quot;_-;_-@_-"/>
    <numFmt numFmtId="195" formatCode="_-* #,##0.00\ _L_a_r_i_-;\-* #,##0.00\ _L_a_r_i_-;_-* &quot;-&quot;??\ _L_a_r_i_-;_-@_-"/>
    <numFmt numFmtId="196" formatCode="0.0"/>
    <numFmt numFmtId="197" formatCode="0.000"/>
    <numFmt numFmtId="198" formatCode="0.0000"/>
    <numFmt numFmtId="199" formatCode="[$-FC19]d\ mmmm\ yyyy\ &quot;г.&quot;"/>
    <numFmt numFmtId="200" formatCode="#,##0.0_);\-#,##0.0"/>
    <numFmt numFmtId="201" formatCode="#,##0_);\-#,##0"/>
    <numFmt numFmtId="202" formatCode="#,##0.000_);\-#,##0.000"/>
    <numFmt numFmtId="203" formatCode="#,##0.00_);\-#,##0.00"/>
    <numFmt numFmtId="204" formatCode="0.00000"/>
    <numFmt numFmtId="205" formatCode="#,##0.00_ ;\-#,##0.00\ "/>
  </numFmts>
  <fonts count="75">
    <font>
      <sz val="10"/>
      <name val="Arial"/>
      <family val="0"/>
    </font>
    <font>
      <sz val="10"/>
      <name val="AcadNusx"/>
      <family val="0"/>
    </font>
    <font>
      <b/>
      <sz val="10"/>
      <name val="AcadNusx"/>
      <family val="0"/>
    </font>
    <font>
      <sz val="10"/>
      <name val="Arial Cyr"/>
      <family val="0"/>
    </font>
    <font>
      <sz val="10"/>
      <name val="AcadMtavr"/>
      <family val="0"/>
    </font>
    <font>
      <sz val="14"/>
      <name val="AcadMtavr"/>
      <family val="0"/>
    </font>
    <font>
      <b/>
      <sz val="22"/>
      <color indexed="12"/>
      <name val="AcadMtavr"/>
      <family val="0"/>
    </font>
    <font>
      <sz val="20"/>
      <color indexed="12"/>
      <name val="AcadMtavr"/>
      <family val="0"/>
    </font>
    <font>
      <sz val="14"/>
      <name val="AcadNusx"/>
      <family val="0"/>
    </font>
    <font>
      <b/>
      <sz val="16"/>
      <name val="AcadMtavr"/>
      <family val="0"/>
    </font>
    <font>
      <sz val="16"/>
      <color indexed="8"/>
      <name val="AcadNusx"/>
      <family val="0"/>
    </font>
    <font>
      <sz val="11"/>
      <color indexed="8"/>
      <name val="AcadNusx"/>
      <family val="0"/>
    </font>
    <font>
      <sz val="14"/>
      <color indexed="8"/>
      <name val="AcadNusx"/>
      <family val="0"/>
    </font>
    <font>
      <sz val="11"/>
      <name val="AcadNusx"/>
      <family val="0"/>
    </font>
    <font>
      <sz val="8"/>
      <name val="Arial"/>
      <family val="2"/>
    </font>
    <font>
      <b/>
      <sz val="12"/>
      <name val="AcadMtavr"/>
      <family val="0"/>
    </font>
    <font>
      <b/>
      <sz val="10"/>
      <name val="LitNusx"/>
      <family val="2"/>
    </font>
    <font>
      <b/>
      <sz val="9"/>
      <name val="AcadNusx"/>
      <family val="0"/>
    </font>
    <font>
      <sz val="9"/>
      <name val="AcadNusx"/>
      <family val="0"/>
    </font>
    <font>
      <sz val="9"/>
      <name val="Arial"/>
      <family val="2"/>
    </font>
    <font>
      <b/>
      <sz val="9"/>
      <name val="Arial"/>
      <family val="2"/>
    </font>
    <font>
      <sz val="9"/>
      <color indexed="8"/>
      <name val="AcadNusx"/>
      <family val="0"/>
    </font>
    <font>
      <sz val="16"/>
      <name val="AcadMtav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family val="2"/>
    </font>
    <font>
      <sz val="9"/>
      <color indexed="10"/>
      <name val="AcadNusx"/>
      <family val="0"/>
    </font>
    <font>
      <sz val="9"/>
      <color indexed="30"/>
      <name val="AcadNusx"/>
      <family val="0"/>
    </font>
    <font>
      <b/>
      <sz val="9"/>
      <color indexed="30"/>
      <name val="AcadNusx"/>
      <family val="0"/>
    </font>
    <font>
      <b/>
      <sz val="9"/>
      <color indexed="10"/>
      <name val="AcadNusx"/>
      <family val="0"/>
    </font>
    <font>
      <sz val="9"/>
      <color indexed="30"/>
      <name val="Arial"/>
      <family val="2"/>
    </font>
    <font>
      <sz val="9"/>
      <color indexed="36"/>
      <name val="AcadNusx"/>
      <family val="0"/>
    </font>
    <font>
      <sz val="9"/>
      <color indexed="10"/>
      <name val="Arial"/>
      <family val="2"/>
    </font>
    <font>
      <b/>
      <sz val="11"/>
      <color indexed="56"/>
      <name val="AcadNusx"/>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cadNusx"/>
      <family val="0"/>
    </font>
    <font>
      <sz val="9"/>
      <color rgb="FF0070C0"/>
      <name val="AcadNusx"/>
      <family val="0"/>
    </font>
    <font>
      <sz val="9"/>
      <color rgb="FF000000"/>
      <name val="AcadNusx"/>
      <family val="0"/>
    </font>
    <font>
      <b/>
      <sz val="9"/>
      <color rgb="FF0070C0"/>
      <name val="AcadNusx"/>
      <family val="0"/>
    </font>
    <font>
      <b/>
      <sz val="9"/>
      <color rgb="FFFF0000"/>
      <name val="AcadNusx"/>
      <family val="0"/>
    </font>
    <font>
      <sz val="9"/>
      <color rgb="FF0070C0"/>
      <name val="Arial"/>
      <family val="2"/>
    </font>
    <font>
      <sz val="9"/>
      <color rgb="FF7030A0"/>
      <name val="AcadNusx"/>
      <family val="0"/>
    </font>
    <font>
      <sz val="9"/>
      <color rgb="FFFF0000"/>
      <name val="Arial"/>
      <family val="2"/>
    </font>
    <font>
      <b/>
      <sz val="11"/>
      <color rgb="FF002060"/>
      <name val="AcadNusx"/>
      <family val="0"/>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23" fillId="3" borderId="0" applyNumberFormat="0" applyBorder="0" applyAlignment="0" applyProtection="0"/>
    <xf numFmtId="0" fontId="49" fillId="4" borderId="0" applyNumberFormat="0" applyBorder="0" applyAlignment="0" applyProtection="0"/>
    <xf numFmtId="0" fontId="23" fillId="5" borderId="0" applyNumberFormat="0" applyBorder="0" applyAlignment="0" applyProtection="0"/>
    <xf numFmtId="0" fontId="49" fillId="6" borderId="0" applyNumberFormat="0" applyBorder="0" applyAlignment="0" applyProtection="0"/>
    <xf numFmtId="0" fontId="23" fillId="7" borderId="0" applyNumberFormat="0" applyBorder="0" applyAlignment="0" applyProtection="0"/>
    <xf numFmtId="0" fontId="49" fillId="8" borderId="0" applyNumberFormat="0" applyBorder="0" applyAlignment="0" applyProtection="0"/>
    <xf numFmtId="0" fontId="23" fillId="9" borderId="0" applyNumberFormat="0" applyBorder="0" applyAlignment="0" applyProtection="0"/>
    <xf numFmtId="0" fontId="49" fillId="10" borderId="0" applyNumberFormat="0" applyBorder="0" applyAlignment="0" applyProtection="0"/>
    <xf numFmtId="0" fontId="23" fillId="11" borderId="0" applyNumberFormat="0" applyBorder="0" applyAlignment="0" applyProtection="0"/>
    <xf numFmtId="0" fontId="49" fillId="12" borderId="0" applyNumberFormat="0" applyBorder="0" applyAlignment="0" applyProtection="0"/>
    <xf numFmtId="0" fontId="23" fillId="1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49" fillId="14" borderId="0" applyNumberFormat="0" applyBorder="0" applyAlignment="0" applyProtection="0"/>
    <xf numFmtId="0" fontId="23" fillId="15" borderId="0" applyNumberFormat="0" applyBorder="0" applyAlignment="0" applyProtection="0"/>
    <xf numFmtId="0" fontId="49" fillId="16" borderId="0" applyNumberFormat="0" applyBorder="0" applyAlignment="0" applyProtection="0"/>
    <xf numFmtId="0" fontId="23" fillId="17" borderId="0" applyNumberFormat="0" applyBorder="0" applyAlignment="0" applyProtection="0"/>
    <xf numFmtId="0" fontId="49" fillId="18" borderId="0" applyNumberFormat="0" applyBorder="0" applyAlignment="0" applyProtection="0"/>
    <xf numFmtId="0" fontId="23" fillId="19" borderId="0" applyNumberFormat="0" applyBorder="0" applyAlignment="0" applyProtection="0"/>
    <xf numFmtId="0" fontId="49" fillId="20" borderId="0" applyNumberFormat="0" applyBorder="0" applyAlignment="0" applyProtection="0"/>
    <xf numFmtId="0" fontId="23" fillId="9" borderId="0" applyNumberFormat="0" applyBorder="0" applyAlignment="0" applyProtection="0"/>
    <xf numFmtId="0" fontId="49" fillId="21" borderId="0" applyNumberFormat="0" applyBorder="0" applyAlignment="0" applyProtection="0"/>
    <xf numFmtId="0" fontId="23" fillId="15" borderId="0" applyNumberFormat="0" applyBorder="0" applyAlignment="0" applyProtection="0"/>
    <xf numFmtId="0" fontId="49" fillId="22" borderId="0" applyNumberFormat="0" applyBorder="0" applyAlignment="0" applyProtection="0"/>
    <xf numFmtId="0" fontId="23" fillId="23"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50" fillId="24" borderId="0" applyNumberFormat="0" applyBorder="0" applyAlignment="0" applyProtection="0"/>
    <xf numFmtId="0" fontId="24" fillId="25" borderId="0" applyNumberFormat="0" applyBorder="0" applyAlignment="0" applyProtection="0"/>
    <xf numFmtId="0" fontId="50" fillId="26" borderId="0" applyNumberFormat="0" applyBorder="0" applyAlignment="0" applyProtection="0"/>
    <xf numFmtId="0" fontId="24" fillId="17" borderId="0" applyNumberFormat="0" applyBorder="0" applyAlignment="0" applyProtection="0"/>
    <xf numFmtId="0" fontId="50" fillId="27" borderId="0" applyNumberFormat="0" applyBorder="0" applyAlignment="0" applyProtection="0"/>
    <xf numFmtId="0" fontId="24" fillId="19" borderId="0" applyNumberFormat="0" applyBorder="0" applyAlignment="0" applyProtection="0"/>
    <xf numFmtId="0" fontId="50" fillId="28" borderId="0" applyNumberFormat="0" applyBorder="0" applyAlignment="0" applyProtection="0"/>
    <xf numFmtId="0" fontId="24" fillId="29" borderId="0" applyNumberFormat="0" applyBorder="0" applyAlignment="0" applyProtection="0"/>
    <xf numFmtId="0" fontId="50" fillId="30" borderId="0" applyNumberFormat="0" applyBorder="0" applyAlignment="0" applyProtection="0"/>
    <xf numFmtId="0" fontId="24" fillId="31" borderId="0" applyNumberFormat="0" applyBorder="0" applyAlignment="0" applyProtection="0"/>
    <xf numFmtId="0" fontId="50" fillId="32"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50" fillId="34" borderId="0" applyNumberFormat="0" applyBorder="0" applyAlignment="0" applyProtection="0"/>
    <xf numFmtId="0" fontId="24" fillId="35" borderId="0" applyNumberFormat="0" applyBorder="0" applyAlignment="0" applyProtection="0"/>
    <xf numFmtId="0" fontId="50" fillId="36" borderId="0" applyNumberFormat="0" applyBorder="0" applyAlignment="0" applyProtection="0"/>
    <xf numFmtId="0" fontId="24" fillId="37" borderId="0" applyNumberFormat="0" applyBorder="0" applyAlignment="0" applyProtection="0"/>
    <xf numFmtId="0" fontId="50" fillId="38" borderId="0" applyNumberFormat="0" applyBorder="0" applyAlignment="0" applyProtection="0"/>
    <xf numFmtId="0" fontId="24" fillId="39" borderId="0" applyNumberFormat="0" applyBorder="0" applyAlignment="0" applyProtection="0"/>
    <xf numFmtId="0" fontId="50" fillId="40" borderId="0" applyNumberFormat="0" applyBorder="0" applyAlignment="0" applyProtection="0"/>
    <xf numFmtId="0" fontId="24" fillId="29" borderId="0" applyNumberFormat="0" applyBorder="0" applyAlignment="0" applyProtection="0"/>
    <xf numFmtId="0" fontId="50" fillId="41" borderId="0" applyNumberFormat="0" applyBorder="0" applyAlignment="0" applyProtection="0"/>
    <xf numFmtId="0" fontId="24" fillId="31" borderId="0" applyNumberFormat="0" applyBorder="0" applyAlignment="0" applyProtection="0"/>
    <xf numFmtId="0" fontId="50" fillId="42" borderId="0" applyNumberFormat="0" applyBorder="0" applyAlignment="0" applyProtection="0"/>
    <xf numFmtId="0" fontId="24" fillId="43" borderId="0" applyNumberFormat="0" applyBorder="0" applyAlignment="0" applyProtection="0"/>
    <xf numFmtId="0" fontId="51" fillId="44" borderId="0" applyNumberFormat="0" applyBorder="0" applyAlignment="0" applyProtection="0"/>
    <xf numFmtId="0" fontId="35" fillId="5" borderId="0" applyNumberFormat="0" applyBorder="0" applyAlignment="0" applyProtection="0"/>
    <xf numFmtId="0" fontId="52" fillId="45" borderId="1" applyNumberFormat="0" applyAlignment="0" applyProtection="0"/>
    <xf numFmtId="0" fontId="27" fillId="46" borderId="2" applyNumberFormat="0" applyAlignment="0" applyProtection="0"/>
    <xf numFmtId="0" fontId="53" fillId="47" borderId="3" applyNumberFormat="0" applyAlignment="0" applyProtection="0"/>
    <xf numFmtId="0" fontId="3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3" fillId="0" borderId="0" applyFont="0" applyFill="0" applyBorder="0" applyAlignment="0" applyProtection="0"/>
    <xf numFmtId="171"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55" fillId="49" borderId="0" applyNumberFormat="0" applyBorder="0" applyAlignment="0" applyProtection="0"/>
    <xf numFmtId="0" fontId="39" fillId="7" borderId="0" applyNumberFormat="0" applyBorder="0" applyAlignment="0" applyProtection="0"/>
    <xf numFmtId="0" fontId="56" fillId="0" borderId="5" applyNumberFormat="0" applyFill="0" applyAlignment="0" applyProtection="0"/>
    <xf numFmtId="0" fontId="28" fillId="0" borderId="6" applyNumberFormat="0" applyFill="0" applyAlignment="0" applyProtection="0"/>
    <xf numFmtId="0" fontId="57" fillId="0" borderId="7" applyNumberFormat="0" applyFill="0" applyAlignment="0" applyProtection="0"/>
    <xf numFmtId="0" fontId="29" fillId="0" borderId="8" applyNumberFormat="0" applyFill="0" applyAlignment="0" applyProtection="0"/>
    <xf numFmtId="0" fontId="58" fillId="0" borderId="9" applyNumberFormat="0" applyFill="0" applyAlignment="0" applyProtection="0"/>
    <xf numFmtId="0" fontId="30" fillId="0" borderId="10" applyNumberFormat="0" applyFill="0" applyAlignment="0" applyProtection="0"/>
    <xf numFmtId="0" fontId="58" fillId="0" borderId="0" applyNumberFormat="0" applyFill="0" applyBorder="0" applyAlignment="0" applyProtection="0"/>
    <xf numFmtId="0" fontId="30" fillId="0" borderId="0" applyNumberFormat="0" applyFill="0" applyBorder="0" applyAlignment="0" applyProtection="0"/>
    <xf numFmtId="0" fontId="59" fillId="50" borderId="1" applyNumberFormat="0" applyAlignment="0" applyProtection="0"/>
    <xf numFmtId="0" fontId="25" fillId="13" borderId="2" applyNumberFormat="0" applyAlignment="0" applyProtection="0"/>
    <xf numFmtId="0" fontId="60" fillId="0" borderId="11" applyNumberFormat="0" applyFill="0" applyAlignment="0" applyProtection="0"/>
    <xf numFmtId="0" fontId="37" fillId="0" borderId="12" applyNumberFormat="0" applyFill="0" applyAlignment="0" applyProtection="0"/>
    <xf numFmtId="0" fontId="61" fillId="51" borderId="0" applyNumberFormat="0" applyBorder="0" applyAlignment="0" applyProtection="0"/>
    <xf numFmtId="0" fontId="34" fillId="52"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62" fillId="45" borderId="15" applyNumberFormat="0" applyAlignment="0" applyProtection="0"/>
    <xf numFmtId="0" fontId="26" fillId="46" borderId="16"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0" borderId="17" applyNumberFormat="0" applyFill="0" applyAlignment="0" applyProtection="0"/>
    <xf numFmtId="0" fontId="31" fillId="0" borderId="18" applyNumberFormat="0" applyFill="0" applyAlignment="0" applyProtection="0"/>
    <xf numFmtId="0" fontId="65" fillId="0" borderId="0" applyNumberFormat="0" applyFill="0" applyBorder="0" applyAlignment="0" applyProtection="0"/>
    <xf numFmtId="0" fontId="38" fillId="0" borderId="0" applyNumberFormat="0" applyFill="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5" fillId="13" borderId="2" applyNumberFormat="0" applyAlignment="0" applyProtection="0"/>
    <xf numFmtId="0" fontId="25" fillId="13" borderId="2" applyNumberFormat="0" applyAlignment="0" applyProtection="0"/>
    <xf numFmtId="0" fontId="25" fillId="13" borderId="2" applyNumberFormat="0" applyAlignment="0" applyProtection="0"/>
    <xf numFmtId="0" fontId="26" fillId="46" borderId="16" applyNumberFormat="0" applyAlignment="0" applyProtection="0"/>
    <xf numFmtId="0" fontId="26" fillId="46" borderId="16" applyNumberFormat="0" applyAlignment="0" applyProtection="0"/>
    <xf numFmtId="0" fontId="26" fillId="46" borderId="16"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2" fillId="48" borderId="4" applyNumberFormat="0" applyAlignment="0" applyProtection="0"/>
    <xf numFmtId="0" fontId="32" fillId="48" borderId="4" applyNumberFormat="0" applyAlignment="0" applyProtection="0"/>
    <xf numFmtId="0" fontId="32" fillId="48" borderId="4"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 fillId="0" borderId="0">
      <alignment/>
      <protection/>
    </xf>
    <xf numFmtId="0" fontId="3" fillId="0" borderId="0">
      <alignment/>
      <protection/>
    </xf>
    <xf numFmtId="0" fontId="49" fillId="0" borderId="0">
      <alignment/>
      <protection/>
    </xf>
    <xf numFmtId="0" fontId="0" fillId="0" borderId="0">
      <alignment/>
      <protection/>
    </xf>
    <xf numFmtId="0" fontId="49" fillId="0" borderId="0">
      <alignment/>
      <protection/>
    </xf>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9" fontId="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cellStyleXfs>
  <cellXfs count="183">
    <xf numFmtId="0" fontId="0" fillId="0" borderId="0" xfId="0" applyAlignment="1">
      <alignment/>
    </xf>
    <xf numFmtId="0" fontId="2" fillId="0" borderId="19" xfId="0" applyFont="1" applyBorder="1" applyAlignment="1">
      <alignment horizontal="center" vertical="center" wrapText="1"/>
    </xf>
    <xf numFmtId="2" fontId="2" fillId="0" borderId="19" xfId="0" applyNumberFormat="1" applyFont="1" applyBorder="1" applyAlignment="1">
      <alignment horizontal="center" vertical="center" wrapText="1"/>
    </xf>
    <xf numFmtId="0" fontId="1" fillId="0" borderId="19" xfId="0" applyFont="1" applyBorder="1" applyAlignment="1">
      <alignment horizontal="center" vertical="center" wrapText="1"/>
    </xf>
    <xf numFmtId="2" fontId="1" fillId="0" borderId="19" xfId="0" applyNumberFormat="1" applyFont="1" applyBorder="1" applyAlignment="1">
      <alignment horizontal="center" vertical="center" wrapText="1"/>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6" fillId="0" borderId="23" xfId="0" applyFont="1" applyBorder="1" applyAlignment="1">
      <alignment vertical="center"/>
    </xf>
    <xf numFmtId="0" fontId="6" fillId="0" borderId="0" xfId="0" applyFont="1" applyBorder="1" applyAlignment="1">
      <alignment vertical="center"/>
    </xf>
    <xf numFmtId="0" fontId="6" fillId="0" borderId="27" xfId="0" applyFont="1" applyBorder="1" applyAlignment="1">
      <alignment vertical="center"/>
    </xf>
    <xf numFmtId="0" fontId="7" fillId="0" borderId="23" xfId="0" applyFont="1" applyBorder="1" applyAlignment="1">
      <alignment/>
    </xf>
    <xf numFmtId="0" fontId="7" fillId="0" borderId="0" xfId="0" applyFont="1" applyBorder="1" applyAlignment="1">
      <alignment/>
    </xf>
    <xf numFmtId="0" fontId="7" fillId="0" borderId="27" xfId="0" applyFont="1" applyBorder="1" applyAlignment="1">
      <alignment/>
    </xf>
    <xf numFmtId="0" fontId="8" fillId="0" borderId="0" xfId="0" applyFont="1" applyBorder="1" applyAlignment="1">
      <alignment horizontal="right" vertical="center"/>
    </xf>
    <xf numFmtId="0" fontId="5" fillId="0" borderId="23" xfId="0" applyFont="1" applyBorder="1" applyAlignment="1">
      <alignment/>
    </xf>
    <xf numFmtId="0" fontId="8" fillId="0" borderId="0" xfId="0" applyFont="1" applyBorder="1" applyAlignment="1">
      <alignment/>
    </xf>
    <xf numFmtId="0" fontId="5" fillId="0" borderId="27"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0" fontId="11" fillId="0" borderId="0" xfId="0" applyFont="1" applyAlignment="1">
      <alignment horizontal="center" vertical="center" wrapText="1"/>
    </xf>
    <xf numFmtId="0" fontId="11"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2" fontId="13" fillId="0" borderId="0" xfId="0" applyNumberFormat="1" applyFont="1" applyAlignment="1">
      <alignment horizontal="left" vertical="center" wrapText="1"/>
    </xf>
    <xf numFmtId="2" fontId="2" fillId="0" borderId="19" xfId="0" applyNumberFormat="1" applyFont="1" applyFill="1" applyBorder="1" applyAlignment="1">
      <alignment horizontal="center" vertical="center" wrapText="1"/>
    </xf>
    <xf numFmtId="0" fontId="0" fillId="0" borderId="0" xfId="0" applyFont="1" applyAlignment="1">
      <alignment/>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horizontal="left" vertical="center" wrapText="1"/>
    </xf>
    <xf numFmtId="0" fontId="1" fillId="0" borderId="0" xfId="0" applyFont="1" applyBorder="1" applyAlignment="1">
      <alignment horizontal="center" vertical="center" wrapText="1"/>
    </xf>
    <xf numFmtId="2" fontId="2" fillId="0" borderId="0" xfId="0" applyNumberFormat="1" applyFont="1" applyAlignment="1">
      <alignment horizontal="center" vertical="center" wrapText="1"/>
    </xf>
    <xf numFmtId="2" fontId="2" fillId="0" borderId="0" xfId="0" applyNumberFormat="1" applyFont="1" applyFill="1" applyAlignment="1">
      <alignment horizontal="center" vertical="center" wrapText="1"/>
    </xf>
    <xf numFmtId="49" fontId="1" fillId="0" borderId="0" xfId="0" applyNumberFormat="1" applyFont="1" applyAlignment="1">
      <alignment horizontal="center" vertical="center" wrapText="1"/>
    </xf>
    <xf numFmtId="49" fontId="2" fillId="0" borderId="19"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16" fillId="0" borderId="19"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2" fontId="2" fillId="55" borderId="19" xfId="0" applyNumberFormat="1" applyFont="1" applyFill="1" applyBorder="1" applyAlignment="1">
      <alignment horizontal="center" vertical="center" wrapText="1"/>
    </xf>
    <xf numFmtId="2" fontId="13" fillId="0" borderId="0" xfId="0" applyNumberFormat="1" applyFont="1" applyAlignment="1">
      <alignment horizontal="center" vertical="center" wrapText="1"/>
    </xf>
    <xf numFmtId="0" fontId="17" fillId="0" borderId="19" xfId="0" applyFont="1" applyBorder="1" applyAlignment="1">
      <alignment horizontal="center" vertical="center" wrapText="1"/>
    </xf>
    <xf numFmtId="2" fontId="17" fillId="0" borderId="19" xfId="0" applyNumberFormat="1" applyFont="1" applyBorder="1" applyAlignment="1">
      <alignment horizontal="center" vertical="center" wrapText="1"/>
    </xf>
    <xf numFmtId="2" fontId="17" fillId="56" borderId="19" xfId="0" applyNumberFormat="1" applyFont="1" applyFill="1" applyBorder="1" applyAlignment="1">
      <alignment horizontal="center" vertical="center" wrapText="1"/>
    </xf>
    <xf numFmtId="0" fontId="18" fillId="0" borderId="19" xfId="0" applyFont="1" applyBorder="1" applyAlignment="1">
      <alignment horizontal="center" vertical="center" wrapText="1"/>
    </xf>
    <xf numFmtId="0" fontId="66" fillId="0" borderId="19" xfId="0" applyFont="1" applyBorder="1" applyAlignment="1">
      <alignment horizontal="center" vertical="center" wrapText="1"/>
    </xf>
    <xf numFmtId="2" fontId="18" fillId="0" borderId="19" xfId="0" applyNumberFormat="1" applyFont="1" applyBorder="1" applyAlignment="1">
      <alignment horizontal="center" vertical="center" wrapText="1"/>
    </xf>
    <xf numFmtId="49" fontId="17" fillId="55" borderId="19" xfId="0" applyNumberFormat="1" applyFont="1" applyFill="1" applyBorder="1" applyAlignment="1">
      <alignment horizontal="center" vertical="center" wrapText="1"/>
    </xf>
    <xf numFmtId="49" fontId="17" fillId="0" borderId="19" xfId="0" applyNumberFormat="1" applyFont="1" applyFill="1" applyBorder="1" applyAlignment="1">
      <alignment horizontal="center" vertical="center" wrapText="1"/>
    </xf>
    <xf numFmtId="0" fontId="17" fillId="0" borderId="19" xfId="0" applyFont="1" applyFill="1" applyBorder="1" applyAlignment="1">
      <alignment horizontal="center" vertical="center" wrapText="1"/>
    </xf>
    <xf numFmtId="2" fontId="17" fillId="0" borderId="19" xfId="0" applyNumberFormat="1" applyFont="1" applyFill="1" applyBorder="1" applyAlignment="1">
      <alignment horizontal="center" vertical="center" wrapText="1"/>
    </xf>
    <xf numFmtId="2" fontId="66" fillId="0" borderId="19" xfId="0" applyNumberFormat="1" applyFont="1" applyFill="1" applyBorder="1" applyAlignment="1">
      <alignment horizontal="center" vertical="center" wrapText="1"/>
    </xf>
    <xf numFmtId="0" fontId="67" fillId="0" borderId="19" xfId="0" applyFont="1" applyFill="1" applyBorder="1" applyAlignment="1">
      <alignment horizontal="center" vertical="center" wrapText="1"/>
    </xf>
    <xf numFmtId="2" fontId="67" fillId="0" borderId="19" xfId="0" applyNumberFormat="1" applyFont="1" applyFill="1" applyBorder="1" applyAlignment="1">
      <alignment horizontal="center" vertical="center" wrapText="1"/>
    </xf>
    <xf numFmtId="0" fontId="18" fillId="0" borderId="19" xfId="0" applyFont="1" applyFill="1" applyBorder="1" applyAlignment="1">
      <alignment horizontal="center" vertical="center" wrapText="1"/>
    </xf>
    <xf numFmtId="2" fontId="18" fillId="0" borderId="19" xfId="0" applyNumberFormat="1" applyFont="1" applyFill="1" applyBorder="1" applyAlignment="1">
      <alignment horizontal="center" vertical="center" wrapText="1"/>
    </xf>
    <xf numFmtId="0" fontId="18" fillId="55" borderId="19" xfId="0" applyFont="1" applyFill="1" applyBorder="1" applyAlignment="1">
      <alignment horizontal="center" vertical="center" wrapText="1"/>
    </xf>
    <xf numFmtId="2" fontId="66" fillId="0" borderId="19" xfId="0" applyNumberFormat="1" applyFont="1" applyBorder="1" applyAlignment="1">
      <alignment horizontal="center" vertical="center" wrapText="1"/>
    </xf>
    <xf numFmtId="0" fontId="67" fillId="0" borderId="19" xfId="0" applyFont="1" applyBorder="1" applyAlignment="1">
      <alignment horizontal="center" vertical="center" wrapText="1"/>
    </xf>
    <xf numFmtId="2" fontId="67" fillId="0" borderId="19" xfId="0" applyNumberFormat="1" applyFont="1" applyBorder="1" applyAlignment="1">
      <alignment horizontal="center" vertical="center" wrapText="1"/>
    </xf>
    <xf numFmtId="1" fontId="17" fillId="55" borderId="19" xfId="0" applyNumberFormat="1" applyFont="1" applyFill="1" applyBorder="1" applyAlignment="1">
      <alignment horizontal="center" vertical="center" wrapText="1"/>
    </xf>
    <xf numFmtId="2" fontId="17" fillId="11" borderId="19" xfId="0" applyNumberFormat="1" applyFont="1" applyFill="1" applyBorder="1" applyAlignment="1">
      <alignment horizontal="center" vertical="center" wrapText="1"/>
    </xf>
    <xf numFmtId="49" fontId="18" fillId="0" borderId="19" xfId="0" applyNumberFormat="1" applyFont="1" applyFill="1" applyBorder="1" applyAlignment="1">
      <alignment horizontal="center" vertical="center" wrapText="1"/>
    </xf>
    <xf numFmtId="14" fontId="17" fillId="0" borderId="19" xfId="0" applyNumberFormat="1" applyFont="1" applyBorder="1" applyAlignment="1">
      <alignment horizontal="center" vertical="center" wrapText="1"/>
    </xf>
    <xf numFmtId="49" fontId="66" fillId="0" borderId="19" xfId="0" applyNumberFormat="1" applyFont="1" applyFill="1" applyBorder="1" applyAlignment="1">
      <alignment horizontal="center" vertical="center" wrapText="1"/>
    </xf>
    <xf numFmtId="0" fontId="66" fillId="0" borderId="19" xfId="0" applyFont="1" applyFill="1" applyBorder="1" applyAlignment="1">
      <alignment horizontal="center" vertical="center" wrapText="1"/>
    </xf>
    <xf numFmtId="2" fontId="66" fillId="52" borderId="19" xfId="0" applyNumberFormat="1" applyFont="1" applyFill="1" applyBorder="1" applyAlignment="1">
      <alignment horizontal="center" vertical="center" wrapText="1"/>
    </xf>
    <xf numFmtId="0" fontId="19" fillId="0" borderId="19" xfId="0" applyFont="1" applyBorder="1" applyAlignment="1">
      <alignment horizontal="center" vertical="center"/>
    </xf>
    <xf numFmtId="49" fontId="67" fillId="0" borderId="19" xfId="0" applyNumberFormat="1" applyFont="1" applyFill="1" applyBorder="1" applyAlignment="1">
      <alignment horizontal="center" vertical="center" wrapText="1"/>
    </xf>
    <xf numFmtId="0" fontId="0" fillId="0" borderId="0" xfId="0" applyAlignment="1">
      <alignment horizontal="center" vertical="center" wrapText="1"/>
    </xf>
    <xf numFmtId="2" fontId="17" fillId="55" borderId="19" xfId="0" applyNumberFormat="1" applyFont="1" applyFill="1" applyBorder="1" applyAlignment="1">
      <alignment horizontal="center" vertical="center" wrapText="1"/>
    </xf>
    <xf numFmtId="2" fontId="66" fillId="55" borderId="19" xfId="0" applyNumberFormat="1" applyFont="1" applyFill="1" applyBorder="1" applyAlignment="1">
      <alignment horizontal="center" vertical="center" wrapText="1"/>
    </xf>
    <xf numFmtId="0" fontId="68" fillId="0" borderId="36" xfId="0" applyFont="1" applyBorder="1" applyAlignment="1">
      <alignment horizontal="center" vertical="center" wrapText="1"/>
    </xf>
    <xf numFmtId="0" fontId="68" fillId="0" borderId="37" xfId="0" applyFont="1" applyBorder="1" applyAlignment="1">
      <alignment horizontal="center" vertical="center" wrapText="1"/>
    </xf>
    <xf numFmtId="0" fontId="68" fillId="0" borderId="38" xfId="0" applyFont="1" applyBorder="1" applyAlignment="1">
      <alignment horizontal="center" vertical="center" wrapText="1"/>
    </xf>
    <xf numFmtId="2" fontId="69" fillId="56" borderId="19" xfId="0" applyNumberFormat="1" applyFont="1" applyFill="1" applyBorder="1" applyAlignment="1">
      <alignment horizontal="center" vertical="center" wrapText="1"/>
    </xf>
    <xf numFmtId="2" fontId="70" fillId="56" borderId="19" xfId="0" applyNumberFormat="1" applyFont="1" applyFill="1" applyBorder="1" applyAlignment="1">
      <alignment horizontal="center" vertical="center" wrapText="1"/>
    </xf>
    <xf numFmtId="0" fontId="19" fillId="0" borderId="0" xfId="0" applyFont="1" applyAlignment="1">
      <alignment horizontal="center" vertical="center"/>
    </xf>
    <xf numFmtId="0" fontId="68" fillId="0" borderId="19" xfId="0" applyFont="1" applyBorder="1" applyAlignment="1">
      <alignment horizontal="center" vertical="center" wrapText="1"/>
    </xf>
    <xf numFmtId="0" fontId="71" fillId="0" borderId="19" xfId="0" applyFont="1" applyBorder="1" applyAlignment="1">
      <alignment horizontal="center" vertical="center"/>
    </xf>
    <xf numFmtId="0" fontId="68" fillId="55" borderId="36" xfId="0" applyFont="1" applyFill="1" applyBorder="1" applyAlignment="1">
      <alignment horizontal="center" vertical="center" wrapText="1"/>
    </xf>
    <xf numFmtId="0" fontId="68" fillId="55" borderId="37" xfId="0" applyFont="1" applyFill="1" applyBorder="1" applyAlignment="1">
      <alignment horizontal="center" vertical="center" wrapText="1"/>
    </xf>
    <xf numFmtId="2" fontId="72" fillId="0" borderId="19" xfId="0" applyNumberFormat="1" applyFont="1" applyFill="1" applyBorder="1" applyAlignment="1">
      <alignment horizontal="center" vertical="center" wrapText="1"/>
    </xf>
    <xf numFmtId="0" fontId="19" fillId="55" borderId="0" xfId="0" applyFont="1" applyFill="1" applyAlignment="1">
      <alignment horizontal="center" vertical="center"/>
    </xf>
    <xf numFmtId="0" fontId="20" fillId="0" borderId="19" xfId="0" applyFont="1" applyBorder="1" applyAlignment="1">
      <alignment horizontal="center" vertical="center"/>
    </xf>
    <xf numFmtId="0" fontId="20" fillId="55" borderId="19" xfId="0" applyFont="1" applyFill="1" applyBorder="1" applyAlignment="1">
      <alignment horizontal="center" vertical="center"/>
    </xf>
    <xf numFmtId="0" fontId="20" fillId="0" borderId="0" xfId="0" applyFont="1" applyAlignment="1">
      <alignment horizontal="center" vertical="center"/>
    </xf>
    <xf numFmtId="0" fontId="19" fillId="55" borderId="19" xfId="0" applyFont="1" applyFill="1" applyBorder="1" applyAlignment="1">
      <alignment horizontal="center" vertical="center"/>
    </xf>
    <xf numFmtId="0" fontId="73" fillId="0" borderId="19" xfId="0" applyFont="1" applyBorder="1" applyAlignment="1">
      <alignment horizontal="center" vertical="center"/>
    </xf>
    <xf numFmtId="0" fontId="71" fillId="55" borderId="19" xfId="0" applyFont="1" applyFill="1" applyBorder="1" applyAlignment="1">
      <alignment horizontal="center" vertical="center"/>
    </xf>
    <xf numFmtId="2" fontId="71" fillId="0" borderId="19" xfId="0" applyNumberFormat="1" applyFont="1" applyBorder="1" applyAlignment="1">
      <alignment horizontal="center" vertical="center"/>
    </xf>
    <xf numFmtId="2" fontId="19" fillId="0" borderId="19" xfId="0" applyNumberFormat="1" applyFont="1" applyBorder="1" applyAlignment="1">
      <alignment horizontal="center" vertical="center"/>
    </xf>
    <xf numFmtId="0" fontId="73" fillId="55" borderId="19" xfId="0" applyFont="1" applyFill="1" applyBorder="1" applyAlignment="1">
      <alignment horizontal="center" vertical="center"/>
    </xf>
    <xf numFmtId="2" fontId="19" fillId="0" borderId="0" xfId="0" applyNumberFormat="1" applyFont="1" applyAlignment="1">
      <alignment horizontal="center" vertical="center"/>
    </xf>
    <xf numFmtId="2" fontId="0" fillId="0" borderId="0" xfId="0" applyNumberFormat="1" applyAlignment="1">
      <alignment horizontal="center" vertical="center" wrapText="1"/>
    </xf>
    <xf numFmtId="2" fontId="20" fillId="0" borderId="0" xfId="0" applyNumberFormat="1" applyFont="1" applyAlignment="1">
      <alignment horizontal="center" vertical="center"/>
    </xf>
    <xf numFmtId="2" fontId="1" fillId="55" borderId="19" xfId="0" applyNumberFormat="1" applyFont="1" applyFill="1" applyBorder="1" applyAlignment="1">
      <alignment horizontal="center" vertical="center" wrapText="1"/>
    </xf>
    <xf numFmtId="0" fontId="0" fillId="0" borderId="0" xfId="0" applyAlignment="1">
      <alignment horizontal="left" vertical="top"/>
    </xf>
    <xf numFmtId="0" fontId="18" fillId="55" borderId="36" xfId="0" applyFont="1" applyFill="1" applyBorder="1" applyAlignment="1">
      <alignment horizontal="center" vertical="center" wrapText="1"/>
    </xf>
    <xf numFmtId="0" fontId="17" fillId="55" borderId="19" xfId="0" applyFont="1" applyFill="1" applyBorder="1" applyAlignment="1">
      <alignment horizontal="center" vertical="center" wrapText="1"/>
    </xf>
    <xf numFmtId="2" fontId="18" fillId="55" borderId="0" xfId="0" applyNumberFormat="1" applyFont="1" applyFill="1" applyAlignment="1">
      <alignment horizontal="center" vertical="center" wrapText="1"/>
    </xf>
    <xf numFmtId="1" fontId="18" fillId="55" borderId="0" xfId="0" applyNumberFormat="1" applyFont="1" applyFill="1" applyAlignment="1">
      <alignment horizontal="center" vertical="center" wrapText="1"/>
    </xf>
    <xf numFmtId="0" fontId="68" fillId="55" borderId="19" xfId="0" applyFont="1" applyFill="1" applyBorder="1" applyAlignment="1">
      <alignment horizontal="center" vertical="center" wrapText="1"/>
    </xf>
    <xf numFmtId="0" fontId="68" fillId="55" borderId="38" xfId="0" applyFont="1" applyFill="1" applyBorder="1" applyAlignment="1">
      <alignment horizontal="center" vertical="center" wrapText="1"/>
    </xf>
    <xf numFmtId="0" fontId="74" fillId="0" borderId="19" xfId="0" applyFont="1" applyBorder="1" applyAlignment="1">
      <alignment horizontal="center" vertical="center" wrapText="1"/>
    </xf>
    <xf numFmtId="197" fontId="1" fillId="0" borderId="19" xfId="0" applyNumberFormat="1" applyFont="1" applyBorder="1" applyAlignment="1">
      <alignment horizontal="center" vertical="center" wrapText="1"/>
    </xf>
    <xf numFmtId="0" fontId="68" fillId="55" borderId="39" xfId="0" applyFont="1" applyFill="1" applyBorder="1" applyAlignment="1">
      <alignment horizontal="center" vertical="center" wrapText="1"/>
    </xf>
    <xf numFmtId="2" fontId="66" fillId="55" borderId="19" xfId="0" applyNumberFormat="1" applyFont="1" applyFill="1" applyBorder="1" applyAlignment="1">
      <alignment horizontal="center" vertical="center" wrapText="1"/>
    </xf>
    <xf numFmtId="2" fontId="67" fillId="55" borderId="19" xfId="0" applyNumberFormat="1" applyFont="1" applyFill="1" applyBorder="1" applyAlignment="1">
      <alignment horizontal="center" vertical="center" wrapText="1"/>
    </xf>
    <xf numFmtId="2" fontId="18" fillId="55" borderId="19" xfId="0" applyNumberFormat="1" applyFont="1" applyFill="1" applyBorder="1" applyAlignment="1">
      <alignment horizontal="center" vertical="center" wrapText="1"/>
    </xf>
    <xf numFmtId="2" fontId="17" fillId="55" borderId="19" xfId="0" applyNumberFormat="1" applyFont="1" applyFill="1" applyBorder="1" applyAlignment="1">
      <alignment horizontal="center" vertical="center" wrapText="1"/>
    </xf>
    <xf numFmtId="2" fontId="2" fillId="57" borderId="19" xfId="0" applyNumberFormat="1" applyFont="1" applyFill="1" applyBorder="1" applyAlignment="1">
      <alignment horizontal="center" vertical="center" wrapText="1"/>
    </xf>
    <xf numFmtId="0" fontId="18" fillId="55" borderId="19" xfId="0" applyFont="1" applyFill="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0" fontId="8" fillId="0" borderId="0" xfId="0" applyFont="1" applyBorder="1" applyAlignment="1">
      <alignment horizontal="center"/>
    </xf>
    <xf numFmtId="0" fontId="8" fillId="0" borderId="27" xfId="0" applyFont="1" applyBorder="1" applyAlignment="1">
      <alignment horizontal="center"/>
    </xf>
    <xf numFmtId="0" fontId="8" fillId="0" borderId="23" xfId="0" applyFont="1" applyBorder="1" applyAlignment="1">
      <alignment horizontal="right" vertical="center"/>
    </xf>
    <xf numFmtId="0" fontId="8" fillId="0" borderId="0" xfId="0" applyFont="1" applyBorder="1" applyAlignment="1">
      <alignment horizontal="right" vertical="center"/>
    </xf>
    <xf numFmtId="2" fontId="8" fillId="0" borderId="0" xfId="0" applyNumberFormat="1" applyFont="1" applyBorder="1" applyAlignment="1">
      <alignment horizont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15" fillId="0" borderId="23" xfId="0" applyFont="1" applyBorder="1" applyAlignment="1">
      <alignment horizontal="center" vertical="center"/>
    </xf>
    <xf numFmtId="0" fontId="15" fillId="0" borderId="0" xfId="0" applyFont="1" applyBorder="1" applyAlignment="1">
      <alignment horizontal="center" vertical="center"/>
    </xf>
    <xf numFmtId="0" fontId="15" fillId="0" borderId="27" xfId="0" applyFont="1" applyBorder="1" applyAlignment="1">
      <alignment horizontal="center" vertical="center"/>
    </xf>
    <xf numFmtId="0" fontId="4" fillId="0" borderId="23" xfId="0" applyFont="1" applyBorder="1" applyAlignment="1">
      <alignment horizontal="center"/>
    </xf>
    <xf numFmtId="0" fontId="4" fillId="0" borderId="0" xfId="0" applyFont="1" applyBorder="1" applyAlignment="1">
      <alignment horizontal="center"/>
    </xf>
    <xf numFmtId="0" fontId="4" fillId="0" borderId="27" xfId="0" applyFont="1" applyBorder="1" applyAlignment="1">
      <alignment horizontal="center"/>
    </xf>
    <xf numFmtId="0" fontId="22" fillId="0" borderId="23" xfId="0" applyFont="1" applyBorder="1" applyAlignment="1">
      <alignment horizontal="center" vertical="center"/>
    </xf>
    <xf numFmtId="0" fontId="22" fillId="0" borderId="0" xfId="0" applyFont="1" applyBorder="1" applyAlignment="1">
      <alignment horizontal="center" vertical="center"/>
    </xf>
    <xf numFmtId="0" fontId="22" fillId="0" borderId="27" xfId="0" applyFont="1" applyBorder="1" applyAlignment="1">
      <alignment horizontal="center" vertical="center"/>
    </xf>
    <xf numFmtId="0" fontId="13"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left" vertical="top"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left" vertical="top"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34"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0" xfId="0" applyFont="1" applyAlignment="1">
      <alignment horizontal="left" vertical="center" wrapText="1"/>
    </xf>
    <xf numFmtId="0" fontId="1" fillId="0" borderId="34" xfId="0" applyFont="1" applyBorder="1" applyAlignment="1">
      <alignment horizontal="center" vertical="center" wrapText="1"/>
    </xf>
    <xf numFmtId="0" fontId="1" fillId="0" borderId="0" xfId="0" applyFont="1" applyAlignment="1">
      <alignment horizontal="right" vertical="center" wrapText="1"/>
    </xf>
    <xf numFmtId="0" fontId="68" fillId="0" borderId="36" xfId="0" applyFont="1" applyBorder="1" applyAlignment="1">
      <alignment horizontal="center" vertical="center" wrapText="1"/>
    </xf>
    <xf numFmtId="0" fontId="18" fillId="0" borderId="0" xfId="0" applyFont="1" applyAlignment="1">
      <alignment horizontal="center" vertical="center" wrapText="1"/>
    </xf>
    <xf numFmtId="1" fontId="18" fillId="55" borderId="0" xfId="0" applyNumberFormat="1" applyFont="1" applyFill="1" applyAlignment="1">
      <alignment horizontal="center" vertical="center" wrapText="1"/>
    </xf>
    <xf numFmtId="0" fontId="68" fillId="55" borderId="36" xfId="0" applyFont="1" applyFill="1" applyBorder="1" applyAlignment="1">
      <alignment horizontal="center" vertical="center" wrapText="1"/>
    </xf>
    <xf numFmtId="0" fontId="18" fillId="55" borderId="36" xfId="0" applyFont="1" applyFill="1" applyBorder="1" applyAlignment="1">
      <alignment horizontal="center" vertical="center" wrapText="1"/>
    </xf>
    <xf numFmtId="0" fontId="68" fillId="0" borderId="37" xfId="0" applyFont="1" applyBorder="1" applyAlignment="1">
      <alignment horizontal="center" vertical="center" wrapText="1"/>
    </xf>
    <xf numFmtId="0" fontId="68" fillId="0" borderId="38" xfId="0" applyFont="1" applyBorder="1" applyAlignment="1">
      <alignment horizontal="center" vertical="center" wrapText="1"/>
    </xf>
    <xf numFmtId="0" fontId="68" fillId="0" borderId="45" xfId="0" applyFont="1" applyBorder="1" applyAlignment="1">
      <alignment horizontal="center" vertical="center" wrapText="1"/>
    </xf>
    <xf numFmtId="0" fontId="68" fillId="0" borderId="46" xfId="0" applyFont="1" applyBorder="1" applyAlignment="1">
      <alignment horizontal="center" vertical="center" wrapText="1"/>
    </xf>
    <xf numFmtId="0" fontId="68" fillId="0" borderId="47" xfId="0" applyFont="1" applyBorder="1" applyAlignment="1">
      <alignment horizontal="center" vertical="center" wrapText="1"/>
    </xf>
    <xf numFmtId="0" fontId="17" fillId="0" borderId="0" xfId="0" applyFont="1" applyAlignment="1">
      <alignment horizontal="center" vertical="center" wrapText="1"/>
    </xf>
  </cellXfs>
  <cellStyles count="22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2" xfId="27"/>
    <cellStyle name="20% - Акцент1 3" xfId="28"/>
    <cellStyle name="20% - Акцент1 4" xfId="29"/>
    <cellStyle name="20% - Акцент2 2" xfId="30"/>
    <cellStyle name="20% - Акцент2 3" xfId="31"/>
    <cellStyle name="20% - Акцент2 4" xfId="32"/>
    <cellStyle name="20% - Акцент3 2" xfId="33"/>
    <cellStyle name="20% - Акцент3 3" xfId="34"/>
    <cellStyle name="20% - Акцент3 4" xfId="35"/>
    <cellStyle name="20% - Акцент4 2" xfId="36"/>
    <cellStyle name="20% - Акцент4 3" xfId="37"/>
    <cellStyle name="20% - Акцент4 4" xfId="38"/>
    <cellStyle name="20% - Акцент5 2" xfId="39"/>
    <cellStyle name="20% - Акцент5 3" xfId="40"/>
    <cellStyle name="20% - Акцент5 4" xfId="41"/>
    <cellStyle name="20% - Акцент6 2" xfId="42"/>
    <cellStyle name="20% - Акцент6 3" xfId="43"/>
    <cellStyle name="20% - Акцент6 4" xfId="44"/>
    <cellStyle name="40% - Accent1" xfId="45"/>
    <cellStyle name="40% - Accent1 2" xfId="46"/>
    <cellStyle name="40% - Accent2" xfId="47"/>
    <cellStyle name="40% - Accent2 2" xfId="48"/>
    <cellStyle name="40% - Accent3" xfId="49"/>
    <cellStyle name="40% - Accent3 2" xfId="50"/>
    <cellStyle name="40% - Accent4" xfId="51"/>
    <cellStyle name="40% - Accent4 2" xfId="52"/>
    <cellStyle name="40% - Accent5" xfId="53"/>
    <cellStyle name="40% - Accent5 2" xfId="54"/>
    <cellStyle name="40% - Accent6" xfId="55"/>
    <cellStyle name="40% - Accent6 2" xfId="56"/>
    <cellStyle name="40% - Акцент1 2" xfId="57"/>
    <cellStyle name="40% - Акцент1 3" xfId="58"/>
    <cellStyle name="40% - Акцент1 4" xfId="59"/>
    <cellStyle name="40% - Акцент2 2" xfId="60"/>
    <cellStyle name="40% - Акцент2 3" xfId="61"/>
    <cellStyle name="40% - Акцент2 4" xfId="62"/>
    <cellStyle name="40% - Акцент3 2" xfId="63"/>
    <cellStyle name="40% - Акцент3 3" xfId="64"/>
    <cellStyle name="40% - Акцент3 4" xfId="65"/>
    <cellStyle name="40% - Акцент4 2" xfId="66"/>
    <cellStyle name="40% - Акцент4 3" xfId="67"/>
    <cellStyle name="40% - Акцент4 4" xfId="68"/>
    <cellStyle name="40% - Акцент5 2" xfId="69"/>
    <cellStyle name="40% - Акцент5 3" xfId="70"/>
    <cellStyle name="40% - Акцент5 4" xfId="71"/>
    <cellStyle name="40% - Акцент6 2" xfId="72"/>
    <cellStyle name="40% - Акцент6 3" xfId="73"/>
    <cellStyle name="40% - Акцент6 4"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60% - Акцент1 2" xfId="87"/>
    <cellStyle name="60% - Акцент1 3" xfId="88"/>
    <cellStyle name="60% - Акцент1 4" xfId="89"/>
    <cellStyle name="60% - Акцент2 2" xfId="90"/>
    <cellStyle name="60% - Акцент2 3" xfId="91"/>
    <cellStyle name="60% - Акцент2 4" xfId="92"/>
    <cellStyle name="60% - Акцент3 2" xfId="93"/>
    <cellStyle name="60% - Акцент3 3" xfId="94"/>
    <cellStyle name="60% - Акцент3 4" xfId="95"/>
    <cellStyle name="60% - Акцент4 2" xfId="96"/>
    <cellStyle name="60% - Акцент4 3" xfId="97"/>
    <cellStyle name="60% - Акцент4 4" xfId="98"/>
    <cellStyle name="60% - Акцент5 2" xfId="99"/>
    <cellStyle name="60% - Акцент5 3" xfId="100"/>
    <cellStyle name="60% - Акцент5 4" xfId="101"/>
    <cellStyle name="60% - Акцент6 2" xfId="102"/>
    <cellStyle name="60% - Акцент6 3" xfId="103"/>
    <cellStyle name="60% - Акцент6 4" xfId="104"/>
    <cellStyle name="Accent1" xfId="105"/>
    <cellStyle name="Accent1 2" xfId="106"/>
    <cellStyle name="Accent2" xfId="107"/>
    <cellStyle name="Accent2 2" xfId="108"/>
    <cellStyle name="Accent3" xfId="109"/>
    <cellStyle name="Accent3 2" xfId="110"/>
    <cellStyle name="Accent4" xfId="111"/>
    <cellStyle name="Accent4 2" xfId="112"/>
    <cellStyle name="Accent5" xfId="113"/>
    <cellStyle name="Accent5 2" xfId="114"/>
    <cellStyle name="Accent6" xfId="115"/>
    <cellStyle name="Accent6 2" xfId="116"/>
    <cellStyle name="Bad" xfId="117"/>
    <cellStyle name="Bad 2" xfId="118"/>
    <cellStyle name="Calculation" xfId="119"/>
    <cellStyle name="Calculation 2" xfId="120"/>
    <cellStyle name="Check Cell" xfId="121"/>
    <cellStyle name="Check Cell 2" xfId="122"/>
    <cellStyle name="Comma" xfId="123"/>
    <cellStyle name="Comma [0]" xfId="124"/>
    <cellStyle name="Comma 2" xfId="125"/>
    <cellStyle name="Comma 3" xfId="126"/>
    <cellStyle name="Currency" xfId="127"/>
    <cellStyle name="Currency [0]" xfId="128"/>
    <cellStyle name="Explanatory Text" xfId="129"/>
    <cellStyle name="Explanatory Text 2" xfId="130"/>
    <cellStyle name="Good" xfId="131"/>
    <cellStyle name="Good 2" xfId="132"/>
    <cellStyle name="Heading 1" xfId="133"/>
    <cellStyle name="Heading 1 2" xfId="134"/>
    <cellStyle name="Heading 2" xfId="135"/>
    <cellStyle name="Heading 2 2" xfId="136"/>
    <cellStyle name="Heading 3" xfId="137"/>
    <cellStyle name="Heading 3 2" xfId="138"/>
    <cellStyle name="Heading 4" xfId="139"/>
    <cellStyle name="Heading 4 2" xfId="140"/>
    <cellStyle name="Input" xfId="141"/>
    <cellStyle name="Input 2" xfId="142"/>
    <cellStyle name="Linked Cell" xfId="143"/>
    <cellStyle name="Linked Cell 2" xfId="144"/>
    <cellStyle name="Neutral" xfId="145"/>
    <cellStyle name="Neutral 2" xfId="146"/>
    <cellStyle name="Normal 14 3" xfId="147"/>
    <cellStyle name="Normal 2" xfId="148"/>
    <cellStyle name="Normal 3" xfId="149"/>
    <cellStyle name="Normal 6" xfId="150"/>
    <cellStyle name="Note" xfId="151"/>
    <cellStyle name="Note 2" xfId="152"/>
    <cellStyle name="Output" xfId="153"/>
    <cellStyle name="Output 2" xfId="154"/>
    <cellStyle name="Percent" xfId="155"/>
    <cellStyle name="Title" xfId="156"/>
    <cellStyle name="Title 2" xfId="157"/>
    <cellStyle name="Total" xfId="158"/>
    <cellStyle name="Total 2" xfId="159"/>
    <cellStyle name="Warning Text" xfId="160"/>
    <cellStyle name="Warning Text 2" xfId="161"/>
    <cellStyle name="Акцент1 2" xfId="162"/>
    <cellStyle name="Акцент1 3" xfId="163"/>
    <cellStyle name="Акцент1 4" xfId="164"/>
    <cellStyle name="Акцент2 2" xfId="165"/>
    <cellStyle name="Акцент2 3" xfId="166"/>
    <cellStyle name="Акцент2 4" xfId="167"/>
    <cellStyle name="Акцент3 2" xfId="168"/>
    <cellStyle name="Акцент3 3" xfId="169"/>
    <cellStyle name="Акцент3 4" xfId="170"/>
    <cellStyle name="Акцент4 2" xfId="171"/>
    <cellStyle name="Акцент4 3" xfId="172"/>
    <cellStyle name="Акцент4 4" xfId="173"/>
    <cellStyle name="Акцент5 2" xfId="174"/>
    <cellStyle name="Акцент5 3" xfId="175"/>
    <cellStyle name="Акцент5 4" xfId="176"/>
    <cellStyle name="Акцент6 2" xfId="177"/>
    <cellStyle name="Акцент6 3" xfId="178"/>
    <cellStyle name="Акцент6 4" xfId="179"/>
    <cellStyle name="Ввод  2" xfId="180"/>
    <cellStyle name="Ввод  3" xfId="181"/>
    <cellStyle name="Ввод  4" xfId="182"/>
    <cellStyle name="Вывод 2" xfId="183"/>
    <cellStyle name="Вывод 3" xfId="184"/>
    <cellStyle name="Вывод 4" xfId="185"/>
    <cellStyle name="Вычисление 2" xfId="186"/>
    <cellStyle name="Вычисление 3" xfId="187"/>
    <cellStyle name="Вычисление 4" xfId="188"/>
    <cellStyle name="Заголовок 1 2" xfId="189"/>
    <cellStyle name="Заголовок 1 3" xfId="190"/>
    <cellStyle name="Заголовок 1 4" xfId="191"/>
    <cellStyle name="Заголовок 2 2" xfId="192"/>
    <cellStyle name="Заголовок 2 3" xfId="193"/>
    <cellStyle name="Заголовок 2 4" xfId="194"/>
    <cellStyle name="Заголовок 3 2" xfId="195"/>
    <cellStyle name="Заголовок 3 3" xfId="196"/>
    <cellStyle name="Заголовок 3 4" xfId="197"/>
    <cellStyle name="Заголовок 4 2" xfId="198"/>
    <cellStyle name="Заголовок 4 3" xfId="199"/>
    <cellStyle name="Заголовок 4 4" xfId="200"/>
    <cellStyle name="Итог 2" xfId="201"/>
    <cellStyle name="Итог 3" xfId="202"/>
    <cellStyle name="Итог 4" xfId="203"/>
    <cellStyle name="Контрольная ячейка 2" xfId="204"/>
    <cellStyle name="Контрольная ячейка 3" xfId="205"/>
    <cellStyle name="Контрольная ячейка 4" xfId="206"/>
    <cellStyle name="Название 2" xfId="207"/>
    <cellStyle name="Название 3" xfId="208"/>
    <cellStyle name="Название 4" xfId="209"/>
    <cellStyle name="Нейтральный 2" xfId="210"/>
    <cellStyle name="Нейтральный 3" xfId="211"/>
    <cellStyle name="Нейтральный 4" xfId="212"/>
    <cellStyle name="Обычный 2" xfId="213"/>
    <cellStyle name="Обычный 3" xfId="214"/>
    <cellStyle name="Обычный 4" xfId="215"/>
    <cellStyle name="Обычный 5" xfId="216"/>
    <cellStyle name="Обычный 6" xfId="217"/>
    <cellStyle name="Плохой 2" xfId="218"/>
    <cellStyle name="Плохой 3" xfId="219"/>
    <cellStyle name="Плохой 4" xfId="220"/>
    <cellStyle name="Пояснение 2" xfId="221"/>
    <cellStyle name="Пояснение 3" xfId="222"/>
    <cellStyle name="Пояснение 4" xfId="223"/>
    <cellStyle name="Примечание 2" xfId="224"/>
    <cellStyle name="Примечание 3" xfId="225"/>
    <cellStyle name="Примечание 4" xfId="226"/>
    <cellStyle name="Связанная ячейка 2" xfId="227"/>
    <cellStyle name="Связанная ячейка 3" xfId="228"/>
    <cellStyle name="Связанная ячейка 4" xfId="229"/>
    <cellStyle name="Текст предупреждения 2" xfId="230"/>
    <cellStyle name="Текст предупреждения 3" xfId="231"/>
    <cellStyle name="Текст предупреждения 4" xfId="232"/>
    <cellStyle name="Финансовый 2" xfId="233"/>
    <cellStyle name="Финансовый 3" xfId="234"/>
    <cellStyle name="Финансовый 4" xfId="235"/>
    <cellStyle name="Хороший 2" xfId="236"/>
    <cellStyle name="Хороший 3" xfId="237"/>
    <cellStyle name="Хороший 4" xfId="2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medadze\d\xarjtagricxva\betonis%20da%20rkina-betonis%20samushaoeb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vani\&#4317;&#4305;&#4312;&#4308;&#4325;&#4322;&#4308;&#4305;&#4312;\nimushi\&#4321;&#4315;&#4308;&#4322;&#4308;&#4305;&#4312;\sasaflaoebi-smeta-2%20-%20&#1082;&#1086;&#1087;&#1080;&#1103;%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vf."/>
      <sheetName val="ganm. bar."/>
      <sheetName val="nakr."/>
      <sheetName val="ob-1"/>
      <sheetName val="1-1"/>
      <sheetName val="ob-2"/>
      <sheetName val="2-1"/>
      <sheetName val="2-2"/>
      <sheetName val="2-3"/>
      <sheetName val="2-4"/>
      <sheetName val="ob-3"/>
      <sheetName val="3-1"/>
      <sheetName val="ob-4"/>
      <sheetName val="4-1"/>
      <sheetName val="4-2"/>
      <sheetName val="4-3"/>
      <sheetName val="ob-5"/>
      <sheetName val="5-1"/>
      <sheetName val="ob-6"/>
      <sheetName val="6-1"/>
      <sheetName val="6-2"/>
      <sheetName val="ob-7"/>
      <sheetName val="7-1"/>
      <sheetName val="7-2"/>
      <sheetName val="ob-8"/>
      <sheetName val="8-1"/>
      <sheetName val="ob-9"/>
      <sheetName val="9-1"/>
      <sheetName val="9-2"/>
      <sheetName val="9-3"/>
    </sheetNames>
    <sheetDataSet>
      <sheetData sheetId="5">
        <row r="12">
          <cell r="C12" t="str">
            <v>samSeneblo samuSaoebi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39"/>
  <sheetViews>
    <sheetView view="pageBreakPreview" zoomScale="80" zoomScaleSheetLayoutView="80" workbookViewId="0" topLeftCell="A16">
      <selection activeCell="D30" sqref="D30:J30"/>
    </sheetView>
  </sheetViews>
  <sheetFormatPr defaultColWidth="9.140625" defaultRowHeight="12.75"/>
  <cols>
    <col min="1" max="1" width="2.28125" style="0" customWidth="1"/>
    <col min="2" max="2" width="2.00390625" style="0" customWidth="1"/>
    <col min="3" max="3" width="22.7109375" style="0" customWidth="1"/>
    <col min="4" max="4" width="19.8515625" style="0" customWidth="1"/>
    <col min="5" max="5" width="31.28125" style="0" customWidth="1"/>
    <col min="6" max="6" width="19.57421875" style="0" customWidth="1"/>
    <col min="7" max="7" width="18.8515625" style="0" customWidth="1"/>
    <col min="8" max="8" width="17.7109375" style="0" customWidth="1"/>
    <col min="9" max="9" width="16.00390625" style="0" customWidth="1"/>
    <col min="10" max="10" width="14.7109375" style="0" customWidth="1"/>
    <col min="11" max="11" width="2.140625" style="0" customWidth="1"/>
    <col min="12" max="12" width="2.00390625" style="0" customWidth="1"/>
  </cols>
  <sheetData>
    <row r="1" spans="1:12" ht="12.75">
      <c r="A1" s="5"/>
      <c r="B1" s="6"/>
      <c r="C1" s="6"/>
      <c r="D1" s="6"/>
      <c r="E1" s="6"/>
      <c r="F1" s="6"/>
      <c r="G1" s="6"/>
      <c r="H1" s="6"/>
      <c r="I1" s="6"/>
      <c r="J1" s="6"/>
      <c r="K1" s="6"/>
      <c r="L1" s="7"/>
    </row>
    <row r="2" spans="1:12" ht="13.5" thickBot="1">
      <c r="A2" s="8"/>
      <c r="B2" s="9"/>
      <c r="C2" s="10"/>
      <c r="D2" s="10"/>
      <c r="E2" s="10"/>
      <c r="F2" s="10"/>
      <c r="G2" s="10"/>
      <c r="H2" s="10"/>
      <c r="I2" s="10"/>
      <c r="J2" s="10"/>
      <c r="K2" s="11"/>
      <c r="L2" s="12"/>
    </row>
    <row r="3" spans="1:12" ht="12.75">
      <c r="A3" s="8"/>
      <c r="B3" s="13"/>
      <c r="C3" s="5"/>
      <c r="D3" s="6"/>
      <c r="E3" s="6"/>
      <c r="F3" s="6"/>
      <c r="G3" s="6"/>
      <c r="H3" s="6"/>
      <c r="I3" s="6"/>
      <c r="J3" s="7"/>
      <c r="K3" s="14"/>
      <c r="L3" s="12"/>
    </row>
    <row r="4" spans="1:12" ht="15.75">
      <c r="A4" s="8"/>
      <c r="B4" s="13"/>
      <c r="C4" s="142" t="s">
        <v>124</v>
      </c>
      <c r="D4" s="143"/>
      <c r="E4" s="143"/>
      <c r="F4" s="143"/>
      <c r="G4" s="143"/>
      <c r="H4" s="143"/>
      <c r="I4" s="143"/>
      <c r="J4" s="144"/>
      <c r="K4" s="14"/>
      <c r="L4" s="12"/>
    </row>
    <row r="5" spans="1:12" ht="12.75">
      <c r="A5" s="8"/>
      <c r="B5" s="13"/>
      <c r="C5" s="145" t="s">
        <v>66</v>
      </c>
      <c r="D5" s="146"/>
      <c r="E5" s="146"/>
      <c r="F5" s="146"/>
      <c r="G5" s="146"/>
      <c r="H5" s="146"/>
      <c r="I5" s="146"/>
      <c r="J5" s="147"/>
      <c r="K5" s="14"/>
      <c r="L5" s="12"/>
    </row>
    <row r="6" spans="1:12" ht="12.75">
      <c r="A6" s="8"/>
      <c r="B6" s="13"/>
      <c r="C6" s="8"/>
      <c r="D6" s="16"/>
      <c r="E6" s="16"/>
      <c r="F6" s="16"/>
      <c r="G6" s="16"/>
      <c r="H6" s="16"/>
      <c r="I6" s="16"/>
      <c r="J6" s="12"/>
      <c r="K6" s="14"/>
      <c r="L6" s="12"/>
    </row>
    <row r="7" spans="1:12" ht="12.75">
      <c r="A7" s="8"/>
      <c r="B7" s="13"/>
      <c r="C7" s="8"/>
      <c r="D7" s="16"/>
      <c r="E7" s="16"/>
      <c r="F7" s="16"/>
      <c r="G7" s="16"/>
      <c r="H7" s="16"/>
      <c r="I7" s="16"/>
      <c r="J7" s="12"/>
      <c r="K7" s="14"/>
      <c r="L7" s="12"/>
    </row>
    <row r="8" spans="1:12" ht="15">
      <c r="A8" s="8"/>
      <c r="B8" s="13"/>
      <c r="C8" s="142" t="s">
        <v>123</v>
      </c>
      <c r="D8" s="143"/>
      <c r="E8" s="143"/>
      <c r="F8" s="143"/>
      <c r="G8" s="143"/>
      <c r="H8" s="143"/>
      <c r="I8" s="143"/>
      <c r="J8" s="144"/>
      <c r="K8" s="14"/>
      <c r="L8" s="12"/>
    </row>
    <row r="9" spans="1:12" ht="12.75">
      <c r="A9" s="8"/>
      <c r="B9" s="13"/>
      <c r="C9" s="145" t="s">
        <v>111</v>
      </c>
      <c r="D9" s="146"/>
      <c r="E9" s="146"/>
      <c r="F9" s="146"/>
      <c r="G9" s="146"/>
      <c r="H9" s="146"/>
      <c r="I9" s="146"/>
      <c r="J9" s="147"/>
      <c r="K9" s="14"/>
      <c r="L9" s="12"/>
    </row>
    <row r="10" spans="1:12" ht="12.75">
      <c r="A10" s="8"/>
      <c r="B10" s="13"/>
      <c r="C10" s="8"/>
      <c r="D10" s="16"/>
      <c r="E10" s="16"/>
      <c r="F10" s="16"/>
      <c r="G10" s="16"/>
      <c r="H10" s="16"/>
      <c r="I10" s="16"/>
      <c r="J10" s="12"/>
      <c r="K10" s="14"/>
      <c r="L10" s="12"/>
    </row>
    <row r="11" spans="1:12" ht="12.75">
      <c r="A11" s="8"/>
      <c r="B11" s="13"/>
      <c r="C11" s="8"/>
      <c r="D11" s="16"/>
      <c r="E11" s="16"/>
      <c r="F11" s="16"/>
      <c r="G11" s="16"/>
      <c r="H11" s="16"/>
      <c r="I11" s="16"/>
      <c r="J11" s="12"/>
      <c r="K11" s="14"/>
      <c r="L11" s="12"/>
    </row>
    <row r="12" spans="1:12" ht="12.75">
      <c r="A12" s="8"/>
      <c r="B12" s="13"/>
      <c r="C12" s="8"/>
      <c r="D12" s="16"/>
      <c r="E12" s="16"/>
      <c r="F12" s="16"/>
      <c r="G12" s="16"/>
      <c r="H12" s="16"/>
      <c r="I12" s="16"/>
      <c r="J12" s="12"/>
      <c r="K12" s="14"/>
      <c r="L12" s="12"/>
    </row>
    <row r="13" spans="1:12" ht="12.75">
      <c r="A13" s="8"/>
      <c r="B13" s="13"/>
      <c r="C13" s="8"/>
      <c r="D13" s="16"/>
      <c r="E13" s="16"/>
      <c r="F13" s="16"/>
      <c r="G13" s="16"/>
      <c r="H13" s="16"/>
      <c r="I13" s="16"/>
      <c r="J13" s="12"/>
      <c r="K13" s="14"/>
      <c r="L13" s="12"/>
    </row>
    <row r="14" spans="1:12" ht="53.25" customHeight="1">
      <c r="A14" s="8"/>
      <c r="B14" s="13"/>
      <c r="C14" s="132" t="s">
        <v>118</v>
      </c>
      <c r="D14" s="133"/>
      <c r="E14" s="133"/>
      <c r="F14" s="133"/>
      <c r="G14" s="133"/>
      <c r="H14" s="133"/>
      <c r="I14" s="133"/>
      <c r="J14" s="134"/>
      <c r="K14" s="14"/>
      <c r="L14" s="12"/>
    </row>
    <row r="15" spans="1:12" ht="14.25" customHeight="1">
      <c r="A15" s="8"/>
      <c r="B15" s="13"/>
      <c r="C15" s="17"/>
      <c r="D15" s="18"/>
      <c r="E15" s="18"/>
      <c r="F15" s="18"/>
      <c r="G15" s="18"/>
      <c r="H15" s="18"/>
      <c r="I15" s="18"/>
      <c r="J15" s="19"/>
      <c r="K15" s="14"/>
      <c r="L15" s="12"/>
    </row>
    <row r="16" spans="1:12" ht="12.75">
      <c r="A16" s="8"/>
      <c r="B16" s="13"/>
      <c r="C16" s="8"/>
      <c r="D16" s="15"/>
      <c r="E16" s="15"/>
      <c r="F16" s="16"/>
      <c r="G16" s="16"/>
      <c r="H16" s="16"/>
      <c r="I16" s="16"/>
      <c r="J16" s="12"/>
      <c r="K16" s="14"/>
      <c r="L16" s="12"/>
    </row>
    <row r="17" spans="1:12" ht="27">
      <c r="A17" s="8"/>
      <c r="B17" s="13"/>
      <c r="C17" s="20"/>
      <c r="D17" s="21"/>
      <c r="E17" s="21"/>
      <c r="F17" s="21"/>
      <c r="G17" s="21"/>
      <c r="H17" s="21"/>
      <c r="I17" s="21"/>
      <c r="J17" s="22"/>
      <c r="K17" s="14"/>
      <c r="L17" s="12"/>
    </row>
    <row r="18" spans="1:12" ht="27">
      <c r="A18" s="8"/>
      <c r="B18" s="13"/>
      <c r="C18" s="20"/>
      <c r="D18" s="21"/>
      <c r="E18" s="21"/>
      <c r="F18" s="21"/>
      <c r="G18" s="21"/>
      <c r="H18" s="21"/>
      <c r="I18" s="21"/>
      <c r="J18" s="22"/>
      <c r="K18" s="14"/>
      <c r="L18" s="12"/>
    </row>
    <row r="19" spans="1:12" ht="21">
      <c r="A19" s="8"/>
      <c r="B19" s="13"/>
      <c r="C19" s="148" t="s">
        <v>12</v>
      </c>
      <c r="D19" s="149"/>
      <c r="E19" s="149"/>
      <c r="F19" s="149"/>
      <c r="G19" s="149"/>
      <c r="H19" s="149"/>
      <c r="I19" s="149"/>
      <c r="J19" s="150"/>
      <c r="K19" s="14"/>
      <c r="L19" s="12"/>
    </row>
    <row r="20" spans="1:12" ht="12.75">
      <c r="A20" s="8"/>
      <c r="B20" s="13"/>
      <c r="C20" s="8"/>
      <c r="D20" s="16"/>
      <c r="E20" s="16"/>
      <c r="F20" s="16"/>
      <c r="G20" s="16"/>
      <c r="H20" s="16"/>
      <c r="I20" s="16"/>
      <c r="J20" s="12"/>
      <c r="K20" s="14"/>
      <c r="L20" s="12"/>
    </row>
    <row r="21" spans="1:12" ht="12.75">
      <c r="A21" s="8"/>
      <c r="B21" s="13"/>
      <c r="C21" s="8"/>
      <c r="D21" s="16"/>
      <c r="E21" s="16"/>
      <c r="F21" s="16"/>
      <c r="G21" s="16"/>
      <c r="H21" s="16"/>
      <c r="I21" s="16"/>
      <c r="J21" s="12"/>
      <c r="K21" s="14"/>
      <c r="L21" s="12"/>
    </row>
    <row r="22" spans="1:12" ht="12.75">
      <c r="A22" s="8"/>
      <c r="B22" s="13"/>
      <c r="C22" s="8"/>
      <c r="D22" s="16"/>
      <c r="E22" s="16"/>
      <c r="F22" s="16"/>
      <c r="G22" s="16"/>
      <c r="H22" s="16"/>
      <c r="I22" s="16"/>
      <c r="J22" s="12"/>
      <c r="K22" s="14"/>
      <c r="L22" s="12"/>
    </row>
    <row r="23" spans="1:12" ht="12.75">
      <c r="A23" s="8"/>
      <c r="B23" s="13"/>
      <c r="C23" s="8"/>
      <c r="D23" s="16"/>
      <c r="E23" s="16"/>
      <c r="F23" s="16"/>
      <c r="G23" s="16"/>
      <c r="H23" s="16"/>
      <c r="I23" s="16"/>
      <c r="J23" s="12"/>
      <c r="K23" s="14"/>
      <c r="L23" s="12"/>
    </row>
    <row r="24" spans="1:12" ht="12.75">
      <c r="A24" s="8"/>
      <c r="B24" s="13"/>
      <c r="C24" s="8"/>
      <c r="D24" s="16"/>
      <c r="E24" s="16"/>
      <c r="F24" s="16"/>
      <c r="G24" s="16"/>
      <c r="H24" s="16"/>
      <c r="I24" s="16"/>
      <c r="J24" s="12"/>
      <c r="K24" s="14"/>
      <c r="L24" s="12"/>
    </row>
    <row r="25" spans="1:12" ht="12.75">
      <c r="A25" s="8"/>
      <c r="B25" s="13"/>
      <c r="C25" s="8"/>
      <c r="D25" s="16"/>
      <c r="E25" s="16"/>
      <c r="F25" s="16"/>
      <c r="G25" s="16"/>
      <c r="H25" s="16"/>
      <c r="I25" s="16"/>
      <c r="J25" s="12"/>
      <c r="K25" s="14"/>
      <c r="L25" s="12"/>
    </row>
    <row r="26" spans="1:12" ht="21">
      <c r="A26" s="8"/>
      <c r="B26" s="13"/>
      <c r="C26" s="137" t="s">
        <v>13</v>
      </c>
      <c r="D26" s="138"/>
      <c r="E26" s="138"/>
      <c r="F26" s="138"/>
      <c r="G26" s="139">
        <f>nakrebi!D4</f>
        <v>0</v>
      </c>
      <c r="H26" s="135"/>
      <c r="I26" s="140" t="s">
        <v>14</v>
      </c>
      <c r="J26" s="141"/>
      <c r="K26" s="14"/>
      <c r="L26" s="12"/>
    </row>
    <row r="27" spans="1:12" ht="12.75">
      <c r="A27" s="8"/>
      <c r="B27" s="13"/>
      <c r="C27" s="8"/>
      <c r="D27" s="16"/>
      <c r="E27" s="16"/>
      <c r="F27" s="16"/>
      <c r="G27" s="16"/>
      <c r="H27" s="16"/>
      <c r="I27" s="16"/>
      <c r="J27" s="12"/>
      <c r="K27" s="14"/>
      <c r="L27" s="12"/>
    </row>
    <row r="28" spans="1:12" ht="12.75">
      <c r="A28" s="8"/>
      <c r="B28" s="13"/>
      <c r="C28" s="8"/>
      <c r="D28" s="16"/>
      <c r="E28" s="16"/>
      <c r="F28" s="16"/>
      <c r="G28" s="16"/>
      <c r="H28" s="16"/>
      <c r="I28" s="16"/>
      <c r="J28" s="12"/>
      <c r="K28" s="14"/>
      <c r="L28" s="12"/>
    </row>
    <row r="29" spans="1:12" ht="12.75">
      <c r="A29" s="8"/>
      <c r="B29" s="13"/>
      <c r="C29" s="8"/>
      <c r="D29" s="16"/>
      <c r="E29" s="16"/>
      <c r="F29" s="16"/>
      <c r="G29" s="16"/>
      <c r="H29" s="16"/>
      <c r="I29" s="16"/>
      <c r="J29" s="12"/>
      <c r="K29" s="14"/>
      <c r="L29" s="12"/>
    </row>
    <row r="30" spans="1:12" ht="21">
      <c r="A30" s="8"/>
      <c r="B30" s="13"/>
      <c r="C30" s="24"/>
      <c r="D30" s="138"/>
      <c r="E30" s="138"/>
      <c r="F30" s="25"/>
      <c r="G30" s="135"/>
      <c r="H30" s="135"/>
      <c r="I30" s="135"/>
      <c r="J30" s="136"/>
      <c r="K30" s="14"/>
      <c r="L30" s="12"/>
    </row>
    <row r="31" spans="1:12" ht="21">
      <c r="A31" s="8"/>
      <c r="B31" s="13"/>
      <c r="C31" s="24"/>
      <c r="D31" s="23"/>
      <c r="E31" s="23"/>
      <c r="F31" s="25"/>
      <c r="G31" s="25"/>
      <c r="H31" s="23"/>
      <c r="I31" s="23"/>
      <c r="J31" s="26"/>
      <c r="K31" s="14"/>
      <c r="L31" s="12"/>
    </row>
    <row r="32" spans="1:12" ht="12.75">
      <c r="A32" s="8"/>
      <c r="B32" s="13"/>
      <c r="C32" s="8"/>
      <c r="D32" s="16"/>
      <c r="E32" s="16"/>
      <c r="F32" s="16"/>
      <c r="G32" s="16"/>
      <c r="H32" s="16"/>
      <c r="I32" s="16"/>
      <c r="J32" s="12"/>
      <c r="K32" s="14"/>
      <c r="L32" s="12"/>
    </row>
    <row r="33" spans="1:12" ht="12.75">
      <c r="A33" s="8"/>
      <c r="B33" s="13"/>
      <c r="C33" s="8"/>
      <c r="D33" s="16"/>
      <c r="E33" s="16"/>
      <c r="F33" s="16"/>
      <c r="G33" s="16"/>
      <c r="H33" s="16"/>
      <c r="I33" s="16"/>
      <c r="J33" s="12"/>
      <c r="K33" s="14"/>
      <c r="L33" s="12"/>
    </row>
    <row r="34" spans="1:12" ht="12.75">
      <c r="A34" s="8"/>
      <c r="B34" s="13"/>
      <c r="C34" s="8"/>
      <c r="D34" s="16"/>
      <c r="E34" s="16"/>
      <c r="F34" s="16"/>
      <c r="G34" s="16"/>
      <c r="H34" s="16"/>
      <c r="I34" s="16"/>
      <c r="J34" s="12"/>
      <c r="K34" s="14"/>
      <c r="L34" s="12"/>
    </row>
    <row r="35" spans="1:12" ht="12.75">
      <c r="A35" s="8"/>
      <c r="B35" s="13"/>
      <c r="C35" s="8"/>
      <c r="D35" s="16"/>
      <c r="E35" s="16"/>
      <c r="F35" s="16"/>
      <c r="G35" s="16"/>
      <c r="H35" s="16"/>
      <c r="I35" s="16"/>
      <c r="J35" s="12"/>
      <c r="K35" s="14"/>
      <c r="L35" s="12"/>
    </row>
    <row r="36" spans="1:12" ht="19.5">
      <c r="A36" s="8"/>
      <c r="B36" s="13"/>
      <c r="C36" s="129" t="s">
        <v>119</v>
      </c>
      <c r="D36" s="130"/>
      <c r="E36" s="130"/>
      <c r="F36" s="130"/>
      <c r="G36" s="130"/>
      <c r="H36" s="130"/>
      <c r="I36" s="130"/>
      <c r="J36" s="131"/>
      <c r="K36" s="14"/>
      <c r="L36" s="12"/>
    </row>
    <row r="37" spans="1:12" ht="13.5" thickBot="1">
      <c r="A37" s="8"/>
      <c r="B37" s="13"/>
      <c r="C37" s="27"/>
      <c r="D37" s="28"/>
      <c r="E37" s="28"/>
      <c r="F37" s="28"/>
      <c r="G37" s="28"/>
      <c r="H37" s="28"/>
      <c r="I37" s="28"/>
      <c r="J37" s="29"/>
      <c r="K37" s="14"/>
      <c r="L37" s="12"/>
    </row>
    <row r="38" spans="1:12" ht="12.75">
      <c r="A38" s="8"/>
      <c r="B38" s="30"/>
      <c r="C38" s="31"/>
      <c r="D38" s="31"/>
      <c r="E38" s="31"/>
      <c r="F38" s="31"/>
      <c r="G38" s="31"/>
      <c r="H38" s="31"/>
      <c r="I38" s="31"/>
      <c r="J38" s="31"/>
      <c r="K38" s="32"/>
      <c r="L38" s="12"/>
    </row>
    <row r="39" spans="1:12" ht="13.5" thickBot="1">
      <c r="A39" s="27"/>
      <c r="B39" s="28"/>
      <c r="C39" s="28"/>
      <c r="D39" s="28"/>
      <c r="E39" s="28"/>
      <c r="F39" s="28"/>
      <c r="G39" s="28"/>
      <c r="H39" s="28"/>
      <c r="I39" s="28"/>
      <c r="J39" s="28"/>
      <c r="K39" s="28"/>
      <c r="L39" s="29"/>
    </row>
  </sheetData>
  <sheetProtection/>
  <mergeCells count="12">
    <mergeCell ref="C4:J4"/>
    <mergeCell ref="C5:J5"/>
    <mergeCell ref="C19:J19"/>
    <mergeCell ref="C8:J8"/>
    <mergeCell ref="C9:J9"/>
    <mergeCell ref="C36:J36"/>
    <mergeCell ref="C14:J14"/>
    <mergeCell ref="G30:J30"/>
    <mergeCell ref="C26:F26"/>
    <mergeCell ref="G26:H26"/>
    <mergeCell ref="I26:J26"/>
    <mergeCell ref="D30:E30"/>
  </mergeCells>
  <printOptions horizontalCentered="1"/>
  <pageMargins left="0.7480314960629921" right="0.7480314960629921" top="0.7480314960629921" bottom="0.7480314960629921" header="0.5118110236220472" footer="0.5118110236220472"/>
  <pageSetup fitToHeight="1" fitToWidth="1" horizontalDpi="300" verticalDpi="300" orientation="landscape" paperSize="9" scale="78" r:id="rId1"/>
</worksheet>
</file>

<file path=xl/worksheets/sheet2.xml><?xml version="1.0" encoding="utf-8"?>
<worksheet xmlns="http://schemas.openxmlformats.org/spreadsheetml/2006/main" xmlns:r="http://schemas.openxmlformats.org/officeDocument/2006/relationships">
  <dimension ref="A1:E16"/>
  <sheetViews>
    <sheetView view="pageBreakPreview" zoomScaleSheetLayoutView="100" zoomScalePageLayoutView="0" workbookViewId="0" topLeftCell="A7">
      <selection activeCell="A12" sqref="A12:D12"/>
    </sheetView>
  </sheetViews>
  <sheetFormatPr defaultColWidth="9.140625" defaultRowHeight="12.75"/>
  <cols>
    <col min="1" max="1" width="29.57421875" style="0" customWidth="1"/>
    <col min="2" max="2" width="44.28125" style="0" customWidth="1"/>
    <col min="3" max="3" width="14.140625" style="0" customWidth="1"/>
    <col min="4" max="4" width="22.421875" style="0" customWidth="1"/>
  </cols>
  <sheetData>
    <row r="1" spans="1:4" ht="22.5">
      <c r="A1" s="154" t="s">
        <v>16</v>
      </c>
      <c r="B1" s="154"/>
      <c r="C1" s="154"/>
      <c r="D1" s="154"/>
    </row>
    <row r="2" spans="1:4" ht="15.75">
      <c r="A2" s="33"/>
      <c r="B2" s="33"/>
      <c r="C2" s="33"/>
      <c r="D2" s="33"/>
    </row>
    <row r="3" spans="1:4" ht="21">
      <c r="A3" s="155" t="s">
        <v>17</v>
      </c>
      <c r="B3" s="155"/>
      <c r="C3" s="155"/>
      <c r="D3" s="155"/>
    </row>
    <row r="4" spans="1:4" ht="15.75">
      <c r="A4" s="34"/>
      <c r="B4" s="34"/>
      <c r="D4" s="34"/>
    </row>
    <row r="5" spans="1:5" ht="88.5" customHeight="1">
      <c r="A5" s="156" t="s">
        <v>116</v>
      </c>
      <c r="B5" s="156"/>
      <c r="C5" s="156"/>
      <c r="D5" s="156"/>
      <c r="E5" s="113"/>
    </row>
    <row r="6" spans="1:5" ht="26.25" customHeight="1">
      <c r="A6" s="153" t="s">
        <v>64</v>
      </c>
      <c r="B6" s="153"/>
      <c r="C6" s="153"/>
      <c r="D6" s="153"/>
      <c r="E6" s="113"/>
    </row>
    <row r="7" spans="1:5" ht="18" customHeight="1">
      <c r="A7" s="153" t="s">
        <v>103</v>
      </c>
      <c r="B7" s="153"/>
      <c r="C7" s="153"/>
      <c r="D7" s="153"/>
      <c r="E7" s="113"/>
    </row>
    <row r="8" spans="1:5" ht="31.5" customHeight="1">
      <c r="A8" s="153" t="s">
        <v>104</v>
      </c>
      <c r="B8" s="153"/>
      <c r="C8" s="153"/>
      <c r="D8" s="153"/>
      <c r="E8" s="153"/>
    </row>
    <row r="9" spans="1:5" ht="26.25" customHeight="1">
      <c r="A9" s="153" t="s">
        <v>105</v>
      </c>
      <c r="B9" s="153"/>
      <c r="C9" s="153"/>
      <c r="D9" s="153"/>
      <c r="E9" s="153"/>
    </row>
    <row r="10" spans="1:5" ht="26.25" customHeight="1">
      <c r="A10" s="153" t="s">
        <v>108</v>
      </c>
      <c r="B10" s="153"/>
      <c r="C10" s="153"/>
      <c r="D10" s="153"/>
      <c r="E10" s="153"/>
    </row>
    <row r="11" spans="1:5" ht="23.25" customHeight="1">
      <c r="A11" s="153" t="s">
        <v>65</v>
      </c>
      <c r="B11" s="153"/>
      <c r="C11" s="153"/>
      <c r="D11" s="153"/>
      <c r="E11" s="113"/>
    </row>
    <row r="12" spans="1:5" ht="23.25" customHeight="1">
      <c r="A12" s="153" t="s">
        <v>117</v>
      </c>
      <c r="B12" s="153"/>
      <c r="C12" s="153"/>
      <c r="D12" s="153"/>
      <c r="E12" s="113"/>
    </row>
    <row r="13" spans="1:4" ht="39" customHeight="1">
      <c r="A13" s="151" t="s">
        <v>79</v>
      </c>
      <c r="B13" s="151"/>
      <c r="C13" s="151"/>
      <c r="D13" s="151"/>
    </row>
    <row r="14" spans="1:4" ht="31.5" customHeight="1">
      <c r="A14" s="56">
        <f>nakrebi!D4</f>
        <v>0</v>
      </c>
      <c r="B14" s="36" t="s">
        <v>18</v>
      </c>
      <c r="C14" s="37">
        <f>nakrebi!H67</f>
        <v>0</v>
      </c>
      <c r="D14" s="35" t="s">
        <v>19</v>
      </c>
    </row>
    <row r="15" spans="1:4" ht="15.75">
      <c r="A15" s="33"/>
      <c r="B15" s="33"/>
      <c r="C15" s="33"/>
      <c r="D15" s="33"/>
    </row>
    <row r="16" spans="1:4" ht="19.5" customHeight="1">
      <c r="A16" s="33"/>
      <c r="B16" s="33" t="s">
        <v>15</v>
      </c>
      <c r="C16" s="152" t="s">
        <v>112</v>
      </c>
      <c r="D16" s="152"/>
    </row>
  </sheetData>
  <sheetProtection/>
  <mergeCells count="12">
    <mergeCell ref="A9:E9"/>
    <mergeCell ref="A10:E10"/>
    <mergeCell ref="A13:D13"/>
    <mergeCell ref="C16:D16"/>
    <mergeCell ref="A11:D11"/>
    <mergeCell ref="A1:D1"/>
    <mergeCell ref="A3:D3"/>
    <mergeCell ref="A5:D5"/>
    <mergeCell ref="A6:D6"/>
    <mergeCell ref="A7:D7"/>
    <mergeCell ref="A12:D12"/>
    <mergeCell ref="A8:E8"/>
  </mergeCells>
  <printOptions/>
  <pageMargins left="0.7480314960629921" right="0.7480314960629921" top="0.984251968503937" bottom="0.984251968503937" header="0.5118110236220472" footer="0.5118110236220472"/>
  <pageSetup horizontalDpi="300" verticalDpi="300" orientation="landscape" paperSize="9" scale="105" r:id="rId1"/>
</worksheet>
</file>

<file path=xl/worksheets/sheet3.xml><?xml version="1.0" encoding="utf-8"?>
<worksheet xmlns="http://schemas.openxmlformats.org/spreadsheetml/2006/main" xmlns:r="http://schemas.openxmlformats.org/officeDocument/2006/relationships">
  <dimension ref="A1:H69"/>
  <sheetViews>
    <sheetView view="pageBreakPreview" zoomScale="90" zoomScaleNormal="90" zoomScaleSheetLayoutView="90" zoomScalePageLayoutView="0" workbookViewId="0" topLeftCell="A40">
      <selection activeCell="D23" sqref="D23"/>
    </sheetView>
  </sheetViews>
  <sheetFormatPr defaultColWidth="9.140625" defaultRowHeight="12.75"/>
  <cols>
    <col min="1" max="1" width="5.28125" style="39" customWidth="1"/>
    <col min="2" max="2" width="28.57421875" style="39" customWidth="1"/>
    <col min="3" max="3" width="45.421875" style="39" customWidth="1"/>
    <col min="4" max="4" width="13.57421875" style="39" customWidth="1"/>
    <col min="5" max="5" width="13.7109375" style="39" customWidth="1"/>
    <col min="6" max="6" width="12.28125" style="39" customWidth="1"/>
    <col min="7" max="7" width="10.7109375" style="39" customWidth="1"/>
    <col min="8" max="8" width="15.7109375" style="39" customWidth="1"/>
    <col min="9" max="16384" width="9.140625" style="39" customWidth="1"/>
  </cols>
  <sheetData>
    <row r="1" spans="1:8" ht="16.5" customHeight="1">
      <c r="A1" s="165" t="s">
        <v>20</v>
      </c>
      <c r="B1" s="165"/>
      <c r="C1" s="167" t="str">
        <f>Tavfurceli!C8</f>
        <v>ssip `aWaris muzeumi~</v>
      </c>
      <c r="D1" s="167"/>
      <c r="E1" s="167"/>
      <c r="F1" s="167"/>
      <c r="G1" s="167"/>
      <c r="H1" s="167"/>
    </row>
    <row r="2" spans="1:8" ht="16.5" customHeight="1">
      <c r="A2" s="165" t="s">
        <v>21</v>
      </c>
      <c r="B2" s="165"/>
      <c r="C2" s="165"/>
      <c r="D2" s="165"/>
      <c r="E2" s="165"/>
      <c r="F2" s="165"/>
      <c r="G2" s="165"/>
      <c r="H2" s="165"/>
    </row>
    <row r="3" spans="1:8" ht="16.5" customHeight="1">
      <c r="A3" s="166" t="s">
        <v>22</v>
      </c>
      <c r="B3" s="166"/>
      <c r="C3" s="41"/>
      <c r="D3" s="41"/>
      <c r="E3" s="41"/>
      <c r="F3" s="41"/>
      <c r="G3" s="41"/>
      <c r="H3" s="41"/>
    </row>
    <row r="4" spans="1:8" ht="16.5" customHeight="1">
      <c r="A4" s="171" t="s">
        <v>23</v>
      </c>
      <c r="B4" s="171"/>
      <c r="C4" s="171"/>
      <c r="D4" s="45">
        <f>H68</f>
        <v>0</v>
      </c>
      <c r="E4" s="43" t="s">
        <v>24</v>
      </c>
      <c r="F4" s="41"/>
      <c r="G4" s="41"/>
      <c r="H4" s="41"/>
    </row>
    <row r="5" spans="1:8" ht="16.5" customHeight="1">
      <c r="A5" s="171" t="s">
        <v>25</v>
      </c>
      <c r="B5" s="171"/>
      <c r="C5" s="171"/>
      <c r="D5" s="45">
        <f>H67</f>
        <v>0</v>
      </c>
      <c r="E5" s="43" t="s">
        <v>24</v>
      </c>
      <c r="F5" s="41"/>
      <c r="G5" s="41"/>
      <c r="H5" s="41"/>
    </row>
    <row r="6" spans="1:8" ht="13.5">
      <c r="A6" s="42"/>
      <c r="B6" s="42"/>
      <c r="C6" s="42" t="s">
        <v>26</v>
      </c>
      <c r="D6" s="46"/>
      <c r="E6" s="43" t="s">
        <v>24</v>
      </c>
      <c r="F6" s="41"/>
      <c r="G6" s="41"/>
      <c r="H6" s="41"/>
    </row>
    <row r="7" spans="1:8" ht="13.5">
      <c r="A7" s="170"/>
      <c r="B7" s="170"/>
      <c r="C7" s="170"/>
      <c r="D7" s="170"/>
      <c r="E7" s="170"/>
      <c r="F7" s="170"/>
      <c r="G7" s="170"/>
      <c r="H7" s="170"/>
    </row>
    <row r="8" spans="1:8" ht="16.5" customHeight="1">
      <c r="A8" s="168" t="s">
        <v>27</v>
      </c>
      <c r="B8" s="168"/>
      <c r="C8" s="168"/>
      <c r="D8" s="168"/>
      <c r="E8" s="168"/>
      <c r="F8" s="168"/>
      <c r="G8" s="168"/>
      <c r="H8" s="168"/>
    </row>
    <row r="9" spans="1:8" ht="16.5" customHeight="1">
      <c r="A9" s="169" t="s">
        <v>120</v>
      </c>
      <c r="B9" s="169"/>
      <c r="C9" s="169"/>
      <c r="D9" s="169"/>
      <c r="E9" s="169"/>
      <c r="F9" s="169"/>
      <c r="G9" s="169"/>
      <c r="H9" s="169"/>
    </row>
    <row r="10" spans="1:8" ht="16.5" customHeight="1">
      <c r="A10" s="164" t="s">
        <v>28</v>
      </c>
      <c r="B10" s="164"/>
      <c r="C10" s="164"/>
      <c r="D10" s="164"/>
      <c r="E10" s="164"/>
      <c r="F10" s="164"/>
      <c r="G10" s="164"/>
      <c r="H10" s="164"/>
    </row>
    <row r="11" spans="1:8" ht="13.5">
      <c r="A11" s="40"/>
      <c r="B11" s="40"/>
      <c r="C11" s="40"/>
      <c r="D11" s="40"/>
      <c r="E11" s="40"/>
      <c r="F11" s="40"/>
      <c r="G11" s="40"/>
      <c r="H11" s="40"/>
    </row>
    <row r="12" spans="1:8" ht="33" customHeight="1">
      <c r="A12" s="164" t="str">
        <f>Tavfurceli!C14</f>
        <v>სსიპ "აჭარის ხარიტონ ახვლედიანის სახელობის მუზეუმი"-ს ფილიალის ილია ჭავჭავაძის მუზეუმის ფართის რეაბილიტაცია </v>
      </c>
      <c r="B12" s="164"/>
      <c r="C12" s="164"/>
      <c r="D12" s="164"/>
      <c r="E12" s="164"/>
      <c r="F12" s="164"/>
      <c r="G12" s="164"/>
      <c r="H12" s="164"/>
    </row>
    <row r="13" spans="1:8" ht="16.5" customHeight="1">
      <c r="A13" s="165" t="s">
        <v>29</v>
      </c>
      <c r="B13" s="165"/>
      <c r="C13" s="165"/>
      <c r="D13" s="165"/>
      <c r="E13" s="165"/>
      <c r="F13" s="165"/>
      <c r="G13" s="165"/>
      <c r="H13" s="165"/>
    </row>
    <row r="14" spans="1:8" ht="13.5">
      <c r="A14" s="47"/>
      <c r="B14" s="41"/>
      <c r="C14" s="41"/>
      <c r="D14" s="41"/>
      <c r="E14" s="41"/>
      <c r="F14" s="41"/>
      <c r="G14" s="41"/>
      <c r="H14" s="41"/>
    </row>
    <row r="15" spans="1:8" ht="16.5" customHeight="1">
      <c r="A15" s="166" t="s">
        <v>115</v>
      </c>
      <c r="B15" s="166"/>
      <c r="C15" s="166"/>
      <c r="D15" s="166"/>
      <c r="E15" s="166"/>
      <c r="F15" s="166"/>
      <c r="G15" s="166"/>
      <c r="H15" s="166"/>
    </row>
    <row r="16" spans="1:8" ht="16.5" customHeight="1">
      <c r="A16" s="157" t="s">
        <v>0</v>
      </c>
      <c r="B16" s="159" t="s">
        <v>30</v>
      </c>
      <c r="C16" s="159" t="s">
        <v>31</v>
      </c>
      <c r="D16" s="161"/>
      <c r="E16" s="162"/>
      <c r="F16" s="162"/>
      <c r="G16" s="162"/>
      <c r="H16" s="163"/>
    </row>
    <row r="17" spans="1:8" ht="54">
      <c r="A17" s="158"/>
      <c r="B17" s="160"/>
      <c r="C17" s="160"/>
      <c r="D17" s="3" t="s">
        <v>32</v>
      </c>
      <c r="E17" s="3" t="s">
        <v>33</v>
      </c>
      <c r="F17" s="3" t="s">
        <v>34</v>
      </c>
      <c r="G17" s="3" t="s">
        <v>35</v>
      </c>
      <c r="H17" s="3" t="s">
        <v>36</v>
      </c>
    </row>
    <row r="18" spans="1:8" ht="13.5">
      <c r="A18" s="48">
        <v>1</v>
      </c>
      <c r="B18" s="1">
        <v>2</v>
      </c>
      <c r="C18" s="1">
        <v>3</v>
      </c>
      <c r="D18" s="1">
        <v>4</v>
      </c>
      <c r="E18" s="1">
        <v>5</v>
      </c>
      <c r="F18" s="1">
        <v>6</v>
      </c>
      <c r="G18" s="1">
        <v>7</v>
      </c>
      <c r="H18" s="1">
        <v>8</v>
      </c>
    </row>
    <row r="19" spans="1:8" ht="13.5">
      <c r="A19" s="48">
        <v>1</v>
      </c>
      <c r="B19" s="3"/>
      <c r="C19" s="1" t="s">
        <v>37</v>
      </c>
      <c r="D19" s="49"/>
      <c r="E19" s="49"/>
      <c r="F19" s="49"/>
      <c r="G19" s="49"/>
      <c r="H19" s="49"/>
    </row>
    <row r="20" spans="1:8" ht="13.5">
      <c r="A20" s="50"/>
      <c r="B20" s="3"/>
      <c r="C20" s="1" t="s">
        <v>38</v>
      </c>
      <c r="D20" s="49"/>
      <c r="E20" s="49"/>
      <c r="F20" s="49"/>
      <c r="G20" s="49"/>
      <c r="H20" s="49"/>
    </row>
    <row r="21" spans="1:8" ht="13.5">
      <c r="A21" s="50">
        <f>A19+0.1</f>
        <v>1.1</v>
      </c>
      <c r="B21" s="3"/>
      <c r="C21" s="3" t="s">
        <v>47</v>
      </c>
      <c r="D21" s="4">
        <v>0</v>
      </c>
      <c r="E21" s="4">
        <v>0</v>
      </c>
      <c r="F21" s="4">
        <v>0</v>
      </c>
      <c r="G21" s="4">
        <v>0</v>
      </c>
      <c r="H21" s="4">
        <f>SUM(D21:G21)</f>
        <v>0</v>
      </c>
    </row>
    <row r="22" spans="1:8" ht="21" customHeight="1">
      <c r="A22" s="50"/>
      <c r="B22" s="3"/>
      <c r="C22" s="1" t="s">
        <v>69</v>
      </c>
      <c r="D22" s="2">
        <f>SUM(D21)</f>
        <v>0</v>
      </c>
      <c r="E22" s="4"/>
      <c r="F22" s="4"/>
      <c r="G22" s="4"/>
      <c r="H22" s="2">
        <f>SUM(H21)</f>
        <v>0</v>
      </c>
    </row>
    <row r="23" spans="1:8" ht="13.5">
      <c r="A23" s="50"/>
      <c r="B23" s="3"/>
      <c r="C23" s="1"/>
      <c r="D23" s="4"/>
      <c r="E23" s="4"/>
      <c r="F23" s="4"/>
      <c r="G23" s="4"/>
      <c r="H23" s="4"/>
    </row>
    <row r="24" spans="1:8" ht="13.5">
      <c r="A24" s="48">
        <v>2</v>
      </c>
      <c r="B24" s="3"/>
      <c r="C24" s="1" t="s">
        <v>39</v>
      </c>
      <c r="D24" s="4"/>
      <c r="E24" s="4"/>
      <c r="F24" s="4"/>
      <c r="G24" s="4"/>
      <c r="H24" s="4"/>
    </row>
    <row r="25" spans="2:8" ht="13.5">
      <c r="B25" s="3"/>
      <c r="C25" s="1" t="s">
        <v>40</v>
      </c>
      <c r="D25" s="4"/>
      <c r="E25" s="4"/>
      <c r="F25" s="4"/>
      <c r="G25" s="4"/>
      <c r="H25" s="4"/>
    </row>
    <row r="26" spans="1:8" ht="31.5" customHeight="1">
      <c r="A26" s="50">
        <f>A24+0.1</f>
        <v>2.1</v>
      </c>
      <c r="B26" s="3" t="s">
        <v>121</v>
      </c>
      <c r="C26" s="3" t="s">
        <v>122</v>
      </c>
      <c r="D26" s="4">
        <f>1!F5</f>
        <v>0</v>
      </c>
      <c r="E26" s="4">
        <v>0</v>
      </c>
      <c r="F26" s="4">
        <v>0</v>
      </c>
      <c r="G26" s="4">
        <v>0</v>
      </c>
      <c r="H26" s="4">
        <f>SUM(D26:G26)</f>
        <v>0</v>
      </c>
    </row>
    <row r="27" spans="1:8" ht="13.5">
      <c r="A27" s="50"/>
      <c r="B27" s="3"/>
      <c r="C27" s="1" t="s">
        <v>41</v>
      </c>
      <c r="D27" s="2">
        <f>SUM(D26:D26)</f>
        <v>0</v>
      </c>
      <c r="E27" s="2">
        <f>SUM(E26:E26)</f>
        <v>0</v>
      </c>
      <c r="F27" s="2"/>
      <c r="G27" s="51"/>
      <c r="H27" s="2">
        <f>SUM(H26:H26)</f>
        <v>0</v>
      </c>
    </row>
    <row r="28" spans="1:8" ht="13.5">
      <c r="A28" s="50"/>
      <c r="B28" s="3"/>
      <c r="C28" s="1"/>
      <c r="D28" s="2"/>
      <c r="E28" s="2"/>
      <c r="F28" s="2"/>
      <c r="G28" s="51"/>
      <c r="H28" s="2"/>
    </row>
    <row r="29" spans="1:8" ht="13.5">
      <c r="A29" s="51">
        <v>3</v>
      </c>
      <c r="B29" s="3"/>
      <c r="C29" s="1" t="s">
        <v>42</v>
      </c>
      <c r="D29" s="49"/>
      <c r="E29" s="49"/>
      <c r="F29" s="49"/>
      <c r="G29" s="49"/>
      <c r="H29" s="49"/>
    </row>
    <row r="30" spans="2:8" ht="23.25" customHeight="1">
      <c r="B30" s="3"/>
      <c r="C30" s="1" t="s">
        <v>43</v>
      </c>
      <c r="D30" s="49"/>
      <c r="E30" s="49"/>
      <c r="F30" s="49"/>
      <c r="G30" s="49"/>
      <c r="H30" s="49"/>
    </row>
    <row r="31" spans="1:8" ht="13.5">
      <c r="A31" s="50">
        <f>A29+0.1</f>
        <v>3.1</v>
      </c>
      <c r="B31" s="3"/>
      <c r="C31" s="3" t="s">
        <v>47</v>
      </c>
      <c r="D31" s="4">
        <v>0</v>
      </c>
      <c r="E31" s="4">
        <v>0</v>
      </c>
      <c r="F31" s="4">
        <v>0</v>
      </c>
      <c r="G31" s="4">
        <v>0</v>
      </c>
      <c r="H31" s="4">
        <f>SUM(D31:G31)</f>
        <v>0</v>
      </c>
    </row>
    <row r="32" spans="1:8" ht="13.5">
      <c r="A32" s="50"/>
      <c r="B32" s="3"/>
      <c r="C32" s="1" t="s">
        <v>44</v>
      </c>
      <c r="D32" s="2">
        <f>SUM(D31:D31)</f>
        <v>0</v>
      </c>
      <c r="E32" s="2">
        <f>SUM(E31:E31)</f>
        <v>0</v>
      </c>
      <c r="F32" s="2"/>
      <c r="G32" s="51"/>
      <c r="H32" s="2">
        <f>SUM(H31:H31)</f>
        <v>0</v>
      </c>
    </row>
    <row r="33" spans="1:8" ht="13.5">
      <c r="A33" s="50"/>
      <c r="B33" s="3"/>
      <c r="C33" s="1"/>
      <c r="D33" s="2"/>
      <c r="E33" s="2"/>
      <c r="F33" s="2"/>
      <c r="G33" s="51"/>
      <c r="H33" s="2"/>
    </row>
    <row r="34" spans="1:8" ht="13.5">
      <c r="A34" s="51">
        <v>4</v>
      </c>
      <c r="B34" s="3"/>
      <c r="C34" s="1" t="s">
        <v>45</v>
      </c>
      <c r="D34" s="49"/>
      <c r="E34" s="49"/>
      <c r="F34" s="49"/>
      <c r="G34" s="49"/>
      <c r="H34" s="49"/>
    </row>
    <row r="35" spans="2:8" ht="17.25" customHeight="1">
      <c r="B35" s="3"/>
      <c r="C35" s="1" t="s">
        <v>46</v>
      </c>
      <c r="D35" s="49"/>
      <c r="E35" s="49"/>
      <c r="F35" s="49"/>
      <c r="G35" s="49"/>
      <c r="H35" s="49"/>
    </row>
    <row r="36" spans="1:8" ht="13.5">
      <c r="A36" s="50">
        <f>A34+0.1</f>
        <v>4.1</v>
      </c>
      <c r="B36" s="3"/>
      <c r="C36" s="3" t="s">
        <v>47</v>
      </c>
      <c r="D36" s="49">
        <v>0</v>
      </c>
      <c r="E36" s="49">
        <v>0</v>
      </c>
      <c r="F36" s="49">
        <v>0</v>
      </c>
      <c r="G36" s="49">
        <v>0</v>
      </c>
      <c r="H36" s="4">
        <f>SUM(D36:G36)</f>
        <v>0</v>
      </c>
    </row>
    <row r="37" spans="1:8" ht="13.5">
      <c r="A37" s="50"/>
      <c r="B37" s="3"/>
      <c r="C37" s="1" t="s">
        <v>70</v>
      </c>
      <c r="D37" s="2">
        <f>SUM(D36:D36)</f>
        <v>0</v>
      </c>
      <c r="E37" s="49"/>
      <c r="F37" s="49"/>
      <c r="G37" s="49"/>
      <c r="H37" s="2">
        <f>SUM(H36:H36)</f>
        <v>0</v>
      </c>
    </row>
    <row r="38" spans="1:8" ht="13.5">
      <c r="A38" s="50"/>
      <c r="B38" s="3"/>
      <c r="C38" s="3"/>
      <c r="D38" s="2"/>
      <c r="E38" s="49"/>
      <c r="F38" s="49"/>
      <c r="G38" s="49"/>
      <c r="H38" s="2"/>
    </row>
    <row r="39" spans="1:8" ht="13.5">
      <c r="A39" s="51">
        <v>5</v>
      </c>
      <c r="B39" s="3"/>
      <c r="C39" s="1" t="s">
        <v>48</v>
      </c>
      <c r="D39" s="2"/>
      <c r="E39" s="49"/>
      <c r="F39" s="49"/>
      <c r="G39" s="49"/>
      <c r="H39" s="49"/>
    </row>
    <row r="40" spans="2:8" ht="27">
      <c r="B40" s="3"/>
      <c r="C40" s="1" t="s">
        <v>49</v>
      </c>
      <c r="D40" s="49"/>
      <c r="E40" s="49"/>
      <c r="F40" s="49"/>
      <c r="G40" s="49"/>
      <c r="H40" s="49"/>
    </row>
    <row r="41" spans="1:8" ht="13.5">
      <c r="A41" s="50">
        <f>A39+0.1</f>
        <v>5.1</v>
      </c>
      <c r="B41" s="3"/>
      <c r="C41" s="3" t="s">
        <v>47</v>
      </c>
      <c r="D41" s="49">
        <v>0</v>
      </c>
      <c r="E41" s="49">
        <v>0</v>
      </c>
      <c r="F41" s="49">
        <v>0</v>
      </c>
      <c r="G41" s="49">
        <v>0</v>
      </c>
      <c r="H41" s="4">
        <f>SUM(D41:G41)</f>
        <v>0</v>
      </c>
    </row>
    <row r="42" spans="1:8" ht="13.5">
      <c r="A42" s="50"/>
      <c r="B42" s="3"/>
      <c r="C42" s="1" t="s">
        <v>71</v>
      </c>
      <c r="D42" s="2">
        <f>SUM(D41:D41)</f>
        <v>0</v>
      </c>
      <c r="E42" s="49"/>
      <c r="F42" s="49"/>
      <c r="G42" s="49"/>
      <c r="H42" s="2">
        <f>SUM(H41:H41)</f>
        <v>0</v>
      </c>
    </row>
    <row r="43" spans="1:8" ht="13.5">
      <c r="A43" s="50"/>
      <c r="B43" s="3"/>
      <c r="C43" s="1"/>
      <c r="D43" s="2"/>
      <c r="E43" s="49"/>
      <c r="F43" s="49"/>
      <c r="G43" s="49"/>
      <c r="H43" s="49"/>
    </row>
    <row r="44" spans="1:8" ht="13.5">
      <c r="A44" s="51">
        <v>6</v>
      </c>
      <c r="B44" s="3"/>
      <c r="C44" s="1" t="s">
        <v>51</v>
      </c>
      <c r="D44" s="2"/>
      <c r="E44" s="49"/>
      <c r="F44" s="49"/>
      <c r="G44" s="49"/>
      <c r="H44" s="49"/>
    </row>
    <row r="45" spans="2:8" ht="13.5">
      <c r="B45" s="3"/>
      <c r="C45" s="1" t="s">
        <v>50</v>
      </c>
      <c r="D45" s="49"/>
      <c r="E45" s="49"/>
      <c r="F45" s="49"/>
      <c r="G45" s="49"/>
      <c r="H45" s="49"/>
    </row>
    <row r="46" spans="1:8" ht="13.5">
      <c r="A46" s="50">
        <f>A44+0.1</f>
        <v>6.1</v>
      </c>
      <c r="B46" s="3"/>
      <c r="C46" s="3" t="s">
        <v>47</v>
      </c>
      <c r="D46" s="4">
        <v>0</v>
      </c>
      <c r="E46" s="4">
        <v>0</v>
      </c>
      <c r="F46" s="4">
        <v>0</v>
      </c>
      <c r="G46" s="4">
        <v>0</v>
      </c>
      <c r="H46" s="4">
        <f>SUM(D46:G46)</f>
        <v>0</v>
      </c>
    </row>
    <row r="47" spans="1:8" ht="16.5" customHeight="1">
      <c r="A47" s="50"/>
      <c r="B47" s="3"/>
      <c r="C47" s="1" t="s">
        <v>72</v>
      </c>
      <c r="D47" s="2">
        <f>SUM(D46:D46)</f>
        <v>0</v>
      </c>
      <c r="E47" s="2">
        <f>SUM(E46:E46)</f>
        <v>0</v>
      </c>
      <c r="F47" s="51"/>
      <c r="G47" s="51"/>
      <c r="H47" s="2">
        <f>SUM(H46:H46)</f>
        <v>0</v>
      </c>
    </row>
    <row r="48" spans="1:8" ht="13.5">
      <c r="A48" s="50"/>
      <c r="B48" s="3"/>
      <c r="C48" s="1"/>
      <c r="D48" s="2"/>
      <c r="E48" s="51"/>
      <c r="F48" s="51"/>
      <c r="G48" s="51"/>
      <c r="H48" s="2"/>
    </row>
    <row r="49" spans="1:8" ht="13.5">
      <c r="A49" s="51">
        <v>7</v>
      </c>
      <c r="B49" s="3"/>
      <c r="C49" s="1" t="s">
        <v>52</v>
      </c>
      <c r="D49" s="49"/>
      <c r="E49" s="49"/>
      <c r="F49" s="49"/>
      <c r="G49" s="49"/>
      <c r="H49" s="49"/>
    </row>
    <row r="50" spans="2:8" ht="25.5" customHeight="1">
      <c r="B50" s="3"/>
      <c r="C50" s="52" t="s">
        <v>53</v>
      </c>
      <c r="D50" s="49"/>
      <c r="E50" s="49"/>
      <c r="F50" s="49"/>
      <c r="G50" s="49"/>
      <c r="H50" s="49"/>
    </row>
    <row r="51" spans="1:8" ht="13.5">
      <c r="A51" s="50">
        <f>A49+0.1</f>
        <v>7.1</v>
      </c>
      <c r="B51" s="3"/>
      <c r="C51" s="3" t="s">
        <v>47</v>
      </c>
      <c r="D51" s="121">
        <v>0</v>
      </c>
      <c r="E51" s="4">
        <v>0</v>
      </c>
      <c r="F51" s="4">
        <v>0</v>
      </c>
      <c r="G51" s="4">
        <v>0</v>
      </c>
      <c r="H51" s="4">
        <f>SUM(D51:G51)</f>
        <v>0</v>
      </c>
    </row>
    <row r="52" spans="1:8" ht="13.5">
      <c r="A52" s="50"/>
      <c r="B52" s="3"/>
      <c r="C52" s="1" t="s">
        <v>73</v>
      </c>
      <c r="D52" s="2">
        <f>D51</f>
        <v>0</v>
      </c>
      <c r="E52" s="2"/>
      <c r="F52" s="2"/>
      <c r="G52" s="51"/>
      <c r="H52" s="2">
        <f>H51</f>
        <v>0</v>
      </c>
    </row>
    <row r="53" spans="1:8" ht="13.5">
      <c r="A53" s="50"/>
      <c r="B53" s="3"/>
      <c r="C53" s="1"/>
      <c r="D53" s="2"/>
      <c r="E53" s="2"/>
      <c r="F53" s="2"/>
      <c r="G53" s="51"/>
      <c r="H53" s="38"/>
    </row>
    <row r="54" spans="1:8" ht="13.5">
      <c r="A54" s="51">
        <v>8</v>
      </c>
      <c r="B54" s="3"/>
      <c r="C54" s="1" t="s">
        <v>54</v>
      </c>
      <c r="D54" s="4"/>
      <c r="E54" s="4"/>
      <c r="F54" s="4"/>
      <c r="G54" s="4"/>
      <c r="H54" s="4"/>
    </row>
    <row r="55" spans="2:8" ht="13.5">
      <c r="B55" s="3"/>
      <c r="C55" s="1" t="s">
        <v>55</v>
      </c>
      <c r="D55" s="4"/>
      <c r="E55" s="4"/>
      <c r="F55" s="4"/>
      <c r="G55" s="4"/>
      <c r="H55" s="4"/>
    </row>
    <row r="56" spans="1:8" ht="13.5">
      <c r="A56" s="50">
        <f>A54+0.1</f>
        <v>8.1</v>
      </c>
      <c r="B56" s="3"/>
      <c r="C56" s="3" t="s">
        <v>47</v>
      </c>
      <c r="D56" s="4">
        <v>0</v>
      </c>
      <c r="E56" s="4">
        <v>0</v>
      </c>
      <c r="F56" s="4">
        <v>0</v>
      </c>
      <c r="G56" s="4">
        <v>0</v>
      </c>
      <c r="H56" s="4">
        <f>SUM(D56:G56)</f>
        <v>0</v>
      </c>
    </row>
    <row r="57" spans="1:8" ht="16.5" customHeight="1">
      <c r="A57" s="50"/>
      <c r="B57" s="3"/>
      <c r="C57" s="1" t="s">
        <v>74</v>
      </c>
      <c r="D57" s="2">
        <f>SUM(D56:D56)</f>
        <v>0</v>
      </c>
      <c r="E57" s="4"/>
      <c r="F57" s="4"/>
      <c r="G57" s="4"/>
      <c r="H57" s="2">
        <f>SUM(H56:H56)</f>
        <v>0</v>
      </c>
    </row>
    <row r="58" spans="1:8" ht="13.5">
      <c r="A58" s="50"/>
      <c r="B58" s="3"/>
      <c r="C58" s="1"/>
      <c r="D58" s="4"/>
      <c r="E58" s="4"/>
      <c r="F58" s="4"/>
      <c r="G58" s="4"/>
      <c r="H58" s="4"/>
    </row>
    <row r="59" spans="1:8" ht="16.5" customHeight="1">
      <c r="A59" s="51"/>
      <c r="B59" s="3"/>
      <c r="C59" s="1" t="s">
        <v>35</v>
      </c>
      <c r="D59" s="4">
        <v>0</v>
      </c>
      <c r="E59" s="4">
        <v>0</v>
      </c>
      <c r="F59" s="4">
        <v>0</v>
      </c>
      <c r="G59" s="4">
        <v>0</v>
      </c>
      <c r="H59" s="2">
        <f>SUM(H58:H58)</f>
        <v>0</v>
      </c>
    </row>
    <row r="60" spans="1:8" ht="13.5">
      <c r="A60" s="51">
        <v>9</v>
      </c>
      <c r="B60" s="3"/>
      <c r="C60" s="1" t="s">
        <v>75</v>
      </c>
      <c r="D60" s="2"/>
      <c r="E60" s="4"/>
      <c r="F60" s="4"/>
      <c r="G60" s="4"/>
      <c r="H60" s="4"/>
    </row>
    <row r="61" spans="1:8" ht="13.5">
      <c r="A61" s="50" t="s">
        <v>77</v>
      </c>
      <c r="B61" s="3"/>
      <c r="C61" s="3" t="s">
        <v>47</v>
      </c>
      <c r="D61" s="4">
        <v>0</v>
      </c>
      <c r="E61" s="4">
        <v>0</v>
      </c>
      <c r="F61" s="4">
        <v>0</v>
      </c>
      <c r="G61" s="112">
        <v>0</v>
      </c>
      <c r="H61" s="2">
        <f>SUM(D61:G61)</f>
        <v>0</v>
      </c>
    </row>
    <row r="62" spans="1:8" ht="18.75" customHeight="1">
      <c r="A62" s="50"/>
      <c r="B62" s="3"/>
      <c r="C62" s="1" t="s">
        <v>56</v>
      </c>
      <c r="D62" s="2">
        <f>D61</f>
        <v>0</v>
      </c>
      <c r="E62" s="2"/>
      <c r="F62" s="2"/>
      <c r="G62" s="55">
        <f>SUM(G61:G61)</f>
        <v>0</v>
      </c>
      <c r="H62" s="2">
        <f>SUM(H61:H61)</f>
        <v>0</v>
      </c>
    </row>
    <row r="63" spans="1:8" ht="13.5">
      <c r="A63" s="50"/>
      <c r="B63" s="3"/>
      <c r="C63" s="1"/>
      <c r="D63" s="2"/>
      <c r="E63" s="2"/>
      <c r="F63" s="2"/>
      <c r="G63" s="2"/>
      <c r="H63" s="2"/>
    </row>
    <row r="64" spans="1:8" ht="17.25" customHeight="1">
      <c r="A64" s="50"/>
      <c r="B64" s="3"/>
      <c r="C64" s="1" t="s">
        <v>57</v>
      </c>
      <c r="D64" s="2">
        <f>D62+D57+D52+D47+D42+D37+D32+D27+D22</f>
        <v>0</v>
      </c>
      <c r="E64" s="2">
        <f>E47+E27</f>
        <v>0</v>
      </c>
      <c r="F64" s="2"/>
      <c r="G64" s="2">
        <f>G52+G62</f>
        <v>0</v>
      </c>
      <c r="H64" s="2">
        <f>H62+H57+H52+H47+H42+H37+H32+H27+H22</f>
        <v>0</v>
      </c>
    </row>
    <row r="65" spans="1:8" ht="27">
      <c r="A65" s="51">
        <v>10</v>
      </c>
      <c r="B65" s="3"/>
      <c r="C65" s="1" t="s">
        <v>107</v>
      </c>
      <c r="D65" s="2">
        <f>D64*0.03</f>
        <v>0</v>
      </c>
      <c r="E65" s="2">
        <f>E64*0.03</f>
        <v>0</v>
      </c>
      <c r="F65" s="2"/>
      <c r="G65" s="2">
        <f>G64*0.03</f>
        <v>0</v>
      </c>
      <c r="H65" s="38">
        <f>H64*0.03</f>
        <v>0</v>
      </c>
    </row>
    <row r="66" spans="1:8" ht="21" customHeight="1">
      <c r="A66" s="50"/>
      <c r="B66" s="3"/>
      <c r="C66" s="1" t="s">
        <v>11</v>
      </c>
      <c r="D66" s="2">
        <f>SUM(D64:D65)</f>
        <v>0</v>
      </c>
      <c r="E66" s="2">
        <f>SUM(E64:E65)</f>
        <v>0</v>
      </c>
      <c r="F66" s="2"/>
      <c r="G66" s="2">
        <f>SUM(G64:G65)</f>
        <v>0</v>
      </c>
      <c r="H66" s="2">
        <f>SUM(H64:H65)</f>
        <v>0</v>
      </c>
    </row>
    <row r="67" spans="1:8" ht="19.5" customHeight="1">
      <c r="A67" s="50"/>
      <c r="B67" s="3"/>
      <c r="C67" s="3" t="s">
        <v>58</v>
      </c>
      <c r="D67" s="2">
        <f>D66*0.18</f>
        <v>0</v>
      </c>
      <c r="E67" s="2">
        <f>E66*0.18</f>
        <v>0</v>
      </c>
      <c r="F67" s="2"/>
      <c r="G67" s="2">
        <f>G66*0.18</f>
        <v>0</v>
      </c>
      <c r="H67" s="2">
        <f>H66*0.18</f>
        <v>0</v>
      </c>
    </row>
    <row r="68" spans="1:8" ht="27">
      <c r="A68" s="48" t="s">
        <v>78</v>
      </c>
      <c r="B68" s="3"/>
      <c r="C68" s="1" t="s">
        <v>59</v>
      </c>
      <c r="D68" s="2">
        <f>SUM(D66:D67)</f>
        <v>0</v>
      </c>
      <c r="E68" s="2">
        <f>SUM(E66:E67)</f>
        <v>0</v>
      </c>
      <c r="F68" s="2"/>
      <c r="G68" s="2">
        <f>SUM(G66:G67)</f>
        <v>0</v>
      </c>
      <c r="H68" s="127">
        <f>SUM(H66:H67)</f>
        <v>0</v>
      </c>
    </row>
    <row r="69" spans="1:8" ht="13.5">
      <c r="A69" s="53"/>
      <c r="B69" s="44"/>
      <c r="C69" s="44"/>
      <c r="D69" s="54"/>
      <c r="E69" s="54"/>
      <c r="F69" s="54"/>
      <c r="G69" s="54"/>
      <c r="H69" s="54"/>
    </row>
  </sheetData>
  <sheetProtection/>
  <mergeCells count="17">
    <mergeCell ref="A1:B1"/>
    <mergeCell ref="C1:H1"/>
    <mergeCell ref="A2:H2"/>
    <mergeCell ref="A8:H8"/>
    <mergeCell ref="A9:H9"/>
    <mergeCell ref="A7:H7"/>
    <mergeCell ref="A3:B3"/>
    <mergeCell ref="A4:C4"/>
    <mergeCell ref="A5:C5"/>
    <mergeCell ref="A16:A17"/>
    <mergeCell ref="B16:B17"/>
    <mergeCell ref="C16:C17"/>
    <mergeCell ref="D16:H16"/>
    <mergeCell ref="A10:H10"/>
    <mergeCell ref="A12:H12"/>
    <mergeCell ref="A13:H13"/>
    <mergeCell ref="A15:H15"/>
  </mergeCells>
  <printOptions/>
  <pageMargins left="0.75" right="0.75" top="1" bottom="1" header="0.5" footer="0.5"/>
  <pageSetup horizontalDpi="300" verticalDpi="300" orientation="landscape" paperSize="9" scale="91" r:id="rId1"/>
  <headerFooter alignWithMargins="0">
    <oddFooter>&amp;CPage &amp;P of &amp;N</oddFooter>
  </headerFooter>
  <rowBreaks count="1" manualBreakCount="1">
    <brk id="48" max="7" man="1"/>
  </rowBreaks>
</worksheet>
</file>

<file path=xl/worksheets/sheet4.xml><?xml version="1.0" encoding="utf-8"?>
<worksheet xmlns="http://schemas.openxmlformats.org/spreadsheetml/2006/main" xmlns:r="http://schemas.openxmlformats.org/officeDocument/2006/relationships">
  <dimension ref="A1:R30"/>
  <sheetViews>
    <sheetView tabSelected="1" view="pageBreakPreview" zoomScaleSheetLayoutView="100" zoomScalePageLayoutView="0" workbookViewId="0" topLeftCell="A10">
      <selection activeCell="E16" sqref="E16"/>
    </sheetView>
  </sheetViews>
  <sheetFormatPr defaultColWidth="9.140625" defaultRowHeight="12.75"/>
  <cols>
    <col min="1" max="1" width="6.00390625" style="99" customWidth="1"/>
    <col min="2" max="2" width="19.7109375" style="93" customWidth="1"/>
    <col min="3" max="3" width="49.140625" style="93" customWidth="1"/>
    <col min="4" max="4" width="9.140625" style="93" customWidth="1"/>
    <col min="5" max="5" width="10.8515625" style="93" customWidth="1"/>
    <col min="6" max="6" width="10.421875" style="99" customWidth="1"/>
    <col min="7" max="7" width="9.140625" style="99" customWidth="1"/>
    <col min="8" max="8" width="10.421875" style="99" customWidth="1"/>
    <col min="9" max="10" width="9.140625" style="99" customWidth="1"/>
    <col min="11" max="12" width="9.140625" style="93" customWidth="1"/>
    <col min="13" max="13" width="10.8515625" style="93" customWidth="1"/>
    <col min="14" max="14" width="4.421875" style="93" customWidth="1"/>
    <col min="15" max="16" width="9.140625" style="93" customWidth="1"/>
    <col min="17" max="17" width="10.8515625" style="93" customWidth="1"/>
    <col min="18" max="18" width="12.421875" style="109" customWidth="1"/>
    <col min="19" max="16384" width="9.140625" style="93" customWidth="1"/>
  </cols>
  <sheetData>
    <row r="1" spans="1:13" ht="13.5" customHeight="1">
      <c r="A1" s="173" t="s">
        <v>106</v>
      </c>
      <c r="B1" s="173"/>
      <c r="C1" s="173"/>
      <c r="D1" s="173"/>
      <c r="E1" s="173"/>
      <c r="F1" s="173"/>
      <c r="G1" s="173"/>
      <c r="H1" s="173"/>
      <c r="J1" s="93"/>
      <c r="M1" s="99"/>
    </row>
    <row r="2" spans="1:10" ht="24" customHeight="1">
      <c r="A2" s="182" t="str">
        <f>Tavfurceli!C14</f>
        <v>სსიპ "აჭარის ხარიტონ ახვლედიანის სახელობის მუზეუმი"-ს ფილიალის ილია ჭავჭავაძის მუზეუმის ფართის რეაბილიტაცია </v>
      </c>
      <c r="B2" s="182"/>
      <c r="C2" s="182"/>
      <c r="D2" s="182"/>
      <c r="E2" s="182"/>
      <c r="F2" s="182"/>
      <c r="G2" s="182"/>
      <c r="H2" s="182"/>
      <c r="J2" s="93"/>
    </row>
    <row r="3" spans="1:10" ht="16.5" customHeight="1">
      <c r="A3" s="182" t="str">
        <f>nakrebi!C26</f>
        <v>მუზეუმის შენობა (იატაკის მოწყობა)</v>
      </c>
      <c r="B3" s="182"/>
      <c r="C3" s="182"/>
      <c r="D3" s="182"/>
      <c r="E3" s="182"/>
      <c r="F3" s="182"/>
      <c r="G3" s="182"/>
      <c r="H3" s="182"/>
      <c r="J3" s="93"/>
    </row>
    <row r="4" spans="1:10" ht="19.5" customHeight="1">
      <c r="A4" s="182" t="str">
        <f>'[2]ob-2'!C12</f>
        <v>samSeneblo samuSaoebi</v>
      </c>
      <c r="B4" s="182"/>
      <c r="C4" s="182"/>
      <c r="D4" s="182"/>
      <c r="E4" s="182"/>
      <c r="F4" s="182"/>
      <c r="G4" s="182"/>
      <c r="H4" s="182"/>
      <c r="J4" s="93"/>
    </row>
    <row r="5" spans="1:10" ht="18" customHeight="1">
      <c r="A5" s="173" t="s">
        <v>60</v>
      </c>
      <c r="B5" s="173"/>
      <c r="C5" s="173"/>
      <c r="D5" s="173"/>
      <c r="E5" s="173"/>
      <c r="F5" s="116">
        <f>M30/1000</f>
        <v>0</v>
      </c>
      <c r="G5" s="174" t="s">
        <v>14</v>
      </c>
      <c r="H5" s="174"/>
      <c r="J5" s="93"/>
    </row>
    <row r="6" spans="1:10" ht="13.5" customHeight="1">
      <c r="A6" s="173" t="s">
        <v>61</v>
      </c>
      <c r="B6" s="173"/>
      <c r="C6" s="173"/>
      <c r="D6" s="173"/>
      <c r="E6" s="173"/>
      <c r="F6" s="116">
        <f>M21/1000</f>
        <v>0</v>
      </c>
      <c r="G6" s="174" t="s">
        <v>14</v>
      </c>
      <c r="H6" s="174"/>
      <c r="J6" s="93"/>
    </row>
    <row r="7" spans="1:10" ht="13.5" customHeight="1">
      <c r="A7" s="173" t="s">
        <v>62</v>
      </c>
      <c r="B7" s="173"/>
      <c r="C7" s="173"/>
      <c r="D7" s="173"/>
      <c r="E7" s="173"/>
      <c r="F7" s="117">
        <f>F6*1000/6</f>
        <v>0</v>
      </c>
      <c r="G7" s="174" t="s">
        <v>63</v>
      </c>
      <c r="H7" s="174"/>
      <c r="J7" s="93"/>
    </row>
    <row r="8" spans="1:10" ht="13.5" customHeight="1">
      <c r="A8" s="173" t="str">
        <f>nakrebi!A15</f>
        <v>Sedgenilia 2019 wlis I kvartlis  fasebSi </v>
      </c>
      <c r="B8" s="173"/>
      <c r="C8" s="173"/>
      <c r="D8" s="173"/>
      <c r="E8" s="173"/>
      <c r="F8" s="173"/>
      <c r="G8" s="173"/>
      <c r="H8" s="173"/>
      <c r="J8" s="93"/>
    </row>
    <row r="9" spans="1:18" s="85" customFormat="1" ht="26.25" customHeight="1">
      <c r="A9" s="176" t="s">
        <v>0</v>
      </c>
      <c r="B9" s="177" t="s">
        <v>1</v>
      </c>
      <c r="C9" s="172" t="s">
        <v>90</v>
      </c>
      <c r="D9" s="172" t="s">
        <v>91</v>
      </c>
      <c r="E9" s="180" t="s">
        <v>2</v>
      </c>
      <c r="F9" s="181"/>
      <c r="G9" s="175" t="s">
        <v>92</v>
      </c>
      <c r="H9" s="175"/>
      <c r="I9" s="172" t="s">
        <v>93</v>
      </c>
      <c r="J9" s="172"/>
      <c r="K9" s="172" t="s">
        <v>94</v>
      </c>
      <c r="L9" s="172"/>
      <c r="M9" s="172" t="s">
        <v>95</v>
      </c>
      <c r="R9" s="110"/>
    </row>
    <row r="10" spans="1:18" s="85" customFormat="1" ht="31.5" customHeight="1">
      <c r="A10" s="176" t="s">
        <v>0</v>
      </c>
      <c r="B10" s="178"/>
      <c r="C10" s="172" t="s">
        <v>96</v>
      </c>
      <c r="D10" s="179" t="s">
        <v>97</v>
      </c>
      <c r="E10" s="94" t="s">
        <v>98</v>
      </c>
      <c r="F10" s="118" t="s">
        <v>99</v>
      </c>
      <c r="G10" s="122" t="s">
        <v>100</v>
      </c>
      <c r="H10" s="96" t="s">
        <v>101</v>
      </c>
      <c r="I10" s="96" t="s">
        <v>100</v>
      </c>
      <c r="J10" s="96" t="s">
        <v>101</v>
      </c>
      <c r="K10" s="88" t="s">
        <v>100</v>
      </c>
      <c r="L10" s="88" t="s">
        <v>101</v>
      </c>
      <c r="M10" s="172" t="s">
        <v>101</v>
      </c>
      <c r="R10" s="110"/>
    </row>
    <row r="11" spans="1:18" s="85" customFormat="1" ht="12.75">
      <c r="A11" s="114">
        <v>1</v>
      </c>
      <c r="B11" s="88">
        <v>2</v>
      </c>
      <c r="C11" s="88">
        <v>3</v>
      </c>
      <c r="D11" s="88">
        <v>4</v>
      </c>
      <c r="E11" s="90">
        <v>5</v>
      </c>
      <c r="F11" s="119">
        <v>6</v>
      </c>
      <c r="G11" s="97">
        <v>7</v>
      </c>
      <c r="H11" s="97">
        <v>8</v>
      </c>
      <c r="I11" s="97">
        <v>9</v>
      </c>
      <c r="J11" s="97">
        <v>10</v>
      </c>
      <c r="K11" s="89">
        <v>11</v>
      </c>
      <c r="L11" s="89">
        <v>12</v>
      </c>
      <c r="M11" s="89">
        <v>13</v>
      </c>
      <c r="R11" s="110"/>
    </row>
    <row r="12" spans="1:18" s="102" customFormat="1" ht="16.5" customHeight="1">
      <c r="A12" s="63"/>
      <c r="B12" s="64"/>
      <c r="C12" s="120" t="s">
        <v>80</v>
      </c>
      <c r="D12" s="57"/>
      <c r="E12" s="57"/>
      <c r="F12" s="115"/>
      <c r="G12" s="115"/>
      <c r="H12" s="76"/>
      <c r="I12" s="101"/>
      <c r="J12" s="101"/>
      <c r="K12" s="100"/>
      <c r="L12" s="100"/>
      <c r="M12" s="100"/>
      <c r="R12" s="111"/>
    </row>
    <row r="13" spans="1:13" ht="25.5">
      <c r="A13" s="76">
        <v>1</v>
      </c>
      <c r="B13" s="64" t="s">
        <v>88</v>
      </c>
      <c r="C13" s="65" t="s">
        <v>89</v>
      </c>
      <c r="D13" s="65" t="s">
        <v>86</v>
      </c>
      <c r="E13" s="66"/>
      <c r="F13" s="126">
        <v>1.45</v>
      </c>
      <c r="G13" s="126"/>
      <c r="H13" s="103"/>
      <c r="I13" s="103"/>
      <c r="J13" s="103"/>
      <c r="K13" s="83"/>
      <c r="L13" s="83"/>
      <c r="M13" s="77">
        <f>SUM(M14:M19)</f>
        <v>0</v>
      </c>
    </row>
    <row r="14" spans="1:13" ht="12.75">
      <c r="A14" s="72">
        <f aca="true" t="shared" si="0" ref="A14:A19">A13+0.1</f>
        <v>1.1</v>
      </c>
      <c r="B14" s="80"/>
      <c r="C14" s="81" t="s">
        <v>81</v>
      </c>
      <c r="D14" s="81" t="s">
        <v>4</v>
      </c>
      <c r="E14" s="67">
        <v>108</v>
      </c>
      <c r="F14" s="123">
        <f>E14*F13</f>
        <v>156.6</v>
      </c>
      <c r="G14" s="108"/>
      <c r="H14" s="108"/>
      <c r="I14" s="123"/>
      <c r="J14" s="87">
        <f>I14*F14</f>
        <v>0</v>
      </c>
      <c r="K14" s="104"/>
      <c r="L14" s="104"/>
      <c r="M14" s="82">
        <f aca="true" t="shared" si="1" ref="M14:M19">L14+J14+H14</f>
        <v>0</v>
      </c>
    </row>
    <row r="15" spans="1:13" ht="12.75">
      <c r="A15" s="72">
        <f t="shared" si="0"/>
        <v>1.2000000000000002</v>
      </c>
      <c r="B15" s="84"/>
      <c r="C15" s="68" t="s">
        <v>83</v>
      </c>
      <c r="D15" s="74" t="s">
        <v>6</v>
      </c>
      <c r="E15" s="69">
        <v>4.52</v>
      </c>
      <c r="F15" s="124">
        <f>E15*F13</f>
        <v>6.553999999999999</v>
      </c>
      <c r="G15" s="105"/>
      <c r="H15" s="105"/>
      <c r="I15" s="105"/>
      <c r="J15" s="105"/>
      <c r="K15" s="69"/>
      <c r="L15" s="69">
        <f>K15*F15</f>
        <v>0</v>
      </c>
      <c r="M15" s="106">
        <f t="shared" si="1"/>
        <v>0</v>
      </c>
    </row>
    <row r="16" spans="1:13" ht="25.5">
      <c r="A16" s="72">
        <f t="shared" si="0"/>
        <v>1.3000000000000003</v>
      </c>
      <c r="B16" s="78"/>
      <c r="C16" s="70" t="s">
        <v>110</v>
      </c>
      <c r="D16" s="70" t="s">
        <v>84</v>
      </c>
      <c r="E16" s="71">
        <v>102</v>
      </c>
      <c r="F16" s="125">
        <f>E16*F13</f>
        <v>147.9</v>
      </c>
      <c r="G16" s="125"/>
      <c r="H16" s="125">
        <f>G16*F16</f>
        <v>0</v>
      </c>
      <c r="I16" s="103"/>
      <c r="J16" s="103"/>
      <c r="K16" s="83"/>
      <c r="L16" s="83"/>
      <c r="M16" s="107">
        <f t="shared" si="1"/>
        <v>0</v>
      </c>
    </row>
    <row r="17" spans="1:13" ht="15.75" customHeight="1">
      <c r="A17" s="72">
        <f t="shared" si="0"/>
        <v>1.4000000000000004</v>
      </c>
      <c r="B17" s="78"/>
      <c r="C17" s="70" t="s">
        <v>109</v>
      </c>
      <c r="D17" s="70" t="s">
        <v>76</v>
      </c>
      <c r="E17" s="71"/>
      <c r="F17" s="125">
        <v>46</v>
      </c>
      <c r="G17" s="125"/>
      <c r="H17" s="125">
        <f>G17*F17</f>
        <v>0</v>
      </c>
      <c r="I17" s="103"/>
      <c r="J17" s="103"/>
      <c r="K17" s="83"/>
      <c r="L17" s="83"/>
      <c r="M17" s="107">
        <f t="shared" si="1"/>
        <v>0</v>
      </c>
    </row>
    <row r="18" spans="1:13" ht="17.25" customHeight="1">
      <c r="A18" s="72">
        <f t="shared" si="0"/>
        <v>1.5000000000000004</v>
      </c>
      <c r="B18" s="78"/>
      <c r="C18" s="70" t="s">
        <v>87</v>
      </c>
      <c r="D18" s="70" t="s">
        <v>82</v>
      </c>
      <c r="E18" s="71">
        <v>2.23</v>
      </c>
      <c r="F18" s="125">
        <f>E18*F13</f>
        <v>3.2335</v>
      </c>
      <c r="G18" s="125"/>
      <c r="H18" s="125">
        <f>G18*F18</f>
        <v>0</v>
      </c>
      <c r="I18" s="103"/>
      <c r="J18" s="103"/>
      <c r="K18" s="83"/>
      <c r="L18" s="83"/>
      <c r="M18" s="107">
        <f t="shared" si="1"/>
        <v>0</v>
      </c>
    </row>
    <row r="19" spans="1:13" ht="15.75" customHeight="1">
      <c r="A19" s="72">
        <f t="shared" si="0"/>
        <v>1.6000000000000005</v>
      </c>
      <c r="B19" s="78"/>
      <c r="C19" s="70" t="s">
        <v>85</v>
      </c>
      <c r="D19" s="70" t="s">
        <v>102</v>
      </c>
      <c r="E19" s="71">
        <v>4.66</v>
      </c>
      <c r="F19" s="125">
        <f>E19*F13</f>
        <v>6.757</v>
      </c>
      <c r="G19" s="125"/>
      <c r="H19" s="125">
        <f>G19*F19</f>
        <v>0</v>
      </c>
      <c r="I19" s="103"/>
      <c r="J19" s="103"/>
      <c r="K19" s="83"/>
      <c r="L19" s="83"/>
      <c r="M19" s="107">
        <f t="shared" si="1"/>
        <v>0</v>
      </c>
    </row>
    <row r="20" spans="1:13" ht="12.75">
      <c r="A20" s="115"/>
      <c r="B20" s="79"/>
      <c r="C20" s="57" t="s">
        <v>5</v>
      </c>
      <c r="D20" s="57" t="s">
        <v>6</v>
      </c>
      <c r="E20" s="58"/>
      <c r="F20" s="126"/>
      <c r="G20" s="126"/>
      <c r="H20" s="128">
        <f>SUM(H13:H19)</f>
        <v>0</v>
      </c>
      <c r="I20" s="103"/>
      <c r="J20" s="67">
        <f>SUM(J13:J19)</f>
        <v>0</v>
      </c>
      <c r="K20" s="83"/>
      <c r="L20" s="98">
        <f>SUM(L13:L19)</f>
        <v>0</v>
      </c>
      <c r="M20" s="59">
        <f>M24</f>
        <v>0</v>
      </c>
    </row>
    <row r="21" spans="1:13" ht="12.75">
      <c r="A21" s="72"/>
      <c r="B21" s="61"/>
      <c r="C21" s="61" t="s">
        <v>7</v>
      </c>
      <c r="D21" s="61" t="s">
        <v>6</v>
      </c>
      <c r="E21" s="73"/>
      <c r="F21" s="123"/>
      <c r="G21" s="123"/>
      <c r="H21" s="108"/>
      <c r="I21" s="108"/>
      <c r="J21" s="108"/>
      <c r="K21" s="104"/>
      <c r="L21" s="104"/>
      <c r="M21" s="92">
        <f>J20</f>
        <v>0</v>
      </c>
    </row>
    <row r="22" spans="1:13" ht="12.75">
      <c r="A22" s="72"/>
      <c r="B22" s="74"/>
      <c r="C22" s="74" t="s">
        <v>8</v>
      </c>
      <c r="D22" s="74" t="s">
        <v>6</v>
      </c>
      <c r="E22" s="75"/>
      <c r="F22" s="124"/>
      <c r="G22" s="124"/>
      <c r="H22" s="105"/>
      <c r="I22" s="105"/>
      <c r="J22" s="105"/>
      <c r="K22" s="95"/>
      <c r="L22" s="95"/>
      <c r="M22" s="91">
        <f>L20</f>
        <v>0</v>
      </c>
    </row>
    <row r="23" spans="1:13" ht="12.75">
      <c r="A23" s="72"/>
      <c r="B23" s="60"/>
      <c r="C23" s="60" t="s">
        <v>9</v>
      </c>
      <c r="D23" s="60" t="s">
        <v>6</v>
      </c>
      <c r="E23" s="62"/>
      <c r="F23" s="125"/>
      <c r="G23" s="125"/>
      <c r="H23" s="103"/>
      <c r="I23" s="103"/>
      <c r="J23" s="103"/>
      <c r="K23" s="83"/>
      <c r="L23" s="83"/>
      <c r="M23" s="62">
        <f>H20</f>
        <v>0</v>
      </c>
    </row>
    <row r="24" spans="1:13" ht="25.5">
      <c r="A24" s="72"/>
      <c r="B24" s="60"/>
      <c r="C24" s="60" t="s">
        <v>10</v>
      </c>
      <c r="D24" s="60" t="s">
        <v>6</v>
      </c>
      <c r="E24" s="62"/>
      <c r="F24" s="125"/>
      <c r="G24" s="125"/>
      <c r="H24" s="103"/>
      <c r="I24" s="103"/>
      <c r="J24" s="103"/>
      <c r="K24" s="83"/>
      <c r="L24" s="83"/>
      <c r="M24" s="86">
        <f>SUM(M21:M23)</f>
        <v>0</v>
      </c>
    </row>
    <row r="25" spans="1:13" ht="12.75">
      <c r="A25" s="72"/>
      <c r="B25" s="60"/>
      <c r="C25" s="60" t="s">
        <v>67</v>
      </c>
      <c r="D25" s="60" t="s">
        <v>6</v>
      </c>
      <c r="E25" s="62"/>
      <c r="F25" s="125"/>
      <c r="G25" s="125"/>
      <c r="H25" s="103"/>
      <c r="I25" s="103"/>
      <c r="J25" s="103"/>
      <c r="K25" s="83"/>
      <c r="L25" s="83"/>
      <c r="M25" s="62">
        <f>M24*10%</f>
        <v>0</v>
      </c>
    </row>
    <row r="26" spans="1:13" ht="12.75">
      <c r="A26" s="72"/>
      <c r="B26" s="60"/>
      <c r="C26" s="60" t="s">
        <v>11</v>
      </c>
      <c r="D26" s="60" t="s">
        <v>6</v>
      </c>
      <c r="E26" s="62"/>
      <c r="F26" s="125"/>
      <c r="G26" s="125"/>
      <c r="H26" s="103"/>
      <c r="I26" s="103"/>
      <c r="J26" s="103"/>
      <c r="K26" s="83"/>
      <c r="L26" s="83"/>
      <c r="M26" s="62">
        <f>SUM(M24:M25)</f>
        <v>0</v>
      </c>
    </row>
    <row r="27" spans="1:13" ht="12.75">
      <c r="A27" s="72"/>
      <c r="B27" s="60"/>
      <c r="C27" s="60" t="s">
        <v>68</v>
      </c>
      <c r="D27" s="60" t="s">
        <v>6</v>
      </c>
      <c r="E27" s="62"/>
      <c r="F27" s="125"/>
      <c r="G27" s="125"/>
      <c r="H27" s="103"/>
      <c r="I27" s="103"/>
      <c r="J27" s="103"/>
      <c r="K27" s="83"/>
      <c r="L27" s="83"/>
      <c r="M27" s="62">
        <f>M26*0.08</f>
        <v>0</v>
      </c>
    </row>
    <row r="28" spans="1:13" ht="12.75">
      <c r="A28" s="72"/>
      <c r="B28" s="60"/>
      <c r="C28" s="60" t="s">
        <v>3</v>
      </c>
      <c r="D28" s="60" t="s">
        <v>6</v>
      </c>
      <c r="E28" s="62"/>
      <c r="F28" s="125"/>
      <c r="G28" s="125"/>
      <c r="H28" s="103"/>
      <c r="I28" s="103"/>
      <c r="J28" s="103"/>
      <c r="K28" s="83"/>
      <c r="L28" s="83"/>
      <c r="M28" s="86">
        <f>SUM(M26:M27)</f>
        <v>0</v>
      </c>
    </row>
    <row r="29" spans="1:13" ht="12.75">
      <c r="A29" s="72"/>
      <c r="B29" s="60"/>
      <c r="C29" s="60" t="s">
        <v>113</v>
      </c>
      <c r="D29" s="60" t="s">
        <v>6</v>
      </c>
      <c r="E29" s="62"/>
      <c r="F29" s="125"/>
      <c r="G29" s="62"/>
      <c r="H29" s="83"/>
      <c r="I29" s="103"/>
      <c r="J29" s="103"/>
      <c r="K29" s="103"/>
      <c r="L29" s="83"/>
      <c r="M29" s="126">
        <f>J20*0.02</f>
        <v>0</v>
      </c>
    </row>
    <row r="30" spans="1:13" ht="12.75">
      <c r="A30" s="72"/>
      <c r="B30" s="60"/>
      <c r="C30" s="60" t="s">
        <v>114</v>
      </c>
      <c r="D30" s="60" t="s">
        <v>6</v>
      </c>
      <c r="E30" s="62"/>
      <c r="F30" s="125"/>
      <c r="G30" s="62"/>
      <c r="H30" s="83"/>
      <c r="I30" s="103"/>
      <c r="J30" s="103"/>
      <c r="K30" s="103"/>
      <c r="L30" s="83"/>
      <c r="M30" s="126">
        <f>SUM(M28:M29)</f>
        <v>0</v>
      </c>
    </row>
  </sheetData>
  <sheetProtection/>
  <mergeCells count="20">
    <mergeCell ref="B9:B10"/>
    <mergeCell ref="K9:L9"/>
    <mergeCell ref="D9:D10"/>
    <mergeCell ref="E9:F9"/>
    <mergeCell ref="A1:H1"/>
    <mergeCell ref="A2:H2"/>
    <mergeCell ref="A3:H3"/>
    <mergeCell ref="A4:H4"/>
    <mergeCell ref="A5:E5"/>
    <mergeCell ref="G5:H5"/>
    <mergeCell ref="M9:M10"/>
    <mergeCell ref="A6:E6"/>
    <mergeCell ref="G6:H6"/>
    <mergeCell ref="A7:E7"/>
    <mergeCell ref="G7:H7"/>
    <mergeCell ref="A8:H8"/>
    <mergeCell ref="C9:C10"/>
    <mergeCell ref="I9:J9"/>
    <mergeCell ref="G9:H9"/>
    <mergeCell ref="A9:A10"/>
  </mergeCells>
  <printOptions/>
  <pageMargins left="0.7" right="0.7" top="0.75" bottom="0.75" header="0.3" footer="0.3"/>
  <pageSetup horizontalDpi="600" verticalDpi="600" orientation="landscape" paperSize="9" scale="77"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Nino</cp:lastModifiedBy>
  <cp:lastPrinted>2019-03-19T11:34:52Z</cp:lastPrinted>
  <dcterms:created xsi:type="dcterms:W3CDTF">1996-10-14T23:33:28Z</dcterms:created>
  <dcterms:modified xsi:type="dcterms:W3CDTF">2019-07-08T10:15:22Z</dcterms:modified>
  <cp:category/>
  <cp:version/>
  <cp:contentType/>
  <cp:contentStatus/>
</cp:coreProperties>
</file>