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MARIKAS\Users\Public\saerto\საქალაქო ინფრასტრუქტურისა და კეთილმოწყობის სამმართველო\ტენდერები 2019\___ახალი სახურავები\"/>
    </mc:Choice>
  </mc:AlternateContent>
  <bookViews>
    <workbookView xWindow="-5160" yWindow="405" windowWidth="15150" windowHeight="8010" tabRatio="927"/>
  </bookViews>
  <sheets>
    <sheet name="lok" sheetId="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[1]x2w!#REF!</definedName>
    <definedName name="_hgf665">#REF!</definedName>
    <definedName name="_hgh55">#REF!</definedName>
    <definedName name="_HGU5478">[2]x!#REF!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[3]x1!#REF!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'[4]x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[5]niveloba!#REF!</definedName>
    <definedName name="bvcccc11144">[3]x1!#REF!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[2]x!#REF!</definedName>
    <definedName name="fdgh2145">#REF!</definedName>
    <definedName name="fdrt124">#REF!</definedName>
    <definedName name="fds">#REF!</definedName>
    <definedName name="fdsa474">#REF!</definedName>
    <definedName name="fdsgtr14789">'[6]x2,'!#REF!</definedName>
    <definedName name="ffff5">#REF!</definedName>
    <definedName name="ffff5555">#REF!</definedName>
    <definedName name="fgdm">#REF!</definedName>
    <definedName name="frgtyrter">#REF!</definedName>
    <definedName name="fvb">#REF!</definedName>
    <definedName name="fwsg">#REF!</definedName>
    <definedName name="fxza">#REF!</definedName>
    <definedName name="gdsdfgh45763">[7]x1!#REF!</definedName>
    <definedName name="gfd">'[8]res ur'!#REF!</definedName>
    <definedName name="gfds">#REF!</definedName>
    <definedName name="gfdsaxcvvbnm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'[9]xar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jkil256">#REF!</definedName>
    <definedName name="hgv">#REF!</definedName>
    <definedName name="hhhh555">#REF!</definedName>
    <definedName name="hhhh74">#REF!</definedName>
    <definedName name="hhhhh111144">[7]x1!#REF!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'[10]x#1'!#REF!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tre745">#REF!</definedName>
    <definedName name="jfdyrt14790">[11]x2!#REF!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[3]x1!#REF!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'[10]x#2'!#REF!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'[10]x#1'!#REF!</definedName>
    <definedName name="kjhjgui548">#REF!</definedName>
    <definedName name="kjhk65">#REF!</definedName>
    <definedName name="kjhq">#REF!</definedName>
    <definedName name="kjhuyg1456">[1]x2w!#REF!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[3]x1!#REF!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[5]niveloba!#REF!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'[12]x 3'!#REF!</definedName>
    <definedName name="koliu14786">[3]x1!#REF!</definedName>
    <definedName name="kop">#REF!</definedName>
    <definedName name="kopw">#REF!</definedName>
    <definedName name="kot">[5]niveloba!#REF!</definedName>
    <definedName name="kp">[5]niveloba!#REF!</definedName>
    <definedName name="ks">#REF!</definedName>
    <definedName name="ksael">#REF!</definedName>
    <definedName name="kx">[13]niveloba!#REF!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'[14]8'!#REF!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[1]x2w!#REF!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mm1111222">[3]x1!#REF!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[1]x1!#REF!</definedName>
    <definedName name="nnnn88">#REF!</definedName>
    <definedName name="nuaq">#REF!</definedName>
    <definedName name="o">#REF!</definedName>
    <definedName name="oiesd456">'[10]x#1'!#REF!</definedName>
    <definedName name="oilkm365">#REF!</definedName>
    <definedName name="oiuu478">#REF!</definedName>
    <definedName name="oiuy">#REF!</definedName>
    <definedName name="okil">#REF!</definedName>
    <definedName name="oklij21456">[1]x1!#REF!</definedName>
    <definedName name="oklphji">#REF!</definedName>
    <definedName name="oknjh95147">'[14]8'!#REF!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cds">#REF!</definedName>
    <definedName name="pokgde478">'[14]8'!#REF!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fgdwq65478">#REF!</definedName>
    <definedName name="tri">#REF!</definedName>
    <definedName name="ttty">#REF!</definedName>
    <definedName name="tytu">#REF!</definedName>
    <definedName name="ubez">#REF!</definedName>
    <definedName name="uijkl254">#REF!</definedName>
    <definedName name="uiok">#REF!</definedName>
    <definedName name="uiop564">[3]x1!#REF!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xdrt">#REF!</definedName>
    <definedName name="xuti">#REF!</definedName>
    <definedName name="xxcv">[5]niveloba!#REF!</definedName>
    <definedName name="ytrer7">#REF!</definedName>
    <definedName name="ytrrjh56">#REF!</definedName>
    <definedName name="ytui458">'[10]x#2'!#REF!</definedName>
    <definedName name="yui56">#REF!</definedName>
    <definedName name="yyyy333">#REF!</definedName>
    <definedName name="zzzz444">#REF!</definedName>
    <definedName name="лллл">#REF!</definedName>
    <definedName name="_xlnm.Print_Area" localSheetId="0">lok!$A$1:$G$42</definedName>
    <definedName name="ыыыы">#REF!</definedName>
  </definedNames>
  <calcPr calcId="152511" fullPrecision="0"/>
</workbook>
</file>

<file path=xl/calcChain.xml><?xml version="1.0" encoding="utf-8"?>
<calcChain xmlns="http://schemas.openxmlformats.org/spreadsheetml/2006/main">
  <c r="A34" i="61" l="1"/>
  <c r="A29" i="61"/>
  <c r="A26" i="61"/>
  <c r="A18" i="61"/>
  <c r="A9" i="61"/>
  <c r="E35" i="61" l="1"/>
  <c r="E34" i="61"/>
  <c r="E21" i="61" l="1"/>
  <c r="E32" i="61" l="1"/>
  <c r="A7" i="61"/>
  <c r="A8" i="61" s="1"/>
  <c r="E10" i="61"/>
  <c r="E11" i="61"/>
  <c r="E12" i="61"/>
  <c r="E14" i="61"/>
  <c r="E18" i="61"/>
  <c r="E20" i="61"/>
  <c r="E22" i="61"/>
  <c r="E23" i="61"/>
  <c r="E27" i="61"/>
  <c r="E29" i="61"/>
  <c r="E30" i="61"/>
  <c r="A10" i="61" l="1"/>
  <c r="A11" i="61" s="1"/>
  <c r="A12" i="61" s="1"/>
  <c r="A13" i="61" s="1"/>
  <c r="A14" i="61" s="1"/>
  <c r="A15" i="61"/>
  <c r="A16" i="61" l="1"/>
  <c r="A17" i="61" l="1"/>
  <c r="A25" i="61" l="1"/>
  <c r="A19" i="61"/>
  <c r="A20" i="61" s="1"/>
  <c r="A21" i="61" s="1"/>
  <c r="A22" i="61" s="1"/>
  <c r="A23" i="61" s="1"/>
  <c r="A28" i="61" l="1"/>
  <c r="A33" i="61" s="1"/>
  <c r="A27" i="61"/>
  <c r="A35" i="61" l="1"/>
  <c r="A30" i="61"/>
  <c r="A31" i="61" l="1"/>
  <c r="A32" i="61" s="1"/>
</calcChain>
</file>

<file path=xl/sharedStrings.xml><?xml version="1.0" encoding="utf-8"?>
<sst xmlns="http://schemas.openxmlformats.org/spreadsheetml/2006/main" count="88" uniqueCount="59">
  <si>
    <t>-</t>
  </si>
  <si>
    <t>სამუშაოს დასახელება</t>
  </si>
  <si>
    <t>განზომილების ერთეული</t>
  </si>
  <si>
    <t>რაოდენობა</t>
  </si>
  <si>
    <t>100  კვმ</t>
  </si>
  <si>
    <t>ლარი</t>
  </si>
  <si>
    <t>დაშლილი სახურავის ჩამოზიდვა  და ა/მანქანებზე დატვირთვა</t>
  </si>
  <si>
    <t>კუბ.მ.</t>
  </si>
  <si>
    <t xml:space="preserve">სამშენებლო ნანგრევების გატანა ა/მანქანებით </t>
  </si>
  <si>
    <t>ტ</t>
  </si>
  <si>
    <t>კბმ</t>
  </si>
  <si>
    <t>პასტა ანტისეპტიკური</t>
  </si>
  <si>
    <t>კგ</t>
  </si>
  <si>
    <t>კვმ</t>
  </si>
  <si>
    <t>შესაკრავი მავთული</t>
  </si>
  <si>
    <t>ლურსმანი სამშენებლო</t>
  </si>
  <si>
    <t>ხის კონსტრუქციების ანტისეპტირება</t>
  </si>
  <si>
    <t>100   კვმ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</si>
  <si>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</si>
  <si>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</si>
  <si>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100   კვმ </t>
  </si>
  <si>
    <t xml:space="preserve">ნაჭედი </t>
  </si>
  <si>
    <t>მეტალოკრამიტის შურუპი 1 კვმ-ზე 6 ცალი</t>
  </si>
  <si>
    <t>ცალი</t>
  </si>
  <si>
    <t xml:space="preserve"> 100 გრძმ</t>
  </si>
  <si>
    <t>სამაგრი ლითონის</t>
  </si>
  <si>
    <t>ც</t>
  </si>
  <si>
    <t>ფერადი თუნუქის   ღარი</t>
  </si>
  <si>
    <t>მ</t>
  </si>
  <si>
    <t>ფერადი თუნუქის  ძაბრი</t>
  </si>
  <si>
    <t>ფერადი თუნუქის  მუხლი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</si>
  <si>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</si>
  <si>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</si>
  <si>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</si>
  <si>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</si>
  <si>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</si>
  <si>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</si>
  <si>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</si>
  <si>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მეტალოკრამიტის გლუვი ფურცლები 0,45</t>
  </si>
  <si>
    <t>გრძმ</t>
  </si>
  <si>
    <t xml:space="preserve"> ფერადი პროფილირებული თუნუქი 0,5 მმ სისქის</t>
  </si>
  <si>
    <t>№</t>
  </si>
  <si>
    <t>ფერადი თუნუქის  წყალშემკრები ღარის  მოწყობა  100*100</t>
  </si>
  <si>
    <t>0,50 მმ სისქის ფერადი პროფილირებული თუნუქის სახურავის მოწყობა  ხის ახალი  მოლარტყვის მოწყობით,  სახურავის ქანობიდან წყალშემკრები ღარის ქვეშ   ფერადი თუნუქის ფურცლების მოწყობით</t>
  </si>
  <si>
    <t>ანკერი</t>
  </si>
  <si>
    <t xml:space="preserve">ფერადი თუნუქის წყალსაწრეტი დ=120 მმ მილის მოწყობა  </t>
  </si>
  <si>
    <t>ფერადი თუნუქის მილი 120 მმ</t>
  </si>
  <si>
    <t>არსებული სახურავის  დაშლა, ხის მოლარტყვის ფენილის დაშლით</t>
  </si>
  <si>
    <t xml:space="preserve">ტოლი </t>
  </si>
  <si>
    <t>ხე მასალა 3*15 სმ</t>
  </si>
  <si>
    <t>სამერცხულის მოწყობა</t>
  </si>
  <si>
    <t>ფანჯრა მეტალოპლასტმასის</t>
  </si>
  <si>
    <t>ფანჯრის მოწყობილობა</t>
  </si>
  <si>
    <t>კომპ.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</si>
  <si>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შეღებვით;</t>
  </si>
  <si>
    <t>ქ. ბათუმში. ბარათაშვილს ქ #28 -ში მდებარე საცხოვრებელი სახლის                                                    სახურავის რეაბილიტაციაზე</t>
  </si>
  <si>
    <t xml:space="preserve">ახალი ხის სანივნივე  სისტემის მოწყობა ახალი ხემასალით 5,18 კბმ,  მაუერლატების ანკერებით მყარად ჩამაგრებით  </t>
  </si>
  <si>
    <t>ახალი ხე მასალა 5,18 კბმ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</si>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</sst>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00"/>
    <numFmt numFmtId="167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sz val="10"/>
      <color indexed="10"/>
      <name val="Sylfaen"/>
      <family val="1"/>
      <charset val="204"/>
    </font>
    <font>
      <sz val="8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69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1" fontId="8" fillId="2" borderId="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6" fillId="0" borderId="0" xfId="3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67" fontId="8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 wrapText="1"/>
    </xf>
    <xf numFmtId="167" fontId="6" fillId="5" borderId="1" xfId="4" applyNumberFormat="1" applyFont="1" applyFill="1" applyBorder="1" applyAlignment="1">
      <alignment horizontal="center" vertical="center" wrapText="1"/>
    </xf>
    <xf numFmtId="167" fontId="6" fillId="0" borderId="1" xfId="3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8" fillId="0" borderId="1" xfId="4" applyFont="1" applyFill="1" applyBorder="1" applyAlignment="1">
      <alignment horizontal="left" vertical="center" wrapText="1" indent="1"/>
    </xf>
    <xf numFmtId="0" fontId="6" fillId="0" borderId="1" xfId="4" applyFont="1" applyFill="1" applyBorder="1" applyAlignment="1">
      <alignment horizontal="left" vertical="center" wrapText="1" indent="1"/>
    </xf>
    <xf numFmtId="0" fontId="8" fillId="0" borderId="1" xfId="3" applyFont="1" applyFill="1" applyBorder="1" applyAlignment="1">
      <alignment horizontal="left" vertical="center" wrapText="1" indent="1"/>
    </xf>
    <xf numFmtId="0" fontId="6" fillId="0" borderId="1" xfId="3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8" fillId="0" borderId="0" xfId="3" applyNumberFormat="1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8" fillId="0" borderId="1" xfId="3" applyNumberFormat="1" applyFont="1" applyFill="1" applyBorder="1" applyAlignment="1">
      <alignment horizontal="center" vertical="center" wrapText="1"/>
    </xf>
    <xf numFmtId="167" fontId="8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Fill="1" applyAlignment="1">
      <alignment vertical="center" wrapText="1"/>
    </xf>
  </cellXfs>
  <cellStyles count="5">
    <cellStyle name="Обычный" xfId="0" builtinId="0"/>
    <cellStyle name="Обычный 3" xfId="1"/>
    <cellStyle name="Обычный_22-BARI" xfId="2"/>
    <cellStyle name="Обычный_eras 50-52" xfId="3"/>
    <cellStyle name="Обычный_ruruas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proeqti%202006-III/a-x-II%20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FOTI/SUQURA.%20bolo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m%20%20a%20b%20a%20s%20i%20z%20e%20i%201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%2018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="85" zoomScaleNormal="100" zoomScaleSheetLayoutView="85" workbookViewId="0">
      <selection sqref="A1:G1"/>
    </sheetView>
  </sheetViews>
  <sheetFormatPr defaultRowHeight="18" x14ac:dyDescent="0.2"/>
  <cols>
    <col min="1" max="1" width="4.7109375" style="17" customWidth="1"/>
    <col min="2" max="2" width="40" style="17" customWidth="1"/>
    <col min="3" max="3" width="8.42578125" style="17" customWidth="1"/>
    <col min="4" max="4" width="9.7109375" style="22" customWidth="1"/>
    <col min="5" max="5" width="10.140625" style="22" customWidth="1"/>
    <col min="6" max="6" width="9.5703125" style="22" customWidth="1"/>
    <col min="7" max="7" width="13.7109375" style="22" customWidth="1"/>
    <col min="8" max="8" width="8.28515625" style="1" customWidth="1"/>
    <col min="9" max="9" width="13.7109375" style="1" bestFit="1" customWidth="1"/>
    <col min="10" max="10" width="12.7109375" style="1" bestFit="1" customWidth="1"/>
    <col min="11" max="11" width="13.140625" style="1" bestFit="1" customWidth="1"/>
    <col min="12" max="12" width="12.42578125" style="1" bestFit="1" customWidth="1"/>
    <col min="13" max="16384" width="9.140625" style="1"/>
  </cols>
  <sheetData>
    <row r="1" spans="1:12" ht="60.75" customHeight="1" x14ac:dyDescent="0.2">
      <c r="A1" s="68" t="s">
        <v>55</v>
      </c>
      <c r="B1" s="68"/>
      <c r="C1" s="68"/>
      <c r="D1" s="68"/>
      <c r="E1" s="68"/>
      <c r="F1" s="68"/>
      <c r="G1" s="68"/>
      <c r="H1" s="5"/>
    </row>
    <row r="2" spans="1:12" ht="48.75" customHeight="1" x14ac:dyDescent="0.2">
      <c r="A2" s="64" t="s">
        <v>41</v>
      </c>
      <c r="B2" s="64" t="s">
        <v>1</v>
      </c>
      <c r="C2" s="67" t="s">
        <v>2</v>
      </c>
      <c r="D2" s="65" t="s">
        <v>3</v>
      </c>
      <c r="E2" s="65"/>
      <c r="F2" s="66" t="s">
        <v>35</v>
      </c>
      <c r="G2" s="66"/>
      <c r="H2" s="2"/>
    </row>
    <row r="3" spans="1:12" ht="88.5" customHeight="1" x14ac:dyDescent="0.2">
      <c r="A3" s="64"/>
      <c r="B3" s="64"/>
      <c r="C3" s="67"/>
      <c r="D3" s="24" t="s">
        <v>36</v>
      </c>
      <c r="E3" s="24" t="s">
        <v>37</v>
      </c>
      <c r="F3" s="24" t="s">
        <v>36</v>
      </c>
      <c r="G3" s="24" t="s">
        <v>34</v>
      </c>
      <c r="H3" s="6"/>
    </row>
    <row r="4" spans="1:12" s="55" customFormat="1" ht="16.5" customHeight="1" x14ac:dyDescent="0.2">
      <c r="A4" s="51">
        <v>1</v>
      </c>
      <c r="B4" s="51">
        <v>3</v>
      </c>
      <c r="C4" s="51">
        <v>4</v>
      </c>
      <c r="D4" s="52">
        <v>5</v>
      </c>
      <c r="E4" s="52">
        <v>6</v>
      </c>
      <c r="F4" s="52">
        <v>7</v>
      </c>
      <c r="G4" s="52">
        <v>8</v>
      </c>
      <c r="H4" s="53"/>
      <c r="I4" s="54"/>
    </row>
    <row r="5" spans="1:12" ht="36" customHeight="1" x14ac:dyDescent="0.2">
      <c r="A5" s="26">
        <v>1</v>
      </c>
      <c r="B5" s="44" t="s">
        <v>47</v>
      </c>
      <c r="C5" s="28" t="s">
        <v>4</v>
      </c>
      <c r="D5" s="29"/>
      <c r="E5" s="29">
        <v>2.4700000000000002</v>
      </c>
      <c r="F5" s="29"/>
      <c r="G5" s="29"/>
      <c r="H5" s="7"/>
      <c r="I5" s="3"/>
    </row>
    <row r="6" spans="1:12" ht="36" customHeight="1" x14ac:dyDescent="0.2">
      <c r="A6" s="26">
        <v>2</v>
      </c>
      <c r="B6" s="44" t="s">
        <v>6</v>
      </c>
      <c r="C6" s="27" t="s">
        <v>7</v>
      </c>
      <c r="D6" s="29"/>
      <c r="E6" s="29">
        <v>6.28</v>
      </c>
      <c r="F6" s="29"/>
      <c r="G6" s="29"/>
      <c r="H6" s="19"/>
      <c r="I6" s="8"/>
      <c r="J6" s="9"/>
    </row>
    <row r="7" spans="1:12" ht="30" x14ac:dyDescent="0.2">
      <c r="A7" s="26">
        <f>A6+1</f>
        <v>3</v>
      </c>
      <c r="B7" s="44" t="s">
        <v>8</v>
      </c>
      <c r="C7" s="27" t="s">
        <v>9</v>
      </c>
      <c r="D7" s="29"/>
      <c r="E7" s="29">
        <v>4.1900000000000004</v>
      </c>
      <c r="F7" s="29"/>
      <c r="G7" s="29"/>
      <c r="H7" s="19"/>
    </row>
    <row r="8" spans="1:12" ht="65.25" customHeight="1" x14ac:dyDescent="0.2">
      <c r="A8" s="26">
        <f>A7+1</f>
        <v>4</v>
      </c>
      <c r="B8" s="45" t="s">
        <v>56</v>
      </c>
      <c r="C8" s="28" t="s">
        <v>10</v>
      </c>
      <c r="D8" s="61">
        <v>5.18</v>
      </c>
      <c r="E8" s="61"/>
      <c r="F8" s="61"/>
      <c r="G8" s="61"/>
      <c r="H8" s="19"/>
    </row>
    <row r="9" spans="1:12" ht="17.25" customHeight="1" x14ac:dyDescent="0.2">
      <c r="A9" s="30">
        <f>0.1</f>
        <v>0.1</v>
      </c>
      <c r="B9" s="46" t="s">
        <v>57</v>
      </c>
      <c r="C9" s="31" t="s">
        <v>10</v>
      </c>
      <c r="D9" s="32" t="s">
        <v>0</v>
      </c>
      <c r="E9" s="33">
        <v>5.18</v>
      </c>
      <c r="F9" s="32"/>
      <c r="G9" s="32"/>
      <c r="H9" s="19"/>
    </row>
    <row r="10" spans="1:12" ht="17.25" customHeight="1" x14ac:dyDescent="0.2">
      <c r="A10" s="30">
        <f t="shared" ref="A10:A14" si="0">A9+0.1</f>
        <v>0.2</v>
      </c>
      <c r="B10" s="46" t="s">
        <v>11</v>
      </c>
      <c r="C10" s="31" t="s">
        <v>12</v>
      </c>
      <c r="D10" s="32">
        <v>1.96</v>
      </c>
      <c r="E10" s="32">
        <f>D8*D10</f>
        <v>10.152799999999999</v>
      </c>
      <c r="F10" s="32"/>
      <c r="G10" s="32"/>
      <c r="H10" s="19"/>
    </row>
    <row r="11" spans="1:12" ht="17.25" customHeight="1" x14ac:dyDescent="0.2">
      <c r="A11" s="30">
        <f t="shared" si="0"/>
        <v>0.3</v>
      </c>
      <c r="B11" s="46" t="s">
        <v>48</v>
      </c>
      <c r="C11" s="31" t="s">
        <v>13</v>
      </c>
      <c r="D11" s="32">
        <v>3.38</v>
      </c>
      <c r="E11" s="32">
        <f>D8*D11</f>
        <v>17.508400000000002</v>
      </c>
      <c r="F11" s="32"/>
      <c r="G11" s="32"/>
      <c r="H11" s="19"/>
      <c r="K11" s="10"/>
      <c r="L11" s="10"/>
    </row>
    <row r="12" spans="1:12" ht="17.25" customHeight="1" x14ac:dyDescent="0.2">
      <c r="A12" s="30">
        <f t="shared" si="0"/>
        <v>0.4</v>
      </c>
      <c r="B12" s="46" t="s">
        <v>14</v>
      </c>
      <c r="C12" s="31" t="s">
        <v>12</v>
      </c>
      <c r="D12" s="32">
        <v>4.38</v>
      </c>
      <c r="E12" s="32">
        <f>D8*D12</f>
        <v>22.688400000000001</v>
      </c>
      <c r="F12" s="32"/>
      <c r="G12" s="32"/>
      <c r="H12" s="19"/>
      <c r="K12" s="3"/>
    </row>
    <row r="13" spans="1:12" s="18" customFormat="1" ht="17.25" customHeight="1" x14ac:dyDescent="0.2">
      <c r="A13" s="30">
        <f t="shared" si="0"/>
        <v>0.5</v>
      </c>
      <c r="B13" s="46" t="s">
        <v>44</v>
      </c>
      <c r="C13" s="31" t="s">
        <v>12</v>
      </c>
      <c r="D13" s="32"/>
      <c r="E13" s="32">
        <v>42</v>
      </c>
      <c r="F13" s="32"/>
      <c r="G13" s="32"/>
      <c r="H13" s="19"/>
      <c r="K13" s="3"/>
    </row>
    <row r="14" spans="1:12" ht="17.25" customHeight="1" x14ac:dyDescent="0.2">
      <c r="A14" s="30">
        <f t="shared" si="0"/>
        <v>0.6</v>
      </c>
      <c r="B14" s="46" t="s">
        <v>15</v>
      </c>
      <c r="C14" s="31" t="s">
        <v>12</v>
      </c>
      <c r="D14" s="32">
        <v>7.2</v>
      </c>
      <c r="E14" s="32">
        <f>D8*D14</f>
        <v>37.295999999999999</v>
      </c>
      <c r="F14" s="32"/>
      <c r="G14" s="32"/>
      <c r="H14" s="19"/>
      <c r="I14" s="18"/>
    </row>
    <row r="15" spans="1:12" ht="35.25" customHeight="1" x14ac:dyDescent="0.2">
      <c r="A15" s="26">
        <f>A8+1</f>
        <v>5</v>
      </c>
      <c r="B15" s="44" t="s">
        <v>16</v>
      </c>
      <c r="C15" s="27" t="s">
        <v>17</v>
      </c>
      <c r="D15" s="29"/>
      <c r="E15" s="29">
        <v>2.4700000000000002</v>
      </c>
      <c r="F15" s="29"/>
      <c r="G15" s="29"/>
      <c r="H15" s="19"/>
    </row>
    <row r="16" spans="1:12" ht="39.75" customHeight="1" x14ac:dyDescent="0.2">
      <c r="A16" s="27">
        <f>A15+1</f>
        <v>6</v>
      </c>
      <c r="B16" s="44" t="s">
        <v>18</v>
      </c>
      <c r="C16" s="27" t="s">
        <v>19</v>
      </c>
      <c r="D16" s="29"/>
      <c r="E16" s="29">
        <v>2.4700000000000002</v>
      </c>
      <c r="F16" s="29"/>
      <c r="G16" s="29"/>
      <c r="H16" s="19"/>
    </row>
    <row r="17" spans="1:9" ht="122.25" customHeight="1" x14ac:dyDescent="0.2">
      <c r="A17" s="27">
        <f>A16+1</f>
        <v>7</v>
      </c>
      <c r="B17" s="44" t="s">
        <v>43</v>
      </c>
      <c r="C17" s="28" t="s">
        <v>20</v>
      </c>
      <c r="D17" s="61">
        <v>2.4700000000000002</v>
      </c>
      <c r="E17" s="61"/>
      <c r="F17" s="61"/>
      <c r="G17" s="61"/>
      <c r="H17" s="19"/>
    </row>
    <row r="18" spans="1:9" ht="28.5" customHeight="1" x14ac:dyDescent="0.2">
      <c r="A18" s="30">
        <f>0.1</f>
        <v>0.1</v>
      </c>
      <c r="B18" s="46" t="s">
        <v>40</v>
      </c>
      <c r="C18" s="31" t="s">
        <v>13</v>
      </c>
      <c r="D18" s="32">
        <v>110</v>
      </c>
      <c r="E18" s="32">
        <f>D17*D18</f>
        <v>271.7</v>
      </c>
      <c r="F18" s="32"/>
      <c r="G18" s="32"/>
      <c r="H18" s="19"/>
    </row>
    <row r="19" spans="1:9" ht="16.5" hidden="1" customHeight="1" x14ac:dyDescent="0.2">
      <c r="A19" s="30">
        <f t="shared" ref="A19:A23" si="1">A18+0.1</f>
        <v>0.2</v>
      </c>
      <c r="B19" s="46"/>
      <c r="C19" s="31"/>
      <c r="D19" s="32"/>
      <c r="E19" s="32"/>
      <c r="F19" s="32"/>
      <c r="G19" s="32"/>
      <c r="H19" s="19"/>
    </row>
    <row r="20" spans="1:9" ht="18.75" customHeight="1" x14ac:dyDescent="0.2">
      <c r="A20" s="30">
        <f t="shared" si="1"/>
        <v>0.3</v>
      </c>
      <c r="B20" s="46" t="s">
        <v>49</v>
      </c>
      <c r="C20" s="31" t="s">
        <v>10</v>
      </c>
      <c r="D20" s="32">
        <v>1.19</v>
      </c>
      <c r="E20" s="32">
        <f>D17*D20</f>
        <v>2.9392999999999998</v>
      </c>
      <c r="F20" s="32"/>
      <c r="G20" s="32"/>
      <c r="H20" s="19"/>
    </row>
    <row r="21" spans="1:9" ht="30" x14ac:dyDescent="0.2">
      <c r="A21" s="30">
        <f t="shared" si="1"/>
        <v>0.4</v>
      </c>
      <c r="B21" s="46" t="s">
        <v>38</v>
      </c>
      <c r="C21" s="31" t="s">
        <v>9</v>
      </c>
      <c r="D21" s="32" t="s">
        <v>0</v>
      </c>
      <c r="E21" s="32">
        <f>D17*0.03+0.1</f>
        <v>0.1741</v>
      </c>
      <c r="F21" s="32"/>
      <c r="G21" s="32"/>
      <c r="H21" s="19"/>
      <c r="I21" s="3"/>
    </row>
    <row r="22" spans="1:9" ht="18.75" customHeight="1" x14ac:dyDescent="0.2">
      <c r="A22" s="30">
        <f t="shared" si="1"/>
        <v>0.5</v>
      </c>
      <c r="B22" s="46" t="s">
        <v>21</v>
      </c>
      <c r="C22" s="31" t="s">
        <v>12</v>
      </c>
      <c r="D22" s="32">
        <v>15</v>
      </c>
      <c r="E22" s="32">
        <f>D17*D22</f>
        <v>37.049999999999997</v>
      </c>
      <c r="F22" s="32"/>
      <c r="G22" s="32"/>
      <c r="H22" s="19"/>
      <c r="I22" s="3"/>
    </row>
    <row r="23" spans="1:9" ht="30" x14ac:dyDescent="0.2">
      <c r="A23" s="30">
        <f t="shared" si="1"/>
        <v>0.6</v>
      </c>
      <c r="B23" s="46" t="s">
        <v>22</v>
      </c>
      <c r="C23" s="31" t="s">
        <v>23</v>
      </c>
      <c r="D23" s="32" t="s">
        <v>0</v>
      </c>
      <c r="E23" s="32">
        <f>D17*100*6</f>
        <v>1482</v>
      </c>
      <c r="F23" s="32"/>
      <c r="G23" s="32"/>
      <c r="H23" s="19"/>
    </row>
    <row r="24" spans="1:9" ht="90" x14ac:dyDescent="0.2">
      <c r="A24" s="34">
        <v>8</v>
      </c>
      <c r="B24" s="47" t="s">
        <v>54</v>
      </c>
      <c r="C24" s="27" t="s">
        <v>39</v>
      </c>
      <c r="D24" s="35"/>
      <c r="E24" s="35">
        <v>33</v>
      </c>
      <c r="F24" s="35"/>
      <c r="G24" s="35"/>
      <c r="H24" s="19"/>
    </row>
    <row r="25" spans="1:9" ht="38.25" customHeight="1" x14ac:dyDescent="0.2">
      <c r="A25" s="34">
        <f>A24+1</f>
        <v>9</v>
      </c>
      <c r="B25" s="47" t="s">
        <v>42</v>
      </c>
      <c r="C25" s="27" t="s">
        <v>24</v>
      </c>
      <c r="D25" s="63">
        <v>0.38</v>
      </c>
      <c r="E25" s="63"/>
      <c r="F25" s="63"/>
      <c r="G25" s="63"/>
      <c r="H25" s="19"/>
    </row>
    <row r="26" spans="1:9" x14ac:dyDescent="0.2">
      <c r="A26" s="36">
        <f>0.1</f>
        <v>0.1</v>
      </c>
      <c r="B26" s="46" t="s">
        <v>25</v>
      </c>
      <c r="C26" s="36" t="s">
        <v>26</v>
      </c>
      <c r="D26" s="37"/>
      <c r="E26" s="38">
        <v>38</v>
      </c>
      <c r="F26" s="32"/>
      <c r="G26" s="39"/>
      <c r="H26" s="19"/>
    </row>
    <row r="27" spans="1:9" ht="18" customHeight="1" x14ac:dyDescent="0.2">
      <c r="A27" s="36">
        <f>A26+0.1</f>
        <v>0.2</v>
      </c>
      <c r="B27" s="48" t="s">
        <v>27</v>
      </c>
      <c r="C27" s="36" t="s">
        <v>28</v>
      </c>
      <c r="D27" s="37">
        <v>100</v>
      </c>
      <c r="E27" s="37">
        <f>D27*D25</f>
        <v>38</v>
      </c>
      <c r="F27" s="37"/>
      <c r="G27" s="39"/>
      <c r="H27" s="19"/>
    </row>
    <row r="28" spans="1:9" ht="35.25" customHeight="1" x14ac:dyDescent="0.2">
      <c r="A28" s="40">
        <f>A25+1</f>
        <v>10</v>
      </c>
      <c r="B28" s="44" t="s">
        <v>45</v>
      </c>
      <c r="C28" s="27" t="s">
        <v>24</v>
      </c>
      <c r="D28" s="61">
        <v>0.37</v>
      </c>
      <c r="E28" s="61"/>
      <c r="F28" s="61"/>
      <c r="G28" s="61"/>
      <c r="H28" s="19"/>
    </row>
    <row r="29" spans="1:9" x14ac:dyDescent="0.2">
      <c r="A29" s="25">
        <f>0.1</f>
        <v>0.1</v>
      </c>
      <c r="B29" s="46" t="s">
        <v>25</v>
      </c>
      <c r="C29" s="25" t="s">
        <v>26</v>
      </c>
      <c r="D29" s="32"/>
      <c r="E29" s="41">
        <f>D28*100*1</f>
        <v>37</v>
      </c>
      <c r="F29" s="32"/>
      <c r="G29" s="32"/>
      <c r="H29" s="19"/>
    </row>
    <row r="30" spans="1:9" x14ac:dyDescent="0.2">
      <c r="A30" s="25">
        <f t="shared" ref="A30:A32" si="2">A29+0.1</f>
        <v>0.2</v>
      </c>
      <c r="B30" s="46" t="s">
        <v>46</v>
      </c>
      <c r="C30" s="25" t="s">
        <v>28</v>
      </c>
      <c r="D30" s="32">
        <v>100</v>
      </c>
      <c r="E30" s="32">
        <f>D30*D28</f>
        <v>37</v>
      </c>
      <c r="F30" s="32"/>
      <c r="G30" s="32"/>
      <c r="H30" s="19"/>
    </row>
    <row r="31" spans="1:9" x14ac:dyDescent="0.2">
      <c r="A31" s="25">
        <f t="shared" si="2"/>
        <v>0.3</v>
      </c>
      <c r="B31" s="46" t="s">
        <v>29</v>
      </c>
      <c r="C31" s="25" t="s">
        <v>26</v>
      </c>
      <c r="D31" s="32" t="s">
        <v>0</v>
      </c>
      <c r="E31" s="41">
        <v>6</v>
      </c>
      <c r="F31" s="32"/>
      <c r="G31" s="32"/>
      <c r="H31" s="19"/>
    </row>
    <row r="32" spans="1:9" x14ac:dyDescent="0.2">
      <c r="A32" s="25">
        <f t="shared" si="2"/>
        <v>0.4</v>
      </c>
      <c r="B32" s="46" t="s">
        <v>30</v>
      </c>
      <c r="C32" s="25" t="s">
        <v>26</v>
      </c>
      <c r="D32" s="32" t="s">
        <v>0</v>
      </c>
      <c r="E32" s="41">
        <f>E31*3</f>
        <v>18</v>
      </c>
      <c r="F32" s="32"/>
      <c r="G32" s="32"/>
      <c r="H32" s="19"/>
    </row>
    <row r="33" spans="1:12" ht="24" customHeight="1" x14ac:dyDescent="0.2">
      <c r="A33" s="40">
        <f>A28+1</f>
        <v>11</v>
      </c>
      <c r="B33" s="49" t="s">
        <v>50</v>
      </c>
      <c r="C33" s="42" t="s">
        <v>26</v>
      </c>
      <c r="D33" s="62">
        <v>1</v>
      </c>
      <c r="E33" s="62"/>
      <c r="F33" s="62"/>
      <c r="G33" s="62"/>
      <c r="H33" s="11"/>
      <c r="J33" s="12"/>
      <c r="L33" s="12"/>
    </row>
    <row r="34" spans="1:12" ht="24.75" customHeight="1" x14ac:dyDescent="0.2">
      <c r="A34" s="43">
        <f>0.1</f>
        <v>0.1</v>
      </c>
      <c r="B34" s="50" t="s">
        <v>51</v>
      </c>
      <c r="C34" s="43" t="s">
        <v>13</v>
      </c>
      <c r="D34" s="39" t="s">
        <v>0</v>
      </c>
      <c r="E34" s="39">
        <f>D33*0.7*0.6</f>
        <v>0.42</v>
      </c>
      <c r="F34" s="39"/>
      <c r="G34" s="39"/>
      <c r="H34" s="13"/>
      <c r="I34" s="4"/>
    </row>
    <row r="35" spans="1:12" ht="24" customHeight="1" x14ac:dyDescent="0.2">
      <c r="A35" s="43">
        <f>A34+0.1</f>
        <v>0.2</v>
      </c>
      <c r="B35" s="50" t="s">
        <v>52</v>
      </c>
      <c r="C35" s="43" t="s">
        <v>53</v>
      </c>
      <c r="D35" s="39" t="s">
        <v>0</v>
      </c>
      <c r="E35" s="39">
        <f>D33</f>
        <v>1</v>
      </c>
      <c r="F35" s="39"/>
      <c r="G35" s="39"/>
      <c r="H35" s="11"/>
    </row>
    <row r="36" spans="1:12" s="56" customFormat="1" x14ac:dyDescent="0.2">
      <c r="A36" s="27"/>
      <c r="B36" s="27" t="s">
        <v>32</v>
      </c>
      <c r="C36" s="27" t="s">
        <v>5</v>
      </c>
      <c r="D36" s="29"/>
      <c r="E36" s="29"/>
      <c r="F36" s="29"/>
      <c r="G36" s="29"/>
      <c r="H36" s="11"/>
    </row>
    <row r="37" spans="1:12" s="56" customFormat="1" x14ac:dyDescent="0.2">
      <c r="A37" s="27"/>
      <c r="B37" s="27" t="s">
        <v>31</v>
      </c>
      <c r="C37" s="57">
        <v>0.1</v>
      </c>
      <c r="D37" s="29"/>
      <c r="E37" s="29"/>
      <c r="F37" s="29"/>
      <c r="G37" s="29"/>
      <c r="H37" s="58"/>
    </row>
    <row r="38" spans="1:12" s="59" customFormat="1" x14ac:dyDescent="0.2">
      <c r="A38" s="27"/>
      <c r="B38" s="27" t="s">
        <v>32</v>
      </c>
      <c r="C38" s="27" t="s">
        <v>5</v>
      </c>
      <c r="D38" s="29"/>
      <c r="E38" s="29"/>
      <c r="F38" s="29"/>
      <c r="G38" s="29"/>
      <c r="H38" s="58"/>
    </row>
    <row r="39" spans="1:12" s="59" customFormat="1" x14ac:dyDescent="0.2">
      <c r="A39" s="27"/>
      <c r="B39" s="27" t="s">
        <v>33</v>
      </c>
      <c r="C39" s="57">
        <v>0.08</v>
      </c>
      <c r="D39" s="29"/>
      <c r="E39" s="29"/>
      <c r="F39" s="29"/>
      <c r="G39" s="29"/>
      <c r="H39" s="60"/>
    </row>
    <row r="40" spans="1:12" s="59" customFormat="1" x14ac:dyDescent="0.2">
      <c r="A40" s="27"/>
      <c r="B40" s="27" t="s">
        <v>32</v>
      </c>
      <c r="C40" s="57" t="s">
        <v>5</v>
      </c>
      <c r="D40" s="29"/>
      <c r="E40" s="29"/>
      <c r="F40" s="29"/>
      <c r="G40" s="29"/>
      <c r="H40" s="60"/>
    </row>
    <row r="41" spans="1:12" s="59" customFormat="1" x14ac:dyDescent="0.2">
      <c r="A41" s="27"/>
      <c r="B41" s="27" t="s">
        <v>58</v>
      </c>
      <c r="C41" s="57">
        <v>0.18</v>
      </c>
      <c r="D41" s="29"/>
      <c r="E41" s="29"/>
      <c r="F41" s="29"/>
      <c r="G41" s="29"/>
      <c r="H41" s="60"/>
    </row>
    <row r="42" spans="1:12" s="56" customFormat="1" x14ac:dyDescent="0.2">
      <c r="A42" s="27"/>
      <c r="B42" s="27" t="s">
        <v>34</v>
      </c>
      <c r="C42" s="27" t="s">
        <v>5</v>
      </c>
      <c r="D42" s="29"/>
      <c r="E42" s="29"/>
      <c r="F42" s="29"/>
      <c r="G42" s="29"/>
    </row>
    <row r="43" spans="1:12" x14ac:dyDescent="0.2">
      <c r="A43" s="14"/>
      <c r="B43" s="14"/>
      <c r="C43" s="14"/>
      <c r="D43" s="20"/>
      <c r="E43" s="20"/>
      <c r="F43" s="20"/>
      <c r="G43" s="20"/>
    </row>
    <row r="44" spans="1:12" x14ac:dyDescent="0.2">
      <c r="A44" s="15"/>
      <c r="B44" s="16"/>
      <c r="C44" s="16"/>
      <c r="D44" s="21"/>
      <c r="E44" s="21"/>
      <c r="F44" s="21"/>
      <c r="G44" s="21"/>
      <c r="I44" s="23"/>
    </row>
    <row r="45" spans="1:12" x14ac:dyDescent="0.2">
      <c r="I45" s="23"/>
    </row>
    <row r="46" spans="1:12" x14ac:dyDescent="0.2">
      <c r="I46" s="23"/>
    </row>
    <row r="47" spans="1:12" x14ac:dyDescent="0.2">
      <c r="I47" s="23"/>
    </row>
    <row r="48" spans="1:12" x14ac:dyDescent="0.2">
      <c r="I48" s="23"/>
    </row>
  </sheetData>
  <mergeCells count="11">
    <mergeCell ref="A1:G1"/>
    <mergeCell ref="D8:G8"/>
    <mergeCell ref="D17:G17"/>
    <mergeCell ref="D33:G33"/>
    <mergeCell ref="D28:G28"/>
    <mergeCell ref="D25:G25"/>
    <mergeCell ref="A2:A3"/>
    <mergeCell ref="B2:B3"/>
    <mergeCell ref="D2:E2"/>
    <mergeCell ref="F2:G2"/>
    <mergeCell ref="C2:C3"/>
  </mergeCells>
  <phoneticPr fontId="3" type="noConversion"/>
  <pageMargins left="0.22" right="0.28000000000000003" top="0.46" bottom="0.56999999999999995" header="0.35" footer="0.19"/>
  <pageSetup paperSize="9" scale="89" orientation="portrait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lok</vt:lpstr>
      <vt:lpstr>lok!Область_печати</vt:lpstr>
    </vt:vector>
  </TitlesOfParts>
  <Company>Gogitidze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Djemal</dc:creator>
  <cp:lastModifiedBy>marika</cp:lastModifiedBy>
  <cp:lastPrinted>2019-07-22T15:10:31Z</cp:lastPrinted>
  <dcterms:created xsi:type="dcterms:W3CDTF">2002-10-19T09:08:49Z</dcterms:created>
  <dcterms:modified xsi:type="dcterms:W3CDTF">2019-07-25T05:49:22Z</dcterms:modified>
</cp:coreProperties>
</file>