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_FilterDatabase" localSheetId="0" hidden="1">Sheet1!$C$1:$C$143</definedName>
  </definedNames>
  <calcPr calcId="152511"/>
</workbook>
</file>

<file path=xl/calcChain.xml><?xml version="1.0" encoding="utf-8"?>
<calcChain xmlns="http://schemas.openxmlformats.org/spreadsheetml/2006/main">
  <c r="F19" i="1" l="1"/>
  <c r="F18" i="1"/>
  <c r="F65" i="1" l="1"/>
  <c r="F64" i="1"/>
  <c r="F70" i="1" l="1"/>
  <c r="F51" i="1"/>
  <c r="F90" i="1" l="1"/>
  <c r="F87" i="1"/>
  <c r="F86" i="1"/>
  <c r="F83" i="1" l="1"/>
  <c r="F82" i="1" l="1"/>
  <c r="E81" i="1"/>
  <c r="F81" i="1" s="1"/>
  <c r="F79" i="1"/>
  <c r="F78" i="1"/>
  <c r="F77" i="1"/>
  <c r="F72" i="1"/>
  <c r="F71" i="1"/>
  <c r="F69" i="1"/>
  <c r="F68" i="1"/>
  <c r="F67" i="1"/>
  <c r="F61" i="1"/>
  <c r="F62" i="1" l="1"/>
  <c r="F60" i="1"/>
  <c r="F52" i="1"/>
  <c r="F127" i="1" l="1"/>
  <c r="F125" i="1"/>
  <c r="F123" i="1"/>
  <c r="F120" i="1"/>
  <c r="F118" i="1"/>
  <c r="F107" i="1" l="1"/>
  <c r="F48" i="1" l="1"/>
  <c r="F46" i="1" l="1"/>
  <c r="F43" i="1" l="1"/>
  <c r="F40" i="1" l="1"/>
  <c r="F39" i="1"/>
  <c r="F38" i="1"/>
  <c r="F41" i="1" s="1"/>
  <c r="F37" i="1"/>
  <c r="F36" i="1"/>
  <c r="F32" i="1"/>
  <c r="F42" i="1" l="1"/>
  <c r="F34" i="1"/>
  <c r="F31" i="1" l="1"/>
  <c r="F29" i="1"/>
  <c r="F28" i="1"/>
  <c r="F27" i="1"/>
  <c r="F24" i="1" l="1"/>
  <c r="F23" i="1"/>
  <c r="F15" i="1"/>
  <c r="F14" i="1"/>
</calcChain>
</file>

<file path=xl/sharedStrings.xml><?xml version="1.0" encoding="utf-8"?>
<sst xmlns="http://schemas.openxmlformats.org/spreadsheetml/2006/main" count="289" uniqueCount="168">
  <si>
    <t>№</t>
  </si>
  <si>
    <t>ხარჯთაღრიცხვის კრებული, ცხრილი</t>
  </si>
  <si>
    <t>სამუშაოს დასახელება</t>
  </si>
  <si>
    <t>განზომილება</t>
  </si>
  <si>
    <t>ნორმატიული რესურსი</t>
  </si>
  <si>
    <t>მასალა</t>
  </si>
  <si>
    <t>ხელფასი</t>
  </si>
  <si>
    <t>მანქანა-მექანიზმები</t>
  </si>
  <si>
    <t>სულ</t>
  </si>
  <si>
    <t>ერთეული</t>
  </si>
  <si>
    <t>1</t>
  </si>
  <si>
    <t>სსიპ საქართველოს შსს მომსახურების სააგენტოს აღმოსავლეთ საქართველოს თელავის სამსახურის სარემონტო სამუშაოების</t>
  </si>
  <si>
    <t>თავი 1. სარემონტო სამუშაოები</t>
  </si>
  <si>
    <t>პირველი სართული</t>
  </si>
  <si>
    <t>ც</t>
  </si>
  <si>
    <t>რ 15-201-7.</t>
  </si>
  <si>
    <r>
      <t>მ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</si>
  <si>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ადმინისტრაციული შენობის ალუმინის გასადზე არსებილი მინაპაკეტების დემონტაჟი</t>
  </si>
  <si>
    <t>9-14-6.</t>
  </si>
  <si>
    <r>
      <t>მ</t>
    </r>
    <r>
      <rPr>
        <vertAlign val="superscript"/>
        <sz val="11"/>
        <color theme="1"/>
        <rFont val="Calibri"/>
        <family val="2"/>
        <scheme val="minor"/>
      </rPr>
      <t>2</t>
    </r>
  </si>
  <si>
    <t>სამაგრი დეტალები</t>
  </si>
  <si>
    <t>კგ</t>
  </si>
  <si>
    <t>ადმინისტრაციული შენობის მოხსნილი მინაპაკეტების მაგივრად გასაღები ფრთების მონტაჟი</t>
  </si>
  <si>
    <t>ალუმინის გასაღები ფრთების მოწყობა (თერმო სისტემა) მინაპაკეტებით</t>
  </si>
  <si>
    <t>მეორე სართული</t>
  </si>
  <si>
    <t>46-31-2.</t>
  </si>
  <si>
    <t>11-20-3.</t>
  </si>
  <si>
    <t>წებოცემენტი</t>
  </si>
  <si>
    <t>საძინებლების სველ წერტილებში მეტლახის იატაკის დემონტაჟი ტრაპების გარშემო</t>
  </si>
  <si>
    <t>საძინებლების სველ წერტილებში მეტლახის იატაკის მონტაჟი ტრაპების გარშემო</t>
  </si>
  <si>
    <t>მეტლახის ფილა მაღალი ხარისხის ხაოიანი ზედაპირით</t>
  </si>
  <si>
    <t>გარე პერიმეტრი</t>
  </si>
  <si>
    <t>15-54-1.</t>
  </si>
  <si>
    <t>ცემენტი</t>
  </si>
  <si>
    <t>ქვიშა</t>
  </si>
  <si>
    <r>
      <t>მ</t>
    </r>
    <r>
      <rPr>
        <vertAlign val="superscript"/>
        <sz val="11"/>
        <color theme="1"/>
        <rFont val="Calibri"/>
        <family val="2"/>
        <scheme val="minor"/>
      </rPr>
      <t>3</t>
    </r>
  </si>
  <si>
    <t>წებო პვა</t>
  </si>
  <si>
    <t>არსებული საყრდენი კედლის თავზე დამატებული კედლის უხეში დაშხეფვა ცემენტით</t>
  </si>
  <si>
    <t>15-156-3.</t>
  </si>
  <si>
    <t>ფასადის წყალემულსიის საღებავი</t>
  </si>
  <si>
    <t>არსებული საყრდენი კედლის და დამატებული კედლის ღებვა ფასადის წყალემულსიის საღებავით ორჯერადად</t>
  </si>
  <si>
    <t>გარე სველ წერტილსა და ბეტონის კედელს შორის ლითონის კონსტრუქციის მონტაჟი გადახურვისთვის</t>
  </si>
  <si>
    <t>ტ</t>
  </si>
  <si>
    <t>---</t>
  </si>
  <si>
    <t>ჭანჭიკი</t>
  </si>
  <si>
    <t>15-164-8</t>
  </si>
  <si>
    <t>12-6--4</t>
  </si>
  <si>
    <t>თვითჩამხრახნი სჭვალი</t>
  </si>
  <si>
    <t>ნაჭედი</t>
  </si>
  <si>
    <r>
      <t>მ</t>
    </r>
    <r>
      <rPr>
        <b/>
        <vertAlign val="superscript"/>
        <sz val="11"/>
        <color theme="1"/>
        <rFont val="Calibri"/>
        <family val="2"/>
        <charset val="204"/>
        <scheme val="minor"/>
      </rPr>
      <t>2</t>
    </r>
  </si>
  <si>
    <r>
      <t>მ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</si>
  <si>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მილკვადრატი 60*40*2</t>
  </si>
  <si>
    <t>9-2-7.</t>
  </si>
  <si>
    <t>მაღალი ხარისხის ზეთოვანი საღებავი ანტიკოროზიული</t>
  </si>
  <si>
    <t>ოლიფა</t>
  </si>
  <si>
    <t>ლითონის კონსტრუქციის მაღალხარისხოვანი  ღებვა ზეთოვანი საღებავით ორჯერადად</t>
  </si>
  <si>
    <t>გადახურვის და კედლების მოწყობვა მოთუთიებული თუნუქით</t>
  </si>
  <si>
    <t>პრ</t>
  </si>
  <si>
    <t>ფერადი პროფილირებული თუნუქი 0.5მმ  21.2*1.17</t>
  </si>
  <si>
    <t>ფერადი გლუვი თუნუქი 0.5 მმ 17*1.17</t>
  </si>
  <si>
    <t>9-32-6.</t>
  </si>
  <si>
    <t>t</t>
  </si>
  <si>
    <t>კუთხოვანა 80*80*6</t>
  </si>
  <si>
    <t>წყლის რეზერბუალი ლითონის სადგამის მოწყობა</t>
  </si>
  <si>
    <t>26-15-6.</t>
  </si>
  <si>
    <t>მინაბამბა ფოლგიანი სისქით 5 სმ</t>
  </si>
  <si>
    <t>წყლის რეზერვუარის შეფუთვა მინაბამბით</t>
  </si>
  <si>
    <t>6-1-15.</t>
  </si>
  <si>
    <r>
      <t>მ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</si>
  <si>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>ბეტონი მ-300</t>
  </si>
  <si>
    <t>ახლად მოწყობილი რეზერვუარის და სასაწყობე ადგილას ბეტონის იატაკის მოწყობა</t>
  </si>
  <si>
    <t>ჯამი</t>
  </si>
  <si>
    <t>ტრანპოტრირების ხარჯები</t>
  </si>
  <si>
    <t>ზედნადები ხარჯები</t>
  </si>
  <si>
    <t>გეგმიური დაგროვება</t>
  </si>
  <si>
    <t>სარემონტო სამუშოების ჯამი თავი 1</t>
  </si>
  <si>
    <t>თავი 2.ელექტრო სამონტაჟო სამუშაოები</t>
  </si>
  <si>
    <t>რ 21-28-2.</t>
  </si>
  <si>
    <t>ამსტრონგის ტიპის შიდა სანათების დემონტაჟი</t>
  </si>
  <si>
    <t>21-28-2.</t>
  </si>
  <si>
    <t>ამსტრონგის ტიპის LED სანათების მონტაჟი  48 ვტ  60*60 სმ</t>
  </si>
  <si>
    <t>ამსტრონგის ტიპის LED სანათი 48 ვტ</t>
  </si>
  <si>
    <t>ტრანსპორტირების ხარჯები</t>
  </si>
  <si>
    <t>ზედნადები ხარჯები ხელფასიდან</t>
  </si>
  <si>
    <t xml:space="preserve">გეგმიური დაგროვება </t>
  </si>
  <si>
    <t>ელექტრო-სამონტაჟო სამუშოების ჯამი. თავი 2</t>
  </si>
  <si>
    <t>თავი 3. შიდა სანტექნიკური სამუშაოები</t>
  </si>
  <si>
    <t>17-1-9.</t>
  </si>
  <si>
    <t>ტრაპი ნიკელი (ჩამკეტი სარქველით)</t>
  </si>
  <si>
    <t>საძინებლების სველ წერტილებში ძველი ტრაპების დემონტაჟი</t>
  </si>
  <si>
    <t>საძინებლების სველ წერტილებში ახალი ტრაპების მონტაჟი</t>
  </si>
  <si>
    <t>საბაზრო</t>
  </si>
  <si>
    <t>პლასტმასის 2 ტონიანი რეზერვუარის მოწყობა</t>
  </si>
  <si>
    <t xml:space="preserve">პლასტმასის 2 ტონიანი რეზერვუარი </t>
  </si>
  <si>
    <t>22-8-1.</t>
  </si>
  <si>
    <t>გ.მ</t>
  </si>
  <si>
    <t>წყალგაყვანილობის პლასტმასის მილი D-32 PE-100 SDR 13.6; PN 12.5</t>
  </si>
  <si>
    <t>წყალმომარაგების პლასტმასის  მილის გაყვანა რეზერვუარისთვის D-32 მმ</t>
  </si>
  <si>
    <t>ტივტივას მოწყობა</t>
  </si>
  <si>
    <t>ტრანსპირტირების ხარჯები</t>
  </si>
  <si>
    <t>1+2+3 თავების ჯამი</t>
  </si>
  <si>
    <t>გაუვალისწინებელი ხარჯები</t>
  </si>
  <si>
    <t>დღგ</t>
  </si>
  <si>
    <t>სულ სახარჯთაღრიცხვო</t>
  </si>
  <si>
    <t>ავტოფარეხის მოწყობის სამუშოები</t>
  </si>
  <si>
    <t>ბეტონის საფარის დემონტაჟი</t>
  </si>
  <si>
    <t>46-30-1.</t>
  </si>
  <si>
    <t>ამწე მუხლუხა სვლაზე 25 ტ</t>
  </si>
  <si>
    <t>მანქ/სთ</t>
  </si>
  <si>
    <t>ლითონის კარკასის მოწყობა</t>
  </si>
  <si>
    <t>კ-1 მილკვადრატი 150*150*4</t>
  </si>
  <si>
    <t>რ.ე  ლითონის ფურცელი სისქით 20</t>
  </si>
  <si>
    <t>ს.ე ლითონის ფურცელი სისიქით 10</t>
  </si>
  <si>
    <t>კუთხოვანა 50*50*3</t>
  </si>
  <si>
    <t>ლითონის კონსტრუქცია მონტაჟისთვის</t>
  </si>
  <si>
    <t>სახრახნისები</t>
  </si>
  <si>
    <t>ქანჩები</t>
  </si>
  <si>
    <t>გრძივები მილკვადრატი 60*100*3</t>
  </si>
  <si>
    <t>12-6-4.</t>
  </si>
  <si>
    <t>სახურავის და კედლების  მოწყობა ფერადი პროფილირებული თუნუქით</t>
  </si>
  <si>
    <t>ცალი</t>
  </si>
  <si>
    <t>ქვ/ცემენტის ხსნარი 50</t>
  </si>
  <si>
    <t xml:space="preserve">აგური </t>
  </si>
  <si>
    <t>ათას.ცალი</t>
  </si>
  <si>
    <t>8-5-3.</t>
  </si>
  <si>
    <t>არმატურა D-6 AI</t>
  </si>
  <si>
    <t>6-1-22.</t>
  </si>
  <si>
    <t>არმატურა D-12 A III</t>
  </si>
  <si>
    <t>ყალიბის ფარი 25 მმ</t>
  </si>
  <si>
    <t>III ხარისხის ფიცარი 40 მმ და ზევით</t>
  </si>
  <si>
    <t>ლენტური ცოკოლის მოწყობა  0.4*0.3*75.5</t>
  </si>
  <si>
    <t>არმატურა D-8 A I</t>
  </si>
  <si>
    <t>----</t>
  </si>
  <si>
    <t>11-12-1(3)</t>
  </si>
  <si>
    <t>ბეტონის იატაკის მოწყობა სისქით 7 სმ არმატურის ბადით</t>
  </si>
  <si>
    <t>ბეტონი მ-300  =0.0408+(0.0102*3)</t>
  </si>
  <si>
    <t xml:space="preserve">არმატურის ბადე </t>
  </si>
  <si>
    <t>მის 46-23-3.</t>
  </si>
  <si>
    <r>
      <t>მ</t>
    </r>
    <r>
      <rPr>
        <b/>
        <vertAlign val="superscript"/>
        <sz val="10"/>
        <rFont val="Sylfaen"/>
        <family val="1"/>
      </rPr>
      <t>3</t>
    </r>
  </si>
  <si>
    <t xml:space="preserve">ბეტონის ფილის მონგრევა  H-20 სმ  </t>
  </si>
  <si>
    <t>1-80-3.</t>
  </si>
  <si>
    <t>გრუნტის ამოღება ხელით არხისთვის</t>
  </si>
  <si>
    <t>29-104-1</t>
  </si>
  <si>
    <t>რკ/ბეტონის არხის მოწყობა ჩასამატებელი ლითონის ცხაურის და ელემენტების გათვალისწინებით</t>
  </si>
  <si>
    <r>
      <t>მ</t>
    </r>
    <r>
      <rPr>
        <b/>
        <vertAlign val="superscript"/>
        <sz val="10"/>
        <rFont val="Arial"/>
        <family val="2"/>
      </rPr>
      <t>3</t>
    </r>
  </si>
  <si>
    <t>სანგრევი ჩაქუჩები</t>
  </si>
  <si>
    <r>
      <t>მ</t>
    </r>
    <r>
      <rPr>
        <vertAlign val="superscript"/>
        <sz val="10"/>
        <rFont val="Arial"/>
        <family val="2"/>
      </rPr>
      <t>3</t>
    </r>
  </si>
  <si>
    <t>ფიცარი III ხრ. 40 მმ და ზევით</t>
  </si>
  <si>
    <t>მათ შორის: ლითონის კონსტრუქციები</t>
  </si>
  <si>
    <t>მათ შორის სამშენებლო სამუშოები</t>
  </si>
  <si>
    <t>ზედნადები ხარჯები ლითონის სამუშოებიდან</t>
  </si>
  <si>
    <t>ზედნადები ხარჯები სამშენებლო სამუშოებიდან</t>
  </si>
  <si>
    <t>მზა ქარხნული თუჯის ცხაურა (განით 40სმ)</t>
  </si>
  <si>
    <t>ზედა და ქვედა რიგელი (ფერმა) მილკვადრატი 100*150*4</t>
  </si>
  <si>
    <t>დგარები და განივები (ფერმა)  მილკვადრატი 80*80*4.</t>
  </si>
  <si>
    <t>პროფილირებული თუნუქი 0.55</t>
  </si>
  <si>
    <r>
      <t>აგურის კედლების მოწობა  103.85 მ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</si>
  <si>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15-164-8.</t>
  </si>
  <si>
    <t>ახლად მოწყობილი ლითონის შემოღობვის და გასაგორებელი ჭიშკრის ღებვა ზეთოვანი საღებავით ორჯერადად</t>
  </si>
  <si>
    <t>ზეთოვანი საღებავი ანტიკოროზიული</t>
  </si>
  <si>
    <t>46-36-3.</t>
  </si>
  <si>
    <t>საგამოცდო ოთახში ლამინირებული იატაკის დემონტჟი</t>
  </si>
  <si>
    <t>11-27-4.</t>
  </si>
  <si>
    <t>მაღალი ხარისხის ლამინირებული ფილა ქვეშსაგებით</t>
  </si>
  <si>
    <t>პლასტმასის პლინტუსი</t>
  </si>
  <si>
    <t>საგამოცდო ოთახში მაღალი ხარისხის ლამინირებული იტაკის მოწყობა (გერმანული ან მსგავსი ხარისხის)</t>
  </si>
  <si>
    <t xml:space="preserve">საპენსიო გადასახადი </t>
  </si>
  <si>
    <t>დეფექტური 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</si>
</sst>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</font>
    <font>
      <b/>
      <i/>
      <u/>
      <sz val="14"/>
      <color theme="1"/>
      <name val="Calibri"/>
      <family val="2"/>
      <scheme val="minor"/>
    </font>
    <font>
      <i/>
      <u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Sylfaen"/>
      <family val="1"/>
      <charset val="204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vertAlign val="superscript"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b/>
      <sz val="11"/>
      <name val="AcadNusx"/>
    </font>
    <font>
      <sz val="9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i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Sylfaen"/>
      <family val="1"/>
      <charset val="204"/>
    </font>
    <font>
      <b/>
      <vertAlign val="superscript"/>
      <sz val="10"/>
      <name val="Sylfaen"/>
      <family val="1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 vertical="center" textRotation="90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49" fontId="4" fillId="3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8" fillId="2" borderId="6" xfId="0" applyFont="1" applyFill="1" applyBorder="1" applyAlignment="1" applyProtection="1">
      <alignment vertical="center" wrapText="1"/>
      <protection locked="0"/>
    </xf>
    <xf numFmtId="2" fontId="7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7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vertical="center" wrapText="1"/>
    </xf>
    <xf numFmtId="0" fontId="12" fillId="2" borderId="6" xfId="0" quotePrefix="1" applyFont="1" applyFill="1" applyBorder="1" applyAlignment="1">
      <alignment horizontal="center" vertical="center" wrapText="1"/>
    </xf>
    <xf numFmtId="164" fontId="12" fillId="2" borderId="6" xfId="0" applyNumberFormat="1" applyFont="1" applyFill="1" applyBorder="1" applyAlignment="1">
      <alignment horizontal="center" vertical="center" wrapText="1"/>
    </xf>
    <xf numFmtId="2" fontId="12" fillId="2" borderId="6" xfId="0" applyNumberFormat="1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vertical="center" wrapText="1"/>
    </xf>
    <xf numFmtId="2" fontId="15" fillId="2" borderId="6" xfId="0" applyNumberFormat="1" applyFont="1" applyFill="1" applyBorder="1" applyAlignment="1">
      <alignment horizontal="center" vertical="center" wrapText="1"/>
    </xf>
    <xf numFmtId="0" fontId="15" fillId="2" borderId="6" xfId="0" quotePrefix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165" fontId="12" fillId="2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2" fontId="10" fillId="0" borderId="6" xfId="0" applyNumberFormat="1" applyFont="1" applyFill="1" applyBorder="1" applyAlignment="1">
      <alignment horizontal="center" vertical="center" wrapText="1"/>
    </xf>
    <xf numFmtId="0" fontId="10" fillId="0" borderId="6" xfId="0" quotePrefix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left" vertical="center" wrapText="1"/>
    </xf>
    <xf numFmtId="2" fontId="0" fillId="2" borderId="6" xfId="0" applyNumberForma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9" fontId="1" fillId="0" borderId="6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0" fontId="20" fillId="2" borderId="6" xfId="0" applyFont="1" applyFill="1" applyBorder="1" applyAlignment="1" applyProtection="1">
      <alignment horizontal="center" vertical="center" wrapText="1"/>
      <protection locked="0"/>
    </xf>
    <xf numFmtId="0" fontId="20" fillId="2" borderId="6" xfId="0" applyFont="1" applyFill="1" applyBorder="1" applyAlignment="1" applyProtection="1">
      <alignment horizontal="left" vertical="center" wrapText="1"/>
      <protection locked="0"/>
    </xf>
    <xf numFmtId="2" fontId="20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21" fillId="2" borderId="6" xfId="0" applyFont="1" applyFill="1" applyBorder="1" applyAlignment="1" applyProtection="1">
      <alignment horizontal="center" vertical="center" wrapText="1"/>
      <protection locked="0"/>
    </xf>
    <xf numFmtId="0" fontId="21" fillId="2" borderId="6" xfId="0" applyFont="1" applyFill="1" applyBorder="1" applyAlignment="1" applyProtection="1">
      <alignment horizontal="left" vertical="center" wrapText="1"/>
      <protection locked="0"/>
    </xf>
    <xf numFmtId="2" fontId="21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9" fontId="1" fillId="0" borderId="6" xfId="0" applyNumberFormat="1" applyFont="1" applyBorder="1" applyAlignment="1">
      <alignment horizontal="center" wrapText="1"/>
    </xf>
    <xf numFmtId="2" fontId="1" fillId="0" borderId="6" xfId="0" applyNumberFormat="1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2" fontId="1" fillId="0" borderId="14" xfId="0" applyNumberFormat="1" applyFont="1" applyBorder="1" applyAlignment="1">
      <alignment horizontal="center" wrapText="1"/>
    </xf>
    <xf numFmtId="2" fontId="1" fillId="0" borderId="15" xfId="0" applyNumberFormat="1" applyFont="1" applyBorder="1" applyAlignment="1">
      <alignment horizontal="center" wrapText="1"/>
    </xf>
    <xf numFmtId="0" fontId="22" fillId="2" borderId="6" xfId="0" applyFont="1" applyFill="1" applyBorder="1" applyAlignment="1">
      <alignment horizontal="center" vertical="center" wrapText="1"/>
    </xf>
    <xf numFmtId="0" fontId="1" fillId="0" borderId="0" xfId="0" applyFont="1"/>
    <xf numFmtId="0" fontId="15" fillId="0" borderId="6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6" xfId="0" quotePrefix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vertical="center" wrapText="1"/>
    </xf>
    <xf numFmtId="2" fontId="0" fillId="2" borderId="6" xfId="0" applyNumberFormat="1" applyFont="1" applyFill="1" applyBorder="1" applyAlignment="1">
      <alignment horizontal="center" vertical="center" wrapText="1"/>
    </xf>
    <xf numFmtId="0" fontId="0" fillId="2" borderId="6" xfId="0" quotePrefix="1" applyFont="1" applyFill="1" applyBorder="1" applyAlignment="1">
      <alignment horizontal="center" vertical="center" wrapText="1"/>
    </xf>
    <xf numFmtId="0" fontId="0" fillId="2" borderId="6" xfId="0" quotePrefix="1" applyFill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2" fontId="23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24" fillId="0" borderId="6" xfId="0" applyFont="1" applyBorder="1" applyAlignment="1">
      <alignment horizontal="center" vertical="center" wrapText="1"/>
    </xf>
    <xf numFmtId="2" fontId="24" fillId="0" borderId="6" xfId="0" applyNumberFormat="1" applyFont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24" fillId="0" borderId="6" xfId="0" quotePrefix="1" applyFont="1" applyBorder="1" applyAlignment="1">
      <alignment horizontal="center" vertical="center" wrapText="1"/>
    </xf>
    <xf numFmtId="0" fontId="25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center" vertical="center"/>
    </xf>
    <xf numFmtId="4" fontId="27" fillId="0" borderId="6" xfId="0" applyNumberFormat="1" applyFont="1" applyFill="1" applyBorder="1" applyAlignment="1">
      <alignment horizontal="center" vertical="center"/>
    </xf>
    <xf numFmtId="2" fontId="27" fillId="0" borderId="6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center" vertical="center" wrapText="1"/>
    </xf>
    <xf numFmtId="2" fontId="29" fillId="0" borderId="6" xfId="0" applyNumberFormat="1" applyFont="1" applyFill="1" applyBorder="1" applyAlignment="1">
      <alignment horizontal="center" vertical="center" wrapText="1"/>
    </xf>
    <xf numFmtId="0" fontId="29" fillId="0" borderId="6" xfId="0" quotePrefix="1" applyFont="1" applyFill="1" applyBorder="1" applyAlignment="1">
      <alignment horizontal="center" vertical="center" wrapText="1"/>
    </xf>
    <xf numFmtId="2" fontId="0" fillId="0" borderId="0" xfId="0" applyNumberFormat="1"/>
    <xf numFmtId="164" fontId="15" fillId="2" borderId="6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textRotation="90" wrapText="1"/>
    </xf>
    <xf numFmtId="49" fontId="4" fillId="2" borderId="5" xfId="0" applyNumberFormat="1" applyFont="1" applyFill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3"/>
  <sheetViews>
    <sheetView tabSelected="1" topLeftCell="A121" zoomScaleNormal="100" workbookViewId="0">
      <selection activeCell="P8" sqref="P8"/>
    </sheetView>
  </sheetViews>
  <sheetFormatPr defaultRowHeight="15" x14ac:dyDescent="0.25"/>
  <cols>
    <col min="1" max="1" width="4.85546875" customWidth="1"/>
    <col min="2" max="2" width="11.140625" hidden="1" customWidth="1"/>
    <col min="3" max="3" width="36.5703125" customWidth="1"/>
    <col min="5" max="5" width="0" hidden="1" customWidth="1"/>
    <col min="10" max="10" width="7.5703125" bestFit="1" customWidth="1"/>
    <col min="11" max="11" width="8.5703125" customWidth="1"/>
    <col min="12" max="12" width="7.85546875" customWidth="1"/>
  </cols>
  <sheetData>
    <row r="1" spans="1:13" ht="33.75" customHeight="1" x14ac:dyDescent="0.25">
      <c r="A1" s="118" t="s">
        <v>11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ht="18.75" x14ac:dyDescent="0.3">
      <c r="A2" s="119" t="s">
        <v>167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3" x14ac:dyDescent="0.25">
      <c r="A3" s="1"/>
      <c r="B3" s="1"/>
      <c r="C3" s="2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1"/>
      <c r="B4" s="1"/>
      <c r="C4" s="2"/>
      <c r="D4" s="1"/>
      <c r="E4" s="1"/>
      <c r="F4" s="1"/>
      <c r="G4" s="1"/>
      <c r="H4" s="1"/>
      <c r="I4" s="120"/>
      <c r="J4" s="120"/>
      <c r="K4" s="120"/>
      <c r="L4" s="121"/>
      <c r="M4" s="120"/>
    </row>
    <row r="5" spans="1:13" x14ac:dyDescent="0.25">
      <c r="A5" s="1"/>
      <c r="B5" s="1"/>
      <c r="C5" s="2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25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</row>
    <row r="7" spans="1:13" ht="39" customHeight="1" x14ac:dyDescent="0.25">
      <c r="A7" s="123" t="s">
        <v>0</v>
      </c>
      <c r="B7" s="125" t="s">
        <v>1</v>
      </c>
      <c r="C7" s="123" t="s">
        <v>2</v>
      </c>
      <c r="D7" s="125" t="s">
        <v>3</v>
      </c>
      <c r="E7" s="116" t="s">
        <v>4</v>
      </c>
      <c r="F7" s="117"/>
      <c r="G7" s="116" t="s">
        <v>5</v>
      </c>
      <c r="H7" s="117"/>
      <c r="I7" s="116" t="s">
        <v>6</v>
      </c>
      <c r="J7" s="117"/>
      <c r="K7" s="116" t="s">
        <v>7</v>
      </c>
      <c r="L7" s="117"/>
      <c r="M7" s="123" t="s">
        <v>8</v>
      </c>
    </row>
    <row r="8" spans="1:13" ht="72" customHeight="1" x14ac:dyDescent="0.25">
      <c r="A8" s="124"/>
      <c r="B8" s="126"/>
      <c r="C8" s="124"/>
      <c r="D8" s="126"/>
      <c r="E8" s="3" t="s">
        <v>9</v>
      </c>
      <c r="F8" s="4" t="s">
        <v>8</v>
      </c>
      <c r="G8" s="3" t="s">
        <v>9</v>
      </c>
      <c r="H8" s="4" t="s">
        <v>8</v>
      </c>
      <c r="I8" s="3" t="s">
        <v>9</v>
      </c>
      <c r="J8" s="4" t="s">
        <v>8</v>
      </c>
      <c r="K8" s="3" t="s">
        <v>9</v>
      </c>
      <c r="L8" s="4" t="s">
        <v>8</v>
      </c>
      <c r="M8" s="124"/>
    </row>
    <row r="9" spans="1:13" x14ac:dyDescent="0.25">
      <c r="A9" s="5" t="s">
        <v>10</v>
      </c>
      <c r="B9" s="6">
        <v>2</v>
      </c>
      <c r="C9" s="5">
        <v>3</v>
      </c>
      <c r="D9" s="6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</row>
    <row r="10" spans="1:13" ht="18.75" x14ac:dyDescent="0.3">
      <c r="A10" s="7"/>
      <c r="B10" s="127" t="s">
        <v>12</v>
      </c>
      <c r="C10" s="128"/>
      <c r="D10" s="129"/>
      <c r="E10" s="7"/>
      <c r="F10" s="7"/>
      <c r="G10" s="7"/>
      <c r="H10" s="7"/>
      <c r="I10" s="7"/>
      <c r="J10" s="7"/>
      <c r="K10" s="7"/>
      <c r="L10" s="7"/>
      <c r="M10" s="7"/>
    </row>
    <row r="11" spans="1:13" ht="15.75" x14ac:dyDescent="0.25">
      <c r="A11" s="7"/>
      <c r="B11" s="7"/>
      <c r="C11" s="8" t="s">
        <v>13</v>
      </c>
      <c r="D11" s="7"/>
      <c r="E11" s="7"/>
      <c r="F11" s="9"/>
      <c r="G11" s="9"/>
      <c r="H11" s="9"/>
      <c r="I11" s="9"/>
      <c r="J11" s="9"/>
      <c r="K11" s="9"/>
      <c r="L11" s="9"/>
      <c r="M11" s="9"/>
    </row>
    <row r="12" spans="1:13" ht="45" x14ac:dyDescent="0.25">
      <c r="A12" s="13">
        <v>1</v>
      </c>
      <c r="B12" s="13" t="s">
        <v>15</v>
      </c>
      <c r="C12" s="14" t="s">
        <v>17</v>
      </c>
      <c r="D12" s="10" t="s">
        <v>16</v>
      </c>
      <c r="E12" s="13"/>
      <c r="F12" s="15">
        <v>7.2</v>
      </c>
      <c r="G12" s="15"/>
      <c r="H12" s="15"/>
      <c r="I12" s="15"/>
      <c r="J12" s="15"/>
      <c r="K12" s="15"/>
      <c r="L12" s="16"/>
      <c r="M12" s="15"/>
    </row>
    <row r="13" spans="1:13" ht="60" x14ac:dyDescent="0.25">
      <c r="A13" s="10">
        <v>2</v>
      </c>
      <c r="B13" s="10" t="s">
        <v>18</v>
      </c>
      <c r="C13" s="14" t="s">
        <v>22</v>
      </c>
      <c r="D13" s="10" t="s">
        <v>16</v>
      </c>
      <c r="E13" s="10"/>
      <c r="F13" s="12">
        <v>7.2</v>
      </c>
      <c r="G13" s="12"/>
      <c r="H13" s="12"/>
      <c r="I13" s="12"/>
      <c r="J13" s="12"/>
      <c r="K13" s="12"/>
      <c r="L13" s="12"/>
      <c r="M13" s="12"/>
    </row>
    <row r="14" spans="1:13" ht="45" x14ac:dyDescent="0.25">
      <c r="A14" s="7"/>
      <c r="B14" s="7"/>
      <c r="C14" s="17" t="s">
        <v>23</v>
      </c>
      <c r="D14" s="7" t="s">
        <v>19</v>
      </c>
      <c r="E14" s="7">
        <v>1</v>
      </c>
      <c r="F14" s="9">
        <f>E14*F13</f>
        <v>7.2</v>
      </c>
      <c r="G14" s="9"/>
      <c r="H14" s="9"/>
      <c r="I14" s="9"/>
      <c r="J14" s="9"/>
      <c r="K14" s="9"/>
      <c r="L14" s="9"/>
      <c r="M14" s="9"/>
    </row>
    <row r="15" spans="1:13" x14ac:dyDescent="0.25">
      <c r="A15" s="7"/>
      <c r="B15" s="7"/>
      <c r="C15" s="17" t="s">
        <v>20</v>
      </c>
      <c r="D15" s="7" t="s">
        <v>21</v>
      </c>
      <c r="E15" s="7">
        <v>0.55000000000000004</v>
      </c>
      <c r="F15" s="9">
        <f>E15*F13</f>
        <v>3.9600000000000004</v>
      </c>
      <c r="G15" s="9"/>
      <c r="H15" s="9"/>
      <c r="I15" s="9"/>
      <c r="J15" s="9"/>
      <c r="K15" s="9"/>
      <c r="L15" s="9"/>
      <c r="M15" s="9"/>
    </row>
    <row r="16" spans="1:13" ht="45" x14ac:dyDescent="0.25">
      <c r="A16" s="10">
        <v>3</v>
      </c>
      <c r="B16" s="10" t="s">
        <v>160</v>
      </c>
      <c r="C16" s="11" t="s">
        <v>161</v>
      </c>
      <c r="D16" s="10" t="s">
        <v>16</v>
      </c>
      <c r="E16" s="10"/>
      <c r="F16" s="12">
        <v>31</v>
      </c>
      <c r="G16" s="12"/>
      <c r="H16" s="12"/>
      <c r="I16" s="12"/>
      <c r="J16" s="12"/>
      <c r="K16" s="12"/>
      <c r="L16" s="12"/>
      <c r="M16" s="12"/>
    </row>
    <row r="17" spans="1:13" ht="60" x14ac:dyDescent="0.25">
      <c r="A17" s="10">
        <v>4</v>
      </c>
      <c r="B17" s="10" t="s">
        <v>162</v>
      </c>
      <c r="C17" s="11" t="s">
        <v>165</v>
      </c>
      <c r="D17" s="10" t="s">
        <v>16</v>
      </c>
      <c r="E17" s="10"/>
      <c r="F17" s="12">
        <v>31</v>
      </c>
      <c r="G17" s="12"/>
      <c r="H17" s="12"/>
      <c r="I17" s="12"/>
      <c r="J17" s="12"/>
      <c r="K17" s="12"/>
      <c r="L17" s="12"/>
      <c r="M17" s="12"/>
    </row>
    <row r="18" spans="1:13" ht="30" x14ac:dyDescent="0.25">
      <c r="A18" s="7"/>
      <c r="B18" s="7"/>
      <c r="C18" s="17" t="s">
        <v>163</v>
      </c>
      <c r="D18" s="7" t="s">
        <v>35</v>
      </c>
      <c r="E18" s="7">
        <v>1.05</v>
      </c>
      <c r="F18" s="9">
        <f>E18*F17</f>
        <v>32.550000000000004</v>
      </c>
      <c r="G18" s="9"/>
      <c r="H18" s="9"/>
      <c r="I18" s="9"/>
      <c r="J18" s="9"/>
      <c r="K18" s="9"/>
      <c r="L18" s="9"/>
      <c r="M18" s="9"/>
    </row>
    <row r="19" spans="1:13" x14ac:dyDescent="0.25">
      <c r="A19" s="7"/>
      <c r="B19" s="7"/>
      <c r="C19" s="17" t="s">
        <v>164</v>
      </c>
      <c r="D19" s="7" t="s">
        <v>95</v>
      </c>
      <c r="E19" s="7">
        <v>1.07</v>
      </c>
      <c r="F19" s="9">
        <f>E19*F17</f>
        <v>33.17</v>
      </c>
      <c r="G19" s="9"/>
      <c r="H19" s="9"/>
      <c r="I19" s="9"/>
      <c r="J19" s="9"/>
      <c r="K19" s="9"/>
      <c r="L19" s="9"/>
      <c r="M19" s="9"/>
    </row>
    <row r="20" spans="1:13" ht="15.75" x14ac:dyDescent="0.25">
      <c r="A20" s="7"/>
      <c r="B20" s="7"/>
      <c r="C20" s="8" t="s">
        <v>24</v>
      </c>
      <c r="D20" s="7"/>
      <c r="E20" s="7"/>
      <c r="F20" s="9"/>
      <c r="G20" s="9"/>
      <c r="H20" s="9"/>
      <c r="I20" s="9"/>
      <c r="J20" s="9"/>
      <c r="K20" s="9"/>
      <c r="L20" s="9"/>
      <c r="M20" s="9"/>
    </row>
    <row r="21" spans="1:13" ht="60" x14ac:dyDescent="0.25">
      <c r="A21" s="10">
        <v>1</v>
      </c>
      <c r="B21" s="10" t="s">
        <v>25</v>
      </c>
      <c r="C21" s="11" t="s">
        <v>28</v>
      </c>
      <c r="D21" s="10" t="s">
        <v>16</v>
      </c>
      <c r="E21" s="10"/>
      <c r="F21" s="12">
        <v>1.3</v>
      </c>
      <c r="G21" s="12"/>
      <c r="H21" s="12"/>
      <c r="I21" s="12"/>
      <c r="J21" s="12"/>
      <c r="K21" s="12"/>
      <c r="L21" s="12"/>
      <c r="M21" s="12"/>
    </row>
    <row r="22" spans="1:13" ht="60" x14ac:dyDescent="0.25">
      <c r="A22" s="10">
        <v>2</v>
      </c>
      <c r="B22" s="10" t="s">
        <v>26</v>
      </c>
      <c r="C22" s="11" t="s">
        <v>29</v>
      </c>
      <c r="D22" s="10" t="s">
        <v>16</v>
      </c>
      <c r="E22" s="10"/>
      <c r="F22" s="12">
        <v>1.3</v>
      </c>
      <c r="G22" s="12"/>
      <c r="H22" s="12"/>
      <c r="I22" s="12"/>
      <c r="J22" s="12"/>
      <c r="K22" s="12"/>
      <c r="L22" s="12"/>
      <c r="M22" s="12"/>
    </row>
    <row r="23" spans="1:13" ht="30" x14ac:dyDescent="0.25">
      <c r="A23" s="7"/>
      <c r="B23" s="7"/>
      <c r="C23" s="17" t="s">
        <v>30</v>
      </c>
      <c r="D23" s="7" t="s">
        <v>19</v>
      </c>
      <c r="E23" s="7">
        <v>1.02</v>
      </c>
      <c r="F23" s="9">
        <f>E23*F22</f>
        <v>1.3260000000000001</v>
      </c>
      <c r="G23" s="9"/>
      <c r="H23" s="9"/>
      <c r="I23" s="9"/>
      <c r="J23" s="9"/>
      <c r="K23" s="9"/>
      <c r="L23" s="9"/>
      <c r="M23" s="9"/>
    </row>
    <row r="24" spans="1:13" x14ac:dyDescent="0.25">
      <c r="A24" s="7"/>
      <c r="B24" s="7"/>
      <c r="C24" s="17" t="s">
        <v>27</v>
      </c>
      <c r="D24" s="7" t="s">
        <v>21</v>
      </c>
      <c r="E24" s="7">
        <v>6</v>
      </c>
      <c r="F24" s="9">
        <f>E24*F22</f>
        <v>7.8000000000000007</v>
      </c>
      <c r="G24" s="9"/>
      <c r="H24" s="9"/>
      <c r="I24" s="9"/>
      <c r="J24" s="9"/>
      <c r="K24" s="9"/>
      <c r="L24" s="9"/>
      <c r="M24" s="9"/>
    </row>
    <row r="25" spans="1:13" ht="15.75" x14ac:dyDescent="0.25">
      <c r="A25" s="7"/>
      <c r="B25" s="7"/>
      <c r="C25" s="8" t="s">
        <v>31</v>
      </c>
      <c r="D25" s="7"/>
      <c r="E25" s="7"/>
      <c r="F25" s="9"/>
      <c r="G25" s="9"/>
      <c r="H25" s="9"/>
      <c r="I25" s="9"/>
      <c r="J25" s="9"/>
      <c r="K25" s="9"/>
      <c r="L25" s="9"/>
      <c r="M25" s="9"/>
    </row>
    <row r="26" spans="1:13" ht="45" x14ac:dyDescent="0.25">
      <c r="A26" s="10">
        <v>1</v>
      </c>
      <c r="B26" s="10" t="s">
        <v>32</v>
      </c>
      <c r="C26" s="11" t="s">
        <v>37</v>
      </c>
      <c r="D26" s="10" t="s">
        <v>16</v>
      </c>
      <c r="E26" s="10"/>
      <c r="F26" s="12">
        <v>80</v>
      </c>
      <c r="G26" s="12"/>
      <c r="H26" s="12"/>
      <c r="I26" s="12"/>
      <c r="J26" s="12"/>
      <c r="K26" s="12"/>
      <c r="L26" s="12"/>
      <c r="M26" s="12"/>
    </row>
    <row r="27" spans="1:13" x14ac:dyDescent="0.25">
      <c r="A27" s="7"/>
      <c r="B27" s="7"/>
      <c r="C27" s="17" t="s">
        <v>33</v>
      </c>
      <c r="D27" s="7" t="s">
        <v>21</v>
      </c>
      <c r="E27" s="7">
        <v>1.6</v>
      </c>
      <c r="F27" s="9">
        <f>E27*F26</f>
        <v>128</v>
      </c>
      <c r="G27" s="9"/>
      <c r="H27" s="9"/>
      <c r="I27" s="9"/>
      <c r="J27" s="9"/>
      <c r="K27" s="9"/>
      <c r="L27" s="9"/>
      <c r="M27" s="9"/>
    </row>
    <row r="28" spans="1:13" ht="17.25" x14ac:dyDescent="0.25">
      <c r="A28" s="7"/>
      <c r="B28" s="7"/>
      <c r="C28" s="17" t="s">
        <v>34</v>
      </c>
      <c r="D28" s="7" t="s">
        <v>35</v>
      </c>
      <c r="E28" s="7">
        <v>4.7999999999999996E-3</v>
      </c>
      <c r="F28" s="9">
        <f>E28*F26</f>
        <v>0.38399999999999995</v>
      </c>
      <c r="G28" s="9"/>
      <c r="H28" s="9"/>
      <c r="I28" s="9"/>
      <c r="J28" s="9"/>
      <c r="K28" s="9"/>
      <c r="L28" s="9"/>
      <c r="M28" s="9"/>
    </row>
    <row r="29" spans="1:13" x14ac:dyDescent="0.25">
      <c r="A29" s="7"/>
      <c r="B29" s="7"/>
      <c r="C29" s="17" t="s">
        <v>36</v>
      </c>
      <c r="D29" s="7" t="s">
        <v>21</v>
      </c>
      <c r="E29" s="7">
        <v>0.15</v>
      </c>
      <c r="F29" s="9">
        <f>E29*F26</f>
        <v>12</v>
      </c>
      <c r="G29" s="9"/>
      <c r="H29" s="9"/>
      <c r="I29" s="9"/>
      <c r="J29" s="9"/>
      <c r="K29" s="9"/>
      <c r="L29" s="9"/>
      <c r="M29" s="9"/>
    </row>
    <row r="30" spans="1:13" ht="60" x14ac:dyDescent="0.25">
      <c r="A30" s="10">
        <v>2</v>
      </c>
      <c r="B30" s="10" t="s">
        <v>38</v>
      </c>
      <c r="C30" s="11" t="s">
        <v>40</v>
      </c>
      <c r="D30" s="10" t="s">
        <v>16</v>
      </c>
      <c r="E30" s="10"/>
      <c r="F30" s="12">
        <v>237</v>
      </c>
      <c r="G30" s="12"/>
      <c r="H30" s="12"/>
      <c r="I30" s="12"/>
      <c r="J30" s="12"/>
      <c r="K30" s="12"/>
      <c r="L30" s="12"/>
      <c r="M30" s="12"/>
    </row>
    <row r="31" spans="1:13" x14ac:dyDescent="0.25">
      <c r="A31" s="7"/>
      <c r="B31" s="7"/>
      <c r="C31" s="17" t="s">
        <v>39</v>
      </c>
      <c r="D31" s="7" t="s">
        <v>21</v>
      </c>
      <c r="E31" s="7">
        <v>0.87</v>
      </c>
      <c r="F31" s="9">
        <f>E31*F30</f>
        <v>206.19</v>
      </c>
      <c r="G31" s="9"/>
      <c r="H31" s="9"/>
      <c r="I31" s="9"/>
      <c r="J31" s="9"/>
      <c r="K31" s="9"/>
      <c r="L31" s="9"/>
      <c r="M31" s="9"/>
    </row>
    <row r="32" spans="1:13" ht="60" x14ac:dyDescent="0.25">
      <c r="A32" s="19">
        <v>3</v>
      </c>
      <c r="B32" s="20" t="s">
        <v>52</v>
      </c>
      <c r="C32" s="21" t="s">
        <v>41</v>
      </c>
      <c r="D32" s="20" t="s">
        <v>42</v>
      </c>
      <c r="E32" s="22" t="s">
        <v>43</v>
      </c>
      <c r="F32" s="23">
        <f>SUM(F33:F33)</f>
        <v>0.170816</v>
      </c>
      <c r="G32" s="24"/>
      <c r="H32" s="24"/>
      <c r="I32" s="24"/>
      <c r="J32" s="24"/>
      <c r="K32" s="24"/>
      <c r="L32" s="24"/>
      <c r="M32" s="24"/>
    </row>
    <row r="33" spans="1:13" x14ac:dyDescent="0.25">
      <c r="A33" s="25"/>
      <c r="B33" s="26"/>
      <c r="C33" s="27" t="s">
        <v>51</v>
      </c>
      <c r="D33" s="26" t="s">
        <v>42</v>
      </c>
      <c r="E33" s="29"/>
      <c r="F33" s="28">
        <v>0.170816</v>
      </c>
      <c r="G33" s="28"/>
      <c r="H33" s="28"/>
      <c r="I33" s="28"/>
      <c r="J33" s="28"/>
      <c r="K33" s="28"/>
      <c r="L33" s="28"/>
      <c r="M33" s="28"/>
    </row>
    <row r="34" spans="1:13" x14ac:dyDescent="0.25">
      <c r="A34" s="25"/>
      <c r="B34" s="26"/>
      <c r="C34" s="27" t="s">
        <v>44</v>
      </c>
      <c r="D34" s="26" t="s">
        <v>21</v>
      </c>
      <c r="E34" s="29">
        <v>11</v>
      </c>
      <c r="F34" s="28">
        <f>E34*F32</f>
        <v>1.878976</v>
      </c>
      <c r="G34" s="28"/>
      <c r="H34" s="28"/>
      <c r="I34" s="28"/>
      <c r="J34" s="28"/>
      <c r="K34" s="28"/>
      <c r="L34" s="28"/>
      <c r="M34" s="28"/>
    </row>
    <row r="35" spans="1:13" ht="60" x14ac:dyDescent="0.25">
      <c r="A35" s="19">
        <v>4</v>
      </c>
      <c r="B35" s="20" t="s">
        <v>45</v>
      </c>
      <c r="C35" s="18" t="s">
        <v>55</v>
      </c>
      <c r="D35" s="20" t="s">
        <v>49</v>
      </c>
      <c r="E35" s="30"/>
      <c r="F35" s="24">
        <v>14</v>
      </c>
      <c r="G35" s="24"/>
      <c r="H35" s="31"/>
      <c r="I35" s="31"/>
      <c r="J35" s="31"/>
      <c r="K35" s="31"/>
      <c r="L35" s="31"/>
      <c r="M35" s="31"/>
    </row>
    <row r="36" spans="1:13" ht="30" x14ac:dyDescent="0.25">
      <c r="A36" s="25"/>
      <c r="B36" s="26"/>
      <c r="C36" s="17" t="s">
        <v>53</v>
      </c>
      <c r="D36" s="7" t="s">
        <v>21</v>
      </c>
      <c r="E36" s="7">
        <v>0.251</v>
      </c>
      <c r="F36" s="9">
        <f>E36*F35</f>
        <v>3.5140000000000002</v>
      </c>
      <c r="G36" s="9"/>
      <c r="H36" s="9"/>
      <c r="I36" s="9"/>
      <c r="J36" s="9"/>
      <c r="K36" s="9"/>
      <c r="L36" s="9"/>
      <c r="M36" s="9"/>
    </row>
    <row r="37" spans="1:13" x14ac:dyDescent="0.25">
      <c r="A37" s="25"/>
      <c r="B37" s="26"/>
      <c r="C37" s="17" t="s">
        <v>54</v>
      </c>
      <c r="D37" s="7" t="s">
        <v>21</v>
      </c>
      <c r="E37" s="7">
        <v>2.7E-2</v>
      </c>
      <c r="F37" s="9">
        <f>E37*F35</f>
        <v>0.378</v>
      </c>
      <c r="G37" s="9"/>
      <c r="H37" s="9"/>
      <c r="I37" s="9"/>
      <c r="J37" s="9"/>
      <c r="K37" s="9"/>
      <c r="L37" s="9"/>
      <c r="M37" s="9"/>
    </row>
    <row r="38" spans="1:13" ht="45" x14ac:dyDescent="0.25">
      <c r="A38" s="19">
        <v>5</v>
      </c>
      <c r="B38" s="20" t="s">
        <v>46</v>
      </c>
      <c r="C38" s="21" t="s">
        <v>56</v>
      </c>
      <c r="D38" s="20" t="s">
        <v>49</v>
      </c>
      <c r="E38" s="22"/>
      <c r="F38" s="20">
        <f>21.2+17</f>
        <v>38.200000000000003</v>
      </c>
      <c r="G38" s="24"/>
      <c r="H38" s="24"/>
      <c r="I38" s="24"/>
      <c r="J38" s="24"/>
      <c r="K38" s="24"/>
      <c r="L38" s="24"/>
      <c r="M38" s="24"/>
    </row>
    <row r="39" spans="1:13" ht="30" x14ac:dyDescent="0.25">
      <c r="A39" s="25"/>
      <c r="B39" s="26"/>
      <c r="C39" s="27" t="s">
        <v>58</v>
      </c>
      <c r="D39" s="26" t="s">
        <v>50</v>
      </c>
      <c r="E39" s="29" t="s">
        <v>57</v>
      </c>
      <c r="F39" s="28">
        <f>21.2*1.17</f>
        <v>24.803999999999998</v>
      </c>
      <c r="G39" s="28"/>
      <c r="H39" s="28"/>
      <c r="I39" s="28"/>
      <c r="J39" s="28"/>
      <c r="K39" s="28"/>
      <c r="L39" s="28"/>
      <c r="M39" s="28"/>
    </row>
    <row r="40" spans="1:13" ht="30" x14ac:dyDescent="0.25">
      <c r="A40" s="25"/>
      <c r="B40" s="26"/>
      <c r="C40" s="27" t="s">
        <v>59</v>
      </c>
      <c r="D40" s="26" t="s">
        <v>50</v>
      </c>
      <c r="E40" s="29" t="s">
        <v>57</v>
      </c>
      <c r="F40" s="28">
        <f>17*1.17</f>
        <v>19.89</v>
      </c>
      <c r="G40" s="28"/>
      <c r="H40" s="28"/>
      <c r="I40" s="28"/>
      <c r="J40" s="28"/>
      <c r="K40" s="28"/>
      <c r="L40" s="28"/>
      <c r="M40" s="28"/>
    </row>
    <row r="41" spans="1:13" x14ac:dyDescent="0.25">
      <c r="A41" s="25"/>
      <c r="B41" s="26"/>
      <c r="C41" s="27" t="s">
        <v>47</v>
      </c>
      <c r="D41" s="26" t="s">
        <v>14</v>
      </c>
      <c r="E41" s="29">
        <v>6</v>
      </c>
      <c r="F41" s="28">
        <f>E41*F38</f>
        <v>229.20000000000002</v>
      </c>
      <c r="G41" s="28"/>
      <c r="H41" s="28"/>
      <c r="I41" s="28"/>
      <c r="J41" s="28"/>
      <c r="K41" s="28"/>
      <c r="L41" s="28"/>
      <c r="M41" s="28"/>
    </row>
    <row r="42" spans="1:13" x14ac:dyDescent="0.25">
      <c r="A42" s="25"/>
      <c r="B42" s="26"/>
      <c r="C42" s="27" t="s">
        <v>48</v>
      </c>
      <c r="D42" s="26" t="s">
        <v>21</v>
      </c>
      <c r="E42" s="26">
        <v>0.17</v>
      </c>
      <c r="F42" s="28">
        <f>E42*F38</f>
        <v>6.4940000000000007</v>
      </c>
      <c r="G42" s="28"/>
      <c r="H42" s="28"/>
      <c r="I42" s="28"/>
      <c r="J42" s="28"/>
      <c r="K42" s="28"/>
      <c r="L42" s="28"/>
      <c r="M42" s="28"/>
    </row>
    <row r="43" spans="1:13" ht="30" x14ac:dyDescent="0.25">
      <c r="A43" s="32">
        <v>6</v>
      </c>
      <c r="B43" s="32" t="s">
        <v>60</v>
      </c>
      <c r="C43" s="33" t="s">
        <v>63</v>
      </c>
      <c r="D43" s="34" t="s">
        <v>61</v>
      </c>
      <c r="E43" s="32"/>
      <c r="F43" s="35">
        <f>SUM(F44:F44)</f>
        <v>6.8599999999999994E-2</v>
      </c>
      <c r="G43" s="35"/>
      <c r="H43" s="35"/>
      <c r="I43" s="35"/>
      <c r="J43" s="35"/>
      <c r="K43" s="35"/>
      <c r="L43" s="35"/>
      <c r="M43" s="35"/>
    </row>
    <row r="44" spans="1:13" x14ac:dyDescent="0.25">
      <c r="A44" s="36"/>
      <c r="B44" s="37"/>
      <c r="C44" s="38" t="s">
        <v>62</v>
      </c>
      <c r="D44" s="36" t="s">
        <v>42</v>
      </c>
      <c r="E44" s="40" t="s">
        <v>43</v>
      </c>
      <c r="F44" s="39">
        <v>6.8599999999999994E-2</v>
      </c>
      <c r="G44" s="39"/>
      <c r="H44" s="39"/>
      <c r="I44" s="39"/>
      <c r="J44" s="39"/>
      <c r="K44" s="39"/>
      <c r="L44" s="39"/>
      <c r="M44" s="39"/>
    </row>
    <row r="45" spans="1:13" ht="30" x14ac:dyDescent="0.25">
      <c r="A45" s="10">
        <v>7</v>
      </c>
      <c r="B45" s="10" t="s">
        <v>64</v>
      </c>
      <c r="C45" s="11" t="s">
        <v>66</v>
      </c>
      <c r="D45" s="10" t="s">
        <v>16</v>
      </c>
      <c r="E45" s="10"/>
      <c r="F45" s="10">
        <v>10</v>
      </c>
      <c r="G45" s="10"/>
      <c r="H45" s="10"/>
      <c r="I45" s="10"/>
      <c r="J45" s="10"/>
      <c r="K45" s="10"/>
      <c r="L45" s="10"/>
      <c r="M45" s="12"/>
    </row>
    <row r="46" spans="1:13" ht="17.25" x14ac:dyDescent="0.25">
      <c r="A46" s="7"/>
      <c r="B46" s="7"/>
      <c r="C46" s="17" t="s">
        <v>65</v>
      </c>
      <c r="D46" s="7" t="s">
        <v>19</v>
      </c>
      <c r="E46" s="7">
        <v>0.94099999999999995</v>
      </c>
      <c r="F46" s="9">
        <f>E46*F45</f>
        <v>9.41</v>
      </c>
      <c r="G46" s="9"/>
      <c r="H46" s="9"/>
      <c r="I46" s="9"/>
      <c r="J46" s="9"/>
      <c r="K46" s="9"/>
      <c r="L46" s="9"/>
      <c r="M46" s="9"/>
    </row>
    <row r="47" spans="1:13" ht="60" x14ac:dyDescent="0.25">
      <c r="A47" s="41">
        <v>8</v>
      </c>
      <c r="B47" s="42" t="s">
        <v>67</v>
      </c>
      <c r="C47" s="43" t="s">
        <v>70</v>
      </c>
      <c r="D47" s="42" t="s">
        <v>68</v>
      </c>
      <c r="E47" s="42"/>
      <c r="F47" s="44">
        <v>1.28</v>
      </c>
      <c r="G47" s="44"/>
      <c r="H47" s="44"/>
      <c r="I47" s="44"/>
      <c r="J47" s="44"/>
      <c r="K47" s="44"/>
      <c r="L47" s="44"/>
      <c r="M47" s="44"/>
    </row>
    <row r="48" spans="1:13" ht="17.25" x14ac:dyDescent="0.25">
      <c r="A48" s="45"/>
      <c r="B48" s="46"/>
      <c r="C48" s="47" t="s">
        <v>69</v>
      </c>
      <c r="D48" s="46" t="s">
        <v>35</v>
      </c>
      <c r="E48" s="46">
        <v>1.02</v>
      </c>
      <c r="F48" s="48">
        <f>E48*F47</f>
        <v>1.3056000000000001</v>
      </c>
      <c r="G48" s="48"/>
      <c r="H48" s="48"/>
      <c r="I48" s="48"/>
      <c r="J48" s="48"/>
      <c r="K48" s="48"/>
      <c r="L48" s="48"/>
      <c r="M48" s="48"/>
    </row>
    <row r="49" spans="1:15" ht="31.5" x14ac:dyDescent="0.25">
      <c r="A49" s="45"/>
      <c r="B49" s="46"/>
      <c r="C49" s="79" t="s">
        <v>104</v>
      </c>
      <c r="D49" s="46"/>
      <c r="E49" s="46"/>
      <c r="F49" s="48"/>
      <c r="G49" s="48"/>
      <c r="H49" s="48"/>
      <c r="I49" s="48"/>
      <c r="J49" s="48"/>
      <c r="K49" s="48"/>
      <c r="L49" s="48"/>
      <c r="M49" s="48"/>
    </row>
    <row r="50" spans="1:15" s="80" customFormat="1" ht="17.25" x14ac:dyDescent="0.25">
      <c r="A50" s="41">
        <v>1</v>
      </c>
      <c r="B50" s="42" t="s">
        <v>106</v>
      </c>
      <c r="C50" s="43" t="s">
        <v>105</v>
      </c>
      <c r="D50" s="42" t="s">
        <v>16</v>
      </c>
      <c r="E50" s="42"/>
      <c r="F50" s="44">
        <v>250</v>
      </c>
      <c r="G50" s="44"/>
      <c r="H50" s="44"/>
      <c r="I50" s="44"/>
      <c r="J50" s="44"/>
      <c r="K50" s="44"/>
      <c r="L50" s="44"/>
      <c r="M50" s="44"/>
    </row>
    <row r="51" spans="1:15" x14ac:dyDescent="0.25">
      <c r="A51" s="20">
        <v>2</v>
      </c>
      <c r="B51" s="20" t="s">
        <v>52</v>
      </c>
      <c r="C51" s="21" t="s">
        <v>109</v>
      </c>
      <c r="D51" s="20" t="s">
        <v>42</v>
      </c>
      <c r="E51" s="22"/>
      <c r="F51" s="23">
        <f>SUM(F53:F59)</f>
        <v>9.2678499999999993</v>
      </c>
      <c r="G51" s="24"/>
      <c r="H51" s="24"/>
      <c r="I51" s="24"/>
      <c r="J51" s="24"/>
      <c r="K51" s="24"/>
      <c r="L51" s="24"/>
      <c r="M51" s="24"/>
    </row>
    <row r="52" spans="1:15" x14ac:dyDescent="0.25">
      <c r="A52" s="81"/>
      <c r="B52" s="26"/>
      <c r="C52" s="27" t="s">
        <v>107</v>
      </c>
      <c r="D52" s="26" t="s">
        <v>108</v>
      </c>
      <c r="E52" s="26">
        <v>3.01</v>
      </c>
      <c r="F52" s="28">
        <f>E52*F51</f>
        <v>27.896228499999996</v>
      </c>
      <c r="G52" s="28"/>
      <c r="H52" s="28"/>
      <c r="I52" s="28"/>
      <c r="J52" s="28"/>
      <c r="K52" s="28"/>
      <c r="L52" s="28"/>
      <c r="M52" s="28"/>
    </row>
    <row r="53" spans="1:15" x14ac:dyDescent="0.25">
      <c r="A53" s="81"/>
      <c r="B53" s="26"/>
      <c r="C53" s="27" t="s">
        <v>110</v>
      </c>
      <c r="D53" s="26" t="s">
        <v>42</v>
      </c>
      <c r="E53" s="29" t="s">
        <v>43</v>
      </c>
      <c r="F53" s="110">
        <v>0.80700000000000005</v>
      </c>
      <c r="G53" s="28"/>
      <c r="H53" s="28"/>
      <c r="I53" s="28"/>
      <c r="J53" s="28"/>
      <c r="K53" s="28"/>
      <c r="L53" s="28"/>
      <c r="M53" s="28"/>
    </row>
    <row r="54" spans="1:15" ht="30" x14ac:dyDescent="0.25">
      <c r="A54" s="81"/>
      <c r="B54" s="26"/>
      <c r="C54" s="27" t="s">
        <v>111</v>
      </c>
      <c r="D54" s="26" t="s">
        <v>42</v>
      </c>
      <c r="E54" s="29" t="s">
        <v>43</v>
      </c>
      <c r="F54" s="28">
        <v>0.35170000000000001</v>
      </c>
      <c r="G54" s="28"/>
      <c r="H54" s="28"/>
      <c r="I54" s="28"/>
      <c r="J54" s="28"/>
      <c r="K54" s="28"/>
      <c r="L54" s="28"/>
      <c r="M54" s="28"/>
    </row>
    <row r="55" spans="1:15" ht="30" x14ac:dyDescent="0.25">
      <c r="A55" s="81"/>
      <c r="B55" s="26"/>
      <c r="C55" s="27" t="s">
        <v>112</v>
      </c>
      <c r="D55" s="26" t="s">
        <v>42</v>
      </c>
      <c r="E55" s="29" t="s">
        <v>43</v>
      </c>
      <c r="F55" s="28">
        <v>0.1646</v>
      </c>
      <c r="G55" s="28"/>
      <c r="H55" s="28"/>
      <c r="I55" s="28"/>
      <c r="J55" s="28"/>
      <c r="K55" s="28"/>
      <c r="L55" s="28"/>
      <c r="M55" s="28"/>
      <c r="O55" s="109"/>
    </row>
    <row r="56" spans="1:15" x14ac:dyDescent="0.25">
      <c r="A56" s="81"/>
      <c r="B56" s="26"/>
      <c r="C56" s="27" t="s">
        <v>117</v>
      </c>
      <c r="D56" s="26" t="s">
        <v>42</v>
      </c>
      <c r="E56" s="29" t="s">
        <v>43</v>
      </c>
      <c r="F56" s="28">
        <v>5.8780000000000001</v>
      </c>
      <c r="G56" s="28"/>
      <c r="H56" s="28"/>
      <c r="I56" s="28"/>
      <c r="J56" s="28"/>
      <c r="K56" s="28"/>
      <c r="L56" s="28"/>
      <c r="M56" s="28"/>
    </row>
    <row r="57" spans="1:15" x14ac:dyDescent="0.25">
      <c r="A57" s="81"/>
      <c r="B57" s="26"/>
      <c r="C57" s="27" t="s">
        <v>113</v>
      </c>
      <c r="D57" s="26" t="s">
        <v>42</v>
      </c>
      <c r="E57" s="29" t="s">
        <v>43</v>
      </c>
      <c r="F57" s="28">
        <v>0.27839999999999998</v>
      </c>
      <c r="G57" s="28"/>
      <c r="H57" s="28"/>
      <c r="I57" s="28"/>
      <c r="J57" s="28"/>
      <c r="K57" s="28"/>
      <c r="L57" s="28"/>
      <c r="M57" s="28"/>
    </row>
    <row r="58" spans="1:15" ht="30" x14ac:dyDescent="0.25">
      <c r="A58" s="81"/>
      <c r="B58" s="26"/>
      <c r="C58" s="27" t="s">
        <v>153</v>
      </c>
      <c r="D58" s="26" t="s">
        <v>42</v>
      </c>
      <c r="E58" s="29" t="s">
        <v>43</v>
      </c>
      <c r="F58" s="28">
        <v>1.2369000000000001</v>
      </c>
      <c r="G58" s="28"/>
      <c r="H58" s="28"/>
      <c r="I58" s="28"/>
      <c r="J58" s="28"/>
      <c r="K58" s="28"/>
      <c r="L58" s="28"/>
      <c r="M58" s="28"/>
    </row>
    <row r="59" spans="1:15" ht="30" x14ac:dyDescent="0.25">
      <c r="A59" s="81"/>
      <c r="B59" s="26"/>
      <c r="C59" s="27" t="s">
        <v>154</v>
      </c>
      <c r="D59" s="26" t="s">
        <v>42</v>
      </c>
      <c r="E59" s="29" t="s">
        <v>43</v>
      </c>
      <c r="F59" s="28">
        <v>0.55125000000000002</v>
      </c>
      <c r="G59" s="28"/>
      <c r="H59" s="28"/>
      <c r="I59" s="28"/>
      <c r="J59" s="28"/>
      <c r="K59" s="28"/>
      <c r="L59" s="28"/>
      <c r="M59" s="28"/>
    </row>
    <row r="60" spans="1:15" ht="30" x14ac:dyDescent="0.25">
      <c r="A60" s="81"/>
      <c r="B60" s="26"/>
      <c r="C60" s="27" t="s">
        <v>114</v>
      </c>
      <c r="D60" s="26" t="s">
        <v>21</v>
      </c>
      <c r="E60" s="29">
        <v>19</v>
      </c>
      <c r="F60" s="28">
        <f>E60*F51</f>
        <v>176.08914999999999</v>
      </c>
      <c r="G60" s="28"/>
      <c r="H60" s="28"/>
      <c r="I60" s="28"/>
      <c r="J60" s="28"/>
      <c r="K60" s="28"/>
      <c r="L60" s="28"/>
      <c r="M60" s="28"/>
    </row>
    <row r="61" spans="1:15" x14ac:dyDescent="0.25">
      <c r="A61" s="81"/>
      <c r="B61" s="26"/>
      <c r="C61" s="27" t="s">
        <v>115</v>
      </c>
      <c r="D61" s="26" t="s">
        <v>21</v>
      </c>
      <c r="E61" s="29">
        <v>4</v>
      </c>
      <c r="F61" s="28">
        <f>E61*F51</f>
        <v>37.071399999999997</v>
      </c>
      <c r="G61" s="28"/>
      <c r="H61" s="28"/>
      <c r="I61" s="28"/>
      <c r="J61" s="28"/>
      <c r="K61" s="28"/>
      <c r="L61" s="28"/>
      <c r="M61" s="28"/>
    </row>
    <row r="62" spans="1:15" x14ac:dyDescent="0.25">
      <c r="A62" s="81"/>
      <c r="B62" s="26"/>
      <c r="C62" s="27" t="s">
        <v>116</v>
      </c>
      <c r="D62" s="26" t="s">
        <v>21</v>
      </c>
      <c r="E62" s="29">
        <v>7</v>
      </c>
      <c r="F62" s="28">
        <f>E62*F51</f>
        <v>64.874949999999998</v>
      </c>
      <c r="G62" s="28"/>
      <c r="H62" s="28"/>
      <c r="I62" s="28"/>
      <c r="J62" s="28"/>
      <c r="K62" s="28"/>
      <c r="L62" s="28"/>
      <c r="M62" s="28"/>
    </row>
    <row r="63" spans="1:15" ht="60" x14ac:dyDescent="0.25">
      <c r="A63" s="10">
        <v>3</v>
      </c>
      <c r="B63" s="10" t="s">
        <v>157</v>
      </c>
      <c r="C63" s="11" t="s">
        <v>158</v>
      </c>
      <c r="D63" s="10" t="s">
        <v>16</v>
      </c>
      <c r="E63" s="10"/>
      <c r="F63" s="12">
        <v>263.39999999999998</v>
      </c>
      <c r="G63" s="12"/>
      <c r="H63" s="12"/>
      <c r="I63" s="12"/>
      <c r="J63" s="12"/>
      <c r="K63" s="12"/>
      <c r="L63" s="12"/>
      <c r="M63" s="12"/>
    </row>
    <row r="64" spans="1:15" ht="30" x14ac:dyDescent="0.25">
      <c r="A64" s="7"/>
      <c r="B64" s="7"/>
      <c r="C64" s="17" t="s">
        <v>159</v>
      </c>
      <c r="D64" s="7" t="s">
        <v>21</v>
      </c>
      <c r="E64" s="7">
        <v>0.251</v>
      </c>
      <c r="F64" s="9">
        <f>E64*F63</f>
        <v>66.113399999999999</v>
      </c>
      <c r="G64" s="9"/>
      <c r="H64" s="9"/>
      <c r="I64" s="9"/>
      <c r="J64" s="9"/>
      <c r="K64" s="9"/>
      <c r="L64" s="9"/>
      <c r="M64" s="9"/>
    </row>
    <row r="65" spans="1:13" x14ac:dyDescent="0.25">
      <c r="A65" s="7"/>
      <c r="B65" s="7"/>
      <c r="C65" s="17" t="s">
        <v>54</v>
      </c>
      <c r="D65" s="7" t="s">
        <v>21</v>
      </c>
      <c r="E65" s="7">
        <v>2.7E-2</v>
      </c>
      <c r="F65" s="9">
        <f>E65*F63</f>
        <v>7.1117999999999997</v>
      </c>
      <c r="G65" s="9"/>
      <c r="H65" s="9"/>
      <c r="I65" s="9"/>
      <c r="J65" s="9"/>
      <c r="K65" s="9"/>
      <c r="L65" s="9"/>
      <c r="M65" s="9"/>
    </row>
    <row r="66" spans="1:13" ht="45" x14ac:dyDescent="0.25">
      <c r="A66" s="42">
        <v>4</v>
      </c>
      <c r="B66" s="42" t="s">
        <v>118</v>
      </c>
      <c r="C66" s="82" t="s">
        <v>119</v>
      </c>
      <c r="D66" s="42" t="s">
        <v>16</v>
      </c>
      <c r="E66" s="83"/>
      <c r="F66" s="42">
        <v>481</v>
      </c>
      <c r="G66" s="44"/>
      <c r="H66" s="44"/>
      <c r="I66" s="44"/>
      <c r="J66" s="44"/>
      <c r="K66" s="44"/>
      <c r="L66" s="44"/>
      <c r="M66" s="44"/>
    </row>
    <row r="67" spans="1:13" ht="17.25" x14ac:dyDescent="0.25">
      <c r="A67" s="84"/>
      <c r="B67" s="85"/>
      <c r="C67" s="86" t="s">
        <v>155</v>
      </c>
      <c r="D67" s="85" t="s">
        <v>19</v>
      </c>
      <c r="E67" s="88">
        <v>1.17</v>
      </c>
      <c r="F67" s="87">
        <f>E67*F66</f>
        <v>562.77</v>
      </c>
      <c r="G67" s="87"/>
      <c r="H67" s="87"/>
      <c r="I67" s="87"/>
      <c r="J67" s="87"/>
      <c r="K67" s="87"/>
      <c r="L67" s="87"/>
      <c r="M67" s="87"/>
    </row>
    <row r="68" spans="1:13" x14ac:dyDescent="0.25">
      <c r="A68" s="84"/>
      <c r="B68" s="85"/>
      <c r="C68" s="86" t="s">
        <v>47</v>
      </c>
      <c r="D68" s="85" t="s">
        <v>120</v>
      </c>
      <c r="E68" s="88">
        <v>6</v>
      </c>
      <c r="F68" s="87">
        <f>E68*F66</f>
        <v>2886</v>
      </c>
      <c r="G68" s="87"/>
      <c r="H68" s="87"/>
      <c r="I68" s="87"/>
      <c r="J68" s="87"/>
      <c r="K68" s="87"/>
      <c r="L68" s="87"/>
      <c r="M68" s="87"/>
    </row>
    <row r="69" spans="1:13" x14ac:dyDescent="0.25">
      <c r="A69" s="84"/>
      <c r="B69" s="85"/>
      <c r="C69" s="86" t="s">
        <v>48</v>
      </c>
      <c r="D69" s="85" t="s">
        <v>21</v>
      </c>
      <c r="E69" s="85">
        <v>0.17</v>
      </c>
      <c r="F69" s="87">
        <f>E69*F66</f>
        <v>81.77000000000001</v>
      </c>
      <c r="G69" s="87"/>
      <c r="H69" s="87"/>
      <c r="I69" s="87"/>
      <c r="J69" s="87"/>
      <c r="K69" s="87"/>
      <c r="L69" s="87"/>
      <c r="M69" s="87"/>
    </row>
    <row r="70" spans="1:13" s="80" customFormat="1" ht="32.25" x14ac:dyDescent="0.25">
      <c r="A70" s="41">
        <v>5</v>
      </c>
      <c r="B70" s="42" t="s">
        <v>124</v>
      </c>
      <c r="C70" s="43" t="s">
        <v>156</v>
      </c>
      <c r="D70" s="42" t="s">
        <v>68</v>
      </c>
      <c r="E70" s="42"/>
      <c r="F70" s="44">
        <f>103.85*0.12</f>
        <v>12.462</v>
      </c>
      <c r="G70" s="44"/>
      <c r="H70" s="44"/>
      <c r="I70" s="44"/>
      <c r="J70" s="44"/>
      <c r="K70" s="44"/>
      <c r="L70" s="44"/>
      <c r="M70" s="44"/>
    </row>
    <row r="71" spans="1:13" ht="17.25" x14ac:dyDescent="0.25">
      <c r="A71" s="45"/>
      <c r="B71" s="46"/>
      <c r="C71" s="47" t="s">
        <v>121</v>
      </c>
      <c r="D71" s="46" t="s">
        <v>35</v>
      </c>
      <c r="E71" s="46">
        <v>0.23</v>
      </c>
      <c r="F71" s="48">
        <f>E71*F70</f>
        <v>2.86626</v>
      </c>
      <c r="G71" s="48"/>
      <c r="H71" s="48"/>
      <c r="I71" s="48"/>
      <c r="J71" s="48"/>
      <c r="K71" s="48"/>
      <c r="L71" s="48"/>
      <c r="M71" s="48"/>
    </row>
    <row r="72" spans="1:13" ht="30" x14ac:dyDescent="0.25">
      <c r="A72" s="45"/>
      <c r="B72" s="46"/>
      <c r="C72" s="47" t="s">
        <v>122</v>
      </c>
      <c r="D72" s="46" t="s">
        <v>123</v>
      </c>
      <c r="E72" s="46">
        <v>0.39</v>
      </c>
      <c r="F72" s="48">
        <f>E72*F70</f>
        <v>4.8601799999999997</v>
      </c>
      <c r="G72" s="48"/>
      <c r="H72" s="48"/>
      <c r="I72" s="48"/>
      <c r="J72" s="48"/>
      <c r="K72" s="48"/>
      <c r="L72" s="48"/>
      <c r="M72" s="48"/>
    </row>
    <row r="73" spans="1:13" x14ac:dyDescent="0.25">
      <c r="A73" s="45"/>
      <c r="B73" s="46"/>
      <c r="C73" s="47" t="s">
        <v>125</v>
      </c>
      <c r="D73" s="46" t="s">
        <v>21</v>
      </c>
      <c r="E73" s="89" t="s">
        <v>43</v>
      </c>
      <c r="F73" s="48">
        <v>180</v>
      </c>
      <c r="G73" s="48"/>
      <c r="H73" s="48"/>
      <c r="I73" s="48"/>
      <c r="J73" s="48"/>
      <c r="K73" s="48"/>
      <c r="L73" s="48"/>
      <c r="M73" s="48"/>
    </row>
    <row r="74" spans="1:13" ht="30" x14ac:dyDescent="0.25">
      <c r="A74" s="10">
        <v>6</v>
      </c>
      <c r="B74" s="10" t="s">
        <v>126</v>
      </c>
      <c r="C74" s="11" t="s">
        <v>130</v>
      </c>
      <c r="D74" s="10" t="s">
        <v>68</v>
      </c>
      <c r="E74" s="90"/>
      <c r="F74" s="91">
        <v>9.0399999999999991</v>
      </c>
      <c r="G74" s="91"/>
      <c r="H74" s="91"/>
      <c r="I74" s="91"/>
      <c r="J74" s="91"/>
      <c r="K74" s="91"/>
      <c r="L74" s="91"/>
      <c r="M74" s="91"/>
    </row>
    <row r="75" spans="1:13" ht="15.75" x14ac:dyDescent="0.25">
      <c r="A75" s="92"/>
      <c r="B75" s="92"/>
      <c r="C75" s="17" t="s">
        <v>127</v>
      </c>
      <c r="D75" s="7" t="s">
        <v>42</v>
      </c>
      <c r="E75" s="96" t="s">
        <v>43</v>
      </c>
      <c r="F75" s="94">
        <v>0.26829999999999998</v>
      </c>
      <c r="G75" s="94"/>
      <c r="H75" s="94"/>
      <c r="I75" s="94"/>
      <c r="J75" s="94"/>
      <c r="K75" s="94"/>
      <c r="L75" s="94"/>
      <c r="M75" s="94"/>
    </row>
    <row r="76" spans="1:13" ht="15.75" x14ac:dyDescent="0.25">
      <c r="A76" s="92"/>
      <c r="B76" s="92"/>
      <c r="C76" s="17" t="s">
        <v>131</v>
      </c>
      <c r="D76" s="7" t="s">
        <v>42</v>
      </c>
      <c r="E76" s="96" t="s">
        <v>132</v>
      </c>
      <c r="F76" s="94">
        <v>0.19520000000000001</v>
      </c>
      <c r="G76" s="94"/>
      <c r="H76" s="94"/>
      <c r="I76" s="94"/>
      <c r="J76" s="94"/>
      <c r="K76" s="94"/>
      <c r="L76" s="94"/>
      <c r="M76" s="94"/>
    </row>
    <row r="77" spans="1:13" ht="17.25" x14ac:dyDescent="0.25">
      <c r="A77" s="92"/>
      <c r="B77" s="92"/>
      <c r="C77" s="17" t="s">
        <v>69</v>
      </c>
      <c r="D77" s="7" t="s">
        <v>35</v>
      </c>
      <c r="E77" s="93">
        <v>1.0149999999999999</v>
      </c>
      <c r="F77" s="94">
        <f>E77*F74</f>
        <v>9.1755999999999975</v>
      </c>
      <c r="G77" s="94"/>
      <c r="H77" s="94"/>
      <c r="I77" s="94"/>
      <c r="J77" s="94"/>
      <c r="K77" s="94"/>
      <c r="L77" s="94"/>
      <c r="M77" s="94"/>
    </row>
    <row r="78" spans="1:13" ht="17.25" x14ac:dyDescent="0.25">
      <c r="A78" s="92"/>
      <c r="B78" s="92"/>
      <c r="C78" s="17" t="s">
        <v>128</v>
      </c>
      <c r="D78" s="7" t="s">
        <v>19</v>
      </c>
      <c r="E78" s="93">
        <v>0.70299999999999996</v>
      </c>
      <c r="F78" s="94">
        <f>E78*F74</f>
        <v>6.3551199999999994</v>
      </c>
      <c r="G78" s="94"/>
      <c r="H78" s="94"/>
      <c r="I78" s="94"/>
      <c r="J78" s="94"/>
      <c r="K78" s="94"/>
      <c r="L78" s="94"/>
      <c r="M78" s="94"/>
    </row>
    <row r="79" spans="1:13" ht="17.25" x14ac:dyDescent="0.25">
      <c r="A79" s="92"/>
      <c r="B79" s="92"/>
      <c r="C79" s="95" t="s">
        <v>129</v>
      </c>
      <c r="D79" s="7" t="s">
        <v>35</v>
      </c>
      <c r="E79" s="93">
        <v>1.14E-2</v>
      </c>
      <c r="F79" s="94">
        <f>E79*F74</f>
        <v>0.10305599999999999</v>
      </c>
      <c r="G79" s="94"/>
      <c r="H79" s="94"/>
      <c r="I79" s="94"/>
      <c r="J79" s="94"/>
      <c r="K79" s="94"/>
      <c r="L79" s="94"/>
      <c r="M79" s="94"/>
    </row>
    <row r="80" spans="1:13" s="80" customFormat="1" ht="30" x14ac:dyDescent="0.25">
      <c r="A80" s="41">
        <v>7</v>
      </c>
      <c r="B80" s="42" t="s">
        <v>133</v>
      </c>
      <c r="C80" s="43" t="s">
        <v>134</v>
      </c>
      <c r="D80" s="42" t="s">
        <v>16</v>
      </c>
      <c r="E80" s="42"/>
      <c r="F80" s="44">
        <v>250</v>
      </c>
      <c r="G80" s="44"/>
      <c r="H80" s="44"/>
      <c r="I80" s="44"/>
      <c r="J80" s="44"/>
      <c r="K80" s="44"/>
      <c r="L80" s="44"/>
      <c r="M80" s="44"/>
    </row>
    <row r="81" spans="1:20" ht="17.25" x14ac:dyDescent="0.25">
      <c r="A81" s="45"/>
      <c r="B81" s="46"/>
      <c r="C81" s="47" t="s">
        <v>135</v>
      </c>
      <c r="D81" s="7" t="s">
        <v>35</v>
      </c>
      <c r="E81" s="46">
        <f>0.0408+(0.0102*3)</f>
        <v>7.1400000000000005E-2</v>
      </c>
      <c r="F81" s="48">
        <f>E81*F80</f>
        <v>17.850000000000001</v>
      </c>
      <c r="G81" s="48"/>
      <c r="H81" s="48"/>
      <c r="I81" s="48"/>
      <c r="J81" s="48"/>
      <c r="K81" s="48"/>
      <c r="L81" s="48"/>
      <c r="M81" s="48"/>
    </row>
    <row r="82" spans="1:20" ht="17.25" x14ac:dyDescent="0.25">
      <c r="A82" s="45"/>
      <c r="B82" s="46"/>
      <c r="C82" s="47" t="s">
        <v>136</v>
      </c>
      <c r="D82" s="7" t="s">
        <v>19</v>
      </c>
      <c r="E82" s="46">
        <v>1</v>
      </c>
      <c r="F82" s="48">
        <f>E82*F80</f>
        <v>250</v>
      </c>
      <c r="G82" s="48"/>
      <c r="H82" s="48"/>
      <c r="I82" s="48"/>
      <c r="J82" s="48"/>
      <c r="K82" s="48"/>
      <c r="L82" s="48"/>
      <c r="M82" s="48"/>
    </row>
    <row r="83" spans="1:20" ht="30" x14ac:dyDescent="0.25">
      <c r="A83" s="42">
        <v>8</v>
      </c>
      <c r="B83" s="42" t="s">
        <v>137</v>
      </c>
      <c r="C83" s="43" t="s">
        <v>139</v>
      </c>
      <c r="D83" s="97" t="s">
        <v>138</v>
      </c>
      <c r="E83" s="42"/>
      <c r="F83" s="44">
        <f>30*0.2</f>
        <v>6</v>
      </c>
      <c r="G83" s="44"/>
      <c r="H83" s="44"/>
      <c r="I83" s="44"/>
      <c r="J83" s="44"/>
      <c r="K83" s="44"/>
      <c r="L83" s="44"/>
      <c r="M83" s="44"/>
    </row>
    <row r="84" spans="1:20" ht="30" x14ac:dyDescent="0.25">
      <c r="A84" s="10">
        <v>9</v>
      </c>
      <c r="B84" s="10" t="s">
        <v>140</v>
      </c>
      <c r="C84" s="11" t="s">
        <v>141</v>
      </c>
      <c r="D84" s="10" t="s">
        <v>68</v>
      </c>
      <c r="E84" s="10"/>
      <c r="F84" s="12">
        <v>9</v>
      </c>
      <c r="G84" s="12"/>
      <c r="H84" s="12"/>
      <c r="I84" s="12"/>
      <c r="J84" s="12"/>
      <c r="K84" s="12"/>
      <c r="L84" s="12"/>
      <c r="M84" s="12"/>
    </row>
    <row r="85" spans="1:20" ht="51" x14ac:dyDescent="0.25">
      <c r="A85" s="98">
        <v>10</v>
      </c>
      <c r="B85" s="99" t="s">
        <v>142</v>
      </c>
      <c r="C85" s="100" t="s">
        <v>143</v>
      </c>
      <c r="D85" s="101" t="s">
        <v>144</v>
      </c>
      <c r="E85" s="101"/>
      <c r="F85" s="102">
        <v>11</v>
      </c>
      <c r="G85" s="103"/>
      <c r="H85" s="103"/>
      <c r="I85" s="103"/>
      <c r="J85" s="103"/>
      <c r="K85" s="103"/>
      <c r="L85" s="103"/>
      <c r="M85" s="103"/>
      <c r="O85" s="109"/>
    </row>
    <row r="86" spans="1:20" x14ac:dyDescent="0.25">
      <c r="A86" s="104"/>
      <c r="B86" s="104"/>
      <c r="C86" s="105" t="s">
        <v>145</v>
      </c>
      <c r="D86" s="106" t="s">
        <v>108</v>
      </c>
      <c r="E86" s="106">
        <v>8.2600000000000007E-2</v>
      </c>
      <c r="F86" s="107">
        <f>E86*F85</f>
        <v>0.90860000000000007</v>
      </c>
      <c r="G86" s="107"/>
      <c r="H86" s="107"/>
      <c r="I86" s="107"/>
      <c r="J86" s="107"/>
      <c r="K86" s="107"/>
      <c r="L86" s="107"/>
      <c r="M86" s="107"/>
    </row>
    <row r="87" spans="1:20" x14ac:dyDescent="0.25">
      <c r="A87" s="104"/>
      <c r="B87" s="104"/>
      <c r="C87" s="105" t="s">
        <v>69</v>
      </c>
      <c r="D87" s="106" t="s">
        <v>146</v>
      </c>
      <c r="E87" s="106">
        <v>1.02</v>
      </c>
      <c r="F87" s="107">
        <f>E87*F85</f>
        <v>11.22</v>
      </c>
      <c r="G87" s="107"/>
      <c r="H87" s="107"/>
      <c r="I87" s="107"/>
      <c r="J87" s="107"/>
      <c r="K87" s="107"/>
      <c r="L87" s="107"/>
      <c r="M87" s="107"/>
    </row>
    <row r="88" spans="1:20" x14ac:dyDescent="0.25">
      <c r="A88" s="104"/>
      <c r="B88" s="104"/>
      <c r="C88" s="105" t="s">
        <v>127</v>
      </c>
      <c r="D88" s="106" t="s">
        <v>95</v>
      </c>
      <c r="E88" s="108" t="s">
        <v>43</v>
      </c>
      <c r="F88" s="107">
        <v>960</v>
      </c>
      <c r="G88" s="107"/>
      <c r="H88" s="107"/>
      <c r="I88" s="107"/>
      <c r="J88" s="107"/>
      <c r="K88" s="107"/>
      <c r="L88" s="107"/>
      <c r="M88" s="107"/>
    </row>
    <row r="89" spans="1:20" x14ac:dyDescent="0.25">
      <c r="A89" s="104"/>
      <c r="B89" s="104"/>
      <c r="C89" s="105" t="s">
        <v>113</v>
      </c>
      <c r="D89" s="106" t="s">
        <v>95</v>
      </c>
      <c r="E89" s="108" t="s">
        <v>43</v>
      </c>
      <c r="F89" s="107">
        <v>90</v>
      </c>
      <c r="G89" s="107"/>
      <c r="H89" s="107"/>
      <c r="I89" s="107"/>
      <c r="J89" s="107"/>
      <c r="K89" s="107"/>
      <c r="L89" s="107"/>
      <c r="M89" s="107"/>
    </row>
    <row r="90" spans="1:20" x14ac:dyDescent="0.25">
      <c r="A90" s="104"/>
      <c r="B90" s="104"/>
      <c r="C90" s="105" t="s">
        <v>147</v>
      </c>
      <c r="D90" s="106" t="s">
        <v>146</v>
      </c>
      <c r="E90" s="106">
        <v>3.8E-3</v>
      </c>
      <c r="F90" s="107">
        <f>E90*F85</f>
        <v>4.1799999999999997E-2</v>
      </c>
      <c r="G90" s="106"/>
      <c r="H90" s="107"/>
      <c r="I90" s="107"/>
      <c r="J90" s="107"/>
      <c r="K90" s="107"/>
      <c r="L90" s="107"/>
      <c r="M90" s="107"/>
    </row>
    <row r="91" spans="1:20" ht="26.25" thickBot="1" x14ac:dyDescent="0.3">
      <c r="A91" s="104"/>
      <c r="B91" s="104"/>
      <c r="C91" s="105" t="s">
        <v>152</v>
      </c>
      <c r="D91" s="106" t="s">
        <v>95</v>
      </c>
      <c r="E91" s="108" t="s">
        <v>43</v>
      </c>
      <c r="F91" s="107">
        <v>45</v>
      </c>
      <c r="G91" s="106"/>
      <c r="H91" s="107"/>
      <c r="I91" s="107"/>
      <c r="J91" s="107"/>
      <c r="K91" s="107"/>
      <c r="L91" s="107"/>
      <c r="M91" s="107"/>
      <c r="O91" s="109"/>
      <c r="Q91" s="109"/>
      <c r="S91" s="109"/>
      <c r="T91" s="109"/>
    </row>
    <row r="92" spans="1:20" x14ac:dyDescent="0.25">
      <c r="A92" s="53"/>
      <c r="B92" s="53"/>
      <c r="C92" s="49" t="s">
        <v>71</v>
      </c>
      <c r="D92" s="50"/>
      <c r="E92" s="50"/>
      <c r="F92" s="51"/>
      <c r="G92" s="51"/>
      <c r="H92" s="51"/>
      <c r="I92" s="51"/>
      <c r="J92" s="51"/>
      <c r="K92" s="51"/>
      <c r="L92" s="51"/>
      <c r="M92" s="52"/>
    </row>
    <row r="93" spans="1:20" x14ac:dyDescent="0.25">
      <c r="A93" s="53"/>
      <c r="B93" s="53"/>
      <c r="C93" s="54" t="s">
        <v>72</v>
      </c>
      <c r="D93" s="10"/>
      <c r="E93" s="55">
        <v>0.03</v>
      </c>
      <c r="F93" s="12"/>
      <c r="G93" s="12"/>
      <c r="H93" s="12"/>
      <c r="I93" s="12"/>
      <c r="J93" s="12"/>
      <c r="K93" s="12"/>
      <c r="L93" s="12"/>
      <c r="M93" s="56"/>
    </row>
    <row r="94" spans="1:20" x14ac:dyDescent="0.25">
      <c r="A94" s="53"/>
      <c r="B94" s="53"/>
      <c r="C94" s="54" t="s">
        <v>71</v>
      </c>
      <c r="D94" s="10"/>
      <c r="E94" s="55"/>
      <c r="F94" s="12"/>
      <c r="G94" s="12"/>
      <c r="H94" s="12"/>
      <c r="I94" s="12"/>
      <c r="J94" s="12"/>
      <c r="K94" s="12"/>
      <c r="L94" s="12"/>
      <c r="M94" s="56"/>
    </row>
    <row r="95" spans="1:20" ht="30" x14ac:dyDescent="0.25">
      <c r="A95" s="53"/>
      <c r="B95" s="53"/>
      <c r="C95" s="54" t="s">
        <v>148</v>
      </c>
      <c r="D95" s="10"/>
      <c r="E95" s="55"/>
      <c r="F95" s="12"/>
      <c r="G95" s="12"/>
      <c r="H95" s="12"/>
      <c r="I95" s="12"/>
      <c r="J95" s="12"/>
      <c r="K95" s="12"/>
      <c r="L95" s="12"/>
      <c r="M95" s="56"/>
      <c r="T95" s="109"/>
    </row>
    <row r="96" spans="1:20" ht="30" x14ac:dyDescent="0.25">
      <c r="A96" s="53"/>
      <c r="B96" s="53"/>
      <c r="C96" s="54" t="s">
        <v>149</v>
      </c>
      <c r="D96" s="10"/>
      <c r="E96" s="55"/>
      <c r="F96" s="12"/>
      <c r="G96" s="12"/>
      <c r="H96" s="12"/>
      <c r="I96" s="12"/>
      <c r="J96" s="12"/>
      <c r="K96" s="12"/>
      <c r="L96" s="12"/>
      <c r="M96" s="56"/>
    </row>
    <row r="97" spans="1:13" ht="30" x14ac:dyDescent="0.25">
      <c r="A97" s="53"/>
      <c r="B97" s="53"/>
      <c r="C97" s="54" t="s">
        <v>150</v>
      </c>
      <c r="D97" s="10"/>
      <c r="E97" s="55">
        <v>0.08</v>
      </c>
      <c r="F97" s="12"/>
      <c r="G97" s="12"/>
      <c r="H97" s="12"/>
      <c r="I97" s="12"/>
      <c r="J97" s="12"/>
      <c r="K97" s="12"/>
      <c r="L97" s="12"/>
      <c r="M97" s="56"/>
    </row>
    <row r="98" spans="1:13" ht="30" x14ac:dyDescent="0.25">
      <c r="A98" s="53"/>
      <c r="B98" s="53"/>
      <c r="C98" s="54" t="s">
        <v>151</v>
      </c>
      <c r="D98" s="10"/>
      <c r="E98" s="55">
        <v>0.1</v>
      </c>
      <c r="F98" s="12"/>
      <c r="G98" s="12"/>
      <c r="H98" s="12"/>
      <c r="I98" s="12"/>
      <c r="J98" s="12"/>
      <c r="K98" s="12"/>
      <c r="L98" s="12"/>
      <c r="M98" s="56"/>
    </row>
    <row r="99" spans="1:13" x14ac:dyDescent="0.25">
      <c r="A99" s="53"/>
      <c r="B99" s="53"/>
      <c r="C99" s="54" t="s">
        <v>71</v>
      </c>
      <c r="D99" s="10"/>
      <c r="E99" s="10"/>
      <c r="F99" s="12"/>
      <c r="G99" s="12"/>
      <c r="H99" s="12"/>
      <c r="I99" s="12"/>
      <c r="J99" s="12"/>
      <c r="K99" s="12"/>
      <c r="L99" s="12"/>
      <c r="M99" s="56"/>
    </row>
    <row r="100" spans="1:13" x14ac:dyDescent="0.25">
      <c r="A100" s="53"/>
      <c r="B100" s="53"/>
      <c r="C100" s="54" t="s">
        <v>74</v>
      </c>
      <c r="D100" s="10"/>
      <c r="E100" s="55">
        <v>0.08</v>
      </c>
      <c r="F100" s="12"/>
      <c r="G100" s="12"/>
      <c r="H100" s="12"/>
      <c r="I100" s="12"/>
      <c r="J100" s="12"/>
      <c r="K100" s="12"/>
      <c r="L100" s="12"/>
      <c r="M100" s="56"/>
    </row>
    <row r="101" spans="1:13" ht="30.75" thickBot="1" x14ac:dyDescent="0.3">
      <c r="A101" s="53"/>
      <c r="B101" s="53"/>
      <c r="C101" s="57" t="s">
        <v>75</v>
      </c>
      <c r="D101" s="58"/>
      <c r="E101" s="58"/>
      <c r="F101" s="59"/>
      <c r="G101" s="59"/>
      <c r="H101" s="59"/>
      <c r="I101" s="59"/>
      <c r="J101" s="59"/>
      <c r="K101" s="59"/>
      <c r="L101" s="59"/>
      <c r="M101" s="60"/>
    </row>
    <row r="102" spans="1:13" ht="2.25" customHeight="1" x14ac:dyDescent="0.25">
      <c r="A102" s="7"/>
      <c r="B102" s="7"/>
      <c r="C102" s="61"/>
      <c r="D102" s="62"/>
      <c r="E102" s="62"/>
      <c r="F102" s="63"/>
      <c r="G102" s="63"/>
      <c r="H102" s="63"/>
      <c r="I102" s="63"/>
      <c r="J102" s="63"/>
      <c r="K102" s="63"/>
      <c r="L102" s="63"/>
      <c r="M102" s="63"/>
    </row>
    <row r="103" spans="1:13" ht="42" customHeight="1" x14ac:dyDescent="0.25">
      <c r="A103" s="7"/>
      <c r="B103" s="111" t="s">
        <v>76</v>
      </c>
      <c r="C103" s="112"/>
      <c r="D103" s="113"/>
      <c r="E103" s="7"/>
      <c r="F103" s="9"/>
      <c r="G103" s="9"/>
      <c r="H103" s="9"/>
      <c r="I103" s="9"/>
      <c r="J103" s="9"/>
      <c r="K103" s="9"/>
      <c r="L103" s="9"/>
      <c r="M103" s="9"/>
    </row>
    <row r="104" spans="1:13" ht="15.75" x14ac:dyDescent="0.25">
      <c r="A104" s="7"/>
      <c r="B104" s="7"/>
      <c r="C104" s="8" t="s">
        <v>13</v>
      </c>
      <c r="D104" s="7"/>
      <c r="E104" s="7"/>
      <c r="F104" s="9"/>
      <c r="G104" s="9"/>
      <c r="H104" s="9"/>
      <c r="I104" s="9"/>
      <c r="J104" s="9"/>
      <c r="K104" s="9"/>
      <c r="L104" s="9"/>
      <c r="M104" s="9"/>
    </row>
    <row r="105" spans="1:13" ht="30" x14ac:dyDescent="0.25">
      <c r="A105" s="10">
        <v>1</v>
      </c>
      <c r="B105" s="10" t="s">
        <v>77</v>
      </c>
      <c r="C105" s="11" t="s">
        <v>78</v>
      </c>
      <c r="D105" s="10" t="s">
        <v>14</v>
      </c>
      <c r="E105" s="10"/>
      <c r="F105" s="12">
        <v>29</v>
      </c>
      <c r="G105" s="12"/>
      <c r="H105" s="12"/>
      <c r="I105" s="12"/>
      <c r="J105" s="12"/>
      <c r="K105" s="12"/>
      <c r="L105" s="12"/>
      <c r="M105" s="12"/>
    </row>
    <row r="106" spans="1:13" ht="45" x14ac:dyDescent="0.25">
      <c r="A106" s="10">
        <v>3</v>
      </c>
      <c r="B106" s="10" t="s">
        <v>79</v>
      </c>
      <c r="C106" s="11" t="s">
        <v>80</v>
      </c>
      <c r="D106" s="10" t="s">
        <v>14</v>
      </c>
      <c r="E106" s="10"/>
      <c r="F106" s="12">
        <v>29</v>
      </c>
      <c r="G106" s="12"/>
      <c r="H106" s="12"/>
      <c r="I106" s="12"/>
      <c r="J106" s="12"/>
      <c r="K106" s="12"/>
      <c r="L106" s="12"/>
      <c r="M106" s="12"/>
    </row>
    <row r="107" spans="1:13" ht="30.75" thickBot="1" x14ac:dyDescent="0.3">
      <c r="A107" s="7"/>
      <c r="B107" s="7"/>
      <c r="C107" s="17" t="s">
        <v>81</v>
      </c>
      <c r="D107" s="7" t="s">
        <v>14</v>
      </c>
      <c r="E107" s="7">
        <v>1</v>
      </c>
      <c r="F107" s="9">
        <f>E107*F106</f>
        <v>29</v>
      </c>
      <c r="G107" s="9"/>
      <c r="H107" s="9"/>
      <c r="I107" s="9"/>
      <c r="J107" s="9"/>
      <c r="K107" s="9"/>
      <c r="L107" s="9"/>
      <c r="M107" s="9"/>
    </row>
    <row r="108" spans="1:13" x14ac:dyDescent="0.25">
      <c r="C108" s="49" t="s">
        <v>71</v>
      </c>
      <c r="D108" s="50"/>
      <c r="E108" s="50"/>
      <c r="F108" s="51"/>
      <c r="G108" s="51"/>
      <c r="H108" s="51"/>
      <c r="I108" s="51"/>
      <c r="J108" s="51"/>
      <c r="K108" s="51"/>
      <c r="L108" s="51"/>
      <c r="M108" s="52"/>
    </row>
    <row r="109" spans="1:13" x14ac:dyDescent="0.25">
      <c r="C109" s="54" t="s">
        <v>82</v>
      </c>
      <c r="D109" s="10"/>
      <c r="E109" s="55">
        <v>0.03</v>
      </c>
      <c r="F109" s="12"/>
      <c r="G109" s="12"/>
      <c r="H109" s="12"/>
      <c r="I109" s="12"/>
      <c r="J109" s="12"/>
      <c r="K109" s="12"/>
      <c r="L109" s="12"/>
      <c r="M109" s="56"/>
    </row>
    <row r="110" spans="1:13" x14ac:dyDescent="0.25">
      <c r="C110" s="54" t="s">
        <v>71</v>
      </c>
      <c r="D110" s="10"/>
      <c r="E110" s="10"/>
      <c r="F110" s="12"/>
      <c r="G110" s="12"/>
      <c r="H110" s="12"/>
      <c r="I110" s="12"/>
      <c r="J110" s="12"/>
      <c r="K110" s="12"/>
      <c r="L110" s="12"/>
      <c r="M110" s="56"/>
    </row>
    <row r="111" spans="1:13" ht="30" x14ac:dyDescent="0.25">
      <c r="C111" s="54" t="s">
        <v>83</v>
      </c>
      <c r="D111" s="10"/>
      <c r="E111" s="55">
        <v>0.75</v>
      </c>
      <c r="F111" s="12"/>
      <c r="G111" s="12"/>
      <c r="H111" s="12"/>
      <c r="I111" s="12"/>
      <c r="J111" s="12"/>
      <c r="K111" s="12"/>
      <c r="L111" s="12"/>
      <c r="M111" s="56"/>
    </row>
    <row r="112" spans="1:13" x14ac:dyDescent="0.25">
      <c r="C112" s="54" t="s">
        <v>71</v>
      </c>
      <c r="D112" s="10"/>
      <c r="E112" s="10"/>
      <c r="F112" s="12"/>
      <c r="G112" s="12"/>
      <c r="H112" s="12"/>
      <c r="I112" s="12"/>
      <c r="J112" s="12"/>
      <c r="K112" s="12"/>
      <c r="L112" s="12"/>
      <c r="M112" s="56"/>
    </row>
    <row r="113" spans="1:13" x14ac:dyDescent="0.25">
      <c r="C113" s="54" t="s">
        <v>84</v>
      </c>
      <c r="D113" s="10"/>
      <c r="E113" s="55">
        <v>0.08</v>
      </c>
      <c r="F113" s="12"/>
      <c r="G113" s="12"/>
      <c r="H113" s="12"/>
      <c r="I113" s="12"/>
      <c r="J113" s="12"/>
      <c r="K113" s="12"/>
      <c r="L113" s="12"/>
      <c r="M113" s="56"/>
    </row>
    <row r="114" spans="1:13" ht="30.75" thickBot="1" x14ac:dyDescent="0.3">
      <c r="C114" s="57" t="s">
        <v>85</v>
      </c>
      <c r="D114" s="58"/>
      <c r="E114" s="58"/>
      <c r="F114" s="59"/>
      <c r="G114" s="59"/>
      <c r="H114" s="59"/>
      <c r="I114" s="59"/>
      <c r="J114" s="59"/>
      <c r="K114" s="59"/>
      <c r="L114" s="59"/>
      <c r="M114" s="60"/>
    </row>
    <row r="115" spans="1:13" ht="18.75" customHeight="1" x14ac:dyDescent="0.25">
      <c r="A115" s="7"/>
      <c r="B115" s="111" t="s">
        <v>86</v>
      </c>
      <c r="C115" s="114"/>
      <c r="D115" s="115"/>
      <c r="E115" s="62"/>
      <c r="F115" s="62"/>
      <c r="G115" s="62"/>
      <c r="H115" s="62"/>
      <c r="I115" s="62"/>
      <c r="J115" s="62"/>
      <c r="K115" s="62"/>
      <c r="L115" s="62"/>
      <c r="M115" s="62"/>
    </row>
    <row r="116" spans="1:13" ht="15.75" x14ac:dyDescent="0.25">
      <c r="A116" s="7"/>
      <c r="B116" s="7"/>
      <c r="C116" s="8" t="s">
        <v>24</v>
      </c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13" ht="45" x14ac:dyDescent="0.25">
      <c r="A117" s="64">
        <v>1</v>
      </c>
      <c r="B117" s="64" t="s">
        <v>87</v>
      </c>
      <c r="C117" s="65" t="s">
        <v>89</v>
      </c>
      <c r="D117" s="64" t="s">
        <v>14</v>
      </c>
      <c r="E117" s="64"/>
      <c r="F117" s="66">
        <v>3</v>
      </c>
      <c r="G117" s="66"/>
      <c r="H117" s="66"/>
      <c r="I117" s="66"/>
      <c r="J117" s="66"/>
      <c r="K117" s="66"/>
      <c r="L117" s="66"/>
      <c r="M117" s="66"/>
    </row>
    <row r="118" spans="1:13" ht="30" x14ac:dyDescent="0.25">
      <c r="A118" s="67"/>
      <c r="B118" s="67"/>
      <c r="C118" s="68" t="s">
        <v>88</v>
      </c>
      <c r="D118" s="67" t="s">
        <v>14</v>
      </c>
      <c r="E118" s="67">
        <v>1</v>
      </c>
      <c r="F118" s="69">
        <f>E118*F117</f>
        <v>3</v>
      </c>
      <c r="G118" s="69"/>
      <c r="H118" s="69"/>
      <c r="I118" s="69"/>
      <c r="J118" s="69"/>
      <c r="K118" s="69"/>
      <c r="L118" s="69"/>
      <c r="M118" s="69"/>
    </row>
    <row r="119" spans="1:13" ht="45" x14ac:dyDescent="0.25">
      <c r="A119" s="64">
        <v>2</v>
      </c>
      <c r="B119" s="64" t="s">
        <v>87</v>
      </c>
      <c r="C119" s="65" t="s">
        <v>90</v>
      </c>
      <c r="D119" s="64" t="s">
        <v>14</v>
      </c>
      <c r="E119" s="64"/>
      <c r="F119" s="66">
        <v>3</v>
      </c>
      <c r="G119" s="66"/>
      <c r="H119" s="66"/>
      <c r="I119" s="66"/>
      <c r="J119" s="66"/>
      <c r="K119" s="66"/>
      <c r="L119" s="66"/>
      <c r="M119" s="66"/>
    </row>
    <row r="120" spans="1:13" ht="30" x14ac:dyDescent="0.25">
      <c r="A120" s="67"/>
      <c r="B120" s="67"/>
      <c r="C120" s="68" t="s">
        <v>88</v>
      </c>
      <c r="D120" s="67" t="s">
        <v>14</v>
      </c>
      <c r="E120" s="67">
        <v>1</v>
      </c>
      <c r="F120" s="69">
        <f>E120*F119</f>
        <v>3</v>
      </c>
      <c r="G120" s="69"/>
      <c r="H120" s="69"/>
      <c r="I120" s="69"/>
      <c r="J120" s="69"/>
      <c r="K120" s="69"/>
      <c r="L120" s="69"/>
      <c r="M120" s="69"/>
    </row>
    <row r="121" spans="1:13" ht="15.75" x14ac:dyDescent="0.25">
      <c r="A121" s="67"/>
      <c r="B121" s="67"/>
      <c r="C121" s="8" t="s">
        <v>31</v>
      </c>
      <c r="D121" s="67"/>
      <c r="E121" s="67"/>
      <c r="F121" s="69"/>
      <c r="G121" s="69"/>
      <c r="H121" s="69"/>
      <c r="I121" s="69"/>
      <c r="J121" s="69"/>
      <c r="K121" s="69"/>
      <c r="L121" s="69"/>
      <c r="M121" s="69"/>
    </row>
    <row r="122" spans="1:13" ht="30" x14ac:dyDescent="0.25">
      <c r="A122" s="64">
        <v>1</v>
      </c>
      <c r="B122" s="64" t="s">
        <v>91</v>
      </c>
      <c r="C122" s="65" t="s">
        <v>92</v>
      </c>
      <c r="D122" s="64" t="s">
        <v>14</v>
      </c>
      <c r="E122" s="64"/>
      <c r="F122" s="66">
        <v>1</v>
      </c>
      <c r="G122" s="66"/>
      <c r="H122" s="66"/>
      <c r="I122" s="66"/>
      <c r="J122" s="66"/>
      <c r="K122" s="66"/>
      <c r="L122" s="66"/>
      <c r="M122" s="66"/>
    </row>
    <row r="123" spans="1:13" ht="30" x14ac:dyDescent="0.25">
      <c r="A123" s="67"/>
      <c r="B123" s="67"/>
      <c r="C123" s="68" t="s">
        <v>93</v>
      </c>
      <c r="D123" s="67" t="s">
        <v>14</v>
      </c>
      <c r="E123" s="67">
        <v>1</v>
      </c>
      <c r="F123" s="69">
        <f>E123*F122</f>
        <v>1</v>
      </c>
      <c r="G123" s="69"/>
      <c r="H123" s="69"/>
      <c r="I123" s="69"/>
      <c r="J123" s="69"/>
      <c r="K123" s="69"/>
      <c r="L123" s="69"/>
      <c r="M123" s="69"/>
    </row>
    <row r="124" spans="1:13" ht="45" x14ac:dyDescent="0.25">
      <c r="A124" s="10">
        <v>2</v>
      </c>
      <c r="B124" s="10" t="s">
        <v>94</v>
      </c>
      <c r="C124" s="11" t="s">
        <v>97</v>
      </c>
      <c r="D124" s="10" t="s">
        <v>95</v>
      </c>
      <c r="E124" s="10"/>
      <c r="F124" s="12">
        <v>42</v>
      </c>
      <c r="G124" s="12"/>
      <c r="H124" s="12"/>
      <c r="I124" s="12"/>
      <c r="J124" s="12"/>
      <c r="K124" s="12"/>
      <c r="L124" s="12"/>
      <c r="M124" s="12"/>
    </row>
    <row r="125" spans="1:13" ht="30" x14ac:dyDescent="0.25">
      <c r="A125" s="7"/>
      <c r="B125" s="7"/>
      <c r="C125" s="17" t="s">
        <v>96</v>
      </c>
      <c r="D125" s="7" t="s">
        <v>95</v>
      </c>
      <c r="E125" s="7">
        <v>1.01</v>
      </c>
      <c r="F125" s="9">
        <f>E125*F124</f>
        <v>42.42</v>
      </c>
      <c r="G125" s="9"/>
      <c r="H125" s="9"/>
      <c r="I125" s="9"/>
      <c r="J125" s="9"/>
      <c r="K125" s="9"/>
      <c r="L125" s="9"/>
      <c r="M125" s="9"/>
    </row>
    <row r="126" spans="1:13" x14ac:dyDescent="0.25">
      <c r="A126" s="64">
        <v>3</v>
      </c>
      <c r="B126" s="64" t="s">
        <v>91</v>
      </c>
      <c r="C126" s="65" t="s">
        <v>98</v>
      </c>
      <c r="D126" s="64" t="s">
        <v>14</v>
      </c>
      <c r="E126" s="64"/>
      <c r="F126" s="66">
        <v>1</v>
      </c>
      <c r="G126" s="66"/>
      <c r="H126" s="66"/>
      <c r="I126" s="66"/>
      <c r="J126" s="66"/>
      <c r="K126" s="66"/>
      <c r="L126" s="66"/>
      <c r="M126" s="66"/>
    </row>
    <row r="127" spans="1:13" ht="30.75" thickBot="1" x14ac:dyDescent="0.3">
      <c r="A127" s="67"/>
      <c r="B127" s="67"/>
      <c r="C127" s="68" t="s">
        <v>93</v>
      </c>
      <c r="D127" s="67" t="s">
        <v>14</v>
      </c>
      <c r="E127" s="67">
        <v>1</v>
      </c>
      <c r="F127" s="69">
        <f>E127*F126</f>
        <v>1</v>
      </c>
      <c r="G127" s="69"/>
      <c r="H127" s="69"/>
      <c r="I127" s="69"/>
      <c r="J127" s="69"/>
      <c r="K127" s="69"/>
      <c r="L127" s="69"/>
      <c r="M127" s="69"/>
    </row>
    <row r="128" spans="1:13" x14ac:dyDescent="0.25">
      <c r="C128" s="49" t="s">
        <v>71</v>
      </c>
      <c r="D128" s="50"/>
      <c r="E128" s="50"/>
      <c r="F128" s="51"/>
      <c r="G128" s="51"/>
      <c r="H128" s="51"/>
      <c r="I128" s="51"/>
      <c r="J128" s="51"/>
      <c r="K128" s="51"/>
      <c r="L128" s="51"/>
      <c r="M128" s="52"/>
    </row>
    <row r="129" spans="3:15" x14ac:dyDescent="0.25">
      <c r="C129" s="54" t="s">
        <v>99</v>
      </c>
      <c r="D129" s="10"/>
      <c r="E129" s="55">
        <v>0.03</v>
      </c>
      <c r="F129" s="12"/>
      <c r="G129" s="12"/>
      <c r="H129" s="12"/>
      <c r="I129" s="12"/>
      <c r="J129" s="12"/>
      <c r="K129" s="12"/>
      <c r="L129" s="12"/>
      <c r="M129" s="56"/>
    </row>
    <row r="130" spans="3:15" x14ac:dyDescent="0.25">
      <c r="C130" s="54" t="s">
        <v>71</v>
      </c>
      <c r="D130" s="10"/>
      <c r="E130" s="10"/>
      <c r="F130" s="12"/>
      <c r="G130" s="12"/>
      <c r="H130" s="12"/>
      <c r="I130" s="12"/>
      <c r="J130" s="12"/>
      <c r="K130" s="12"/>
      <c r="L130" s="12"/>
      <c r="M130" s="56"/>
    </row>
    <row r="131" spans="3:15" x14ac:dyDescent="0.25">
      <c r="C131" s="54" t="s">
        <v>73</v>
      </c>
      <c r="D131" s="10"/>
      <c r="E131" s="55">
        <v>0.12</v>
      </c>
      <c r="F131" s="12"/>
      <c r="G131" s="12"/>
      <c r="H131" s="12"/>
      <c r="I131" s="12"/>
      <c r="J131" s="12"/>
      <c r="K131" s="12"/>
      <c r="L131" s="12"/>
      <c r="M131" s="56"/>
    </row>
    <row r="132" spans="3:15" x14ac:dyDescent="0.25">
      <c r="C132" s="54" t="s">
        <v>71</v>
      </c>
      <c r="D132" s="10"/>
      <c r="E132" s="10"/>
      <c r="F132" s="12"/>
      <c r="G132" s="12"/>
      <c r="H132" s="12"/>
      <c r="I132" s="12"/>
      <c r="J132" s="12"/>
      <c r="K132" s="12"/>
      <c r="L132" s="12"/>
      <c r="M132" s="56"/>
    </row>
    <row r="133" spans="3:15" x14ac:dyDescent="0.25">
      <c r="C133" s="54" t="s">
        <v>74</v>
      </c>
      <c r="D133" s="10"/>
      <c r="E133" s="55">
        <v>0.08</v>
      </c>
      <c r="F133" s="12"/>
      <c r="G133" s="12"/>
      <c r="H133" s="12"/>
      <c r="I133" s="12"/>
      <c r="J133" s="12"/>
      <c r="K133" s="12"/>
      <c r="L133" s="12"/>
      <c r="M133" s="56"/>
    </row>
    <row r="134" spans="3:15" x14ac:dyDescent="0.25">
      <c r="C134" s="54" t="s">
        <v>71</v>
      </c>
      <c r="D134" s="10"/>
      <c r="E134" s="10"/>
      <c r="F134" s="12"/>
      <c r="G134" s="12"/>
      <c r="H134" s="12"/>
      <c r="I134" s="12"/>
      <c r="J134" s="12"/>
      <c r="K134" s="12"/>
      <c r="L134" s="12"/>
      <c r="M134" s="56"/>
    </row>
    <row r="135" spans="3:15" x14ac:dyDescent="0.25">
      <c r="C135" s="54" t="s">
        <v>100</v>
      </c>
      <c r="D135" s="10"/>
      <c r="E135" s="10"/>
      <c r="F135" s="12"/>
      <c r="G135" s="12"/>
      <c r="H135" s="12"/>
      <c r="I135" s="12"/>
      <c r="J135" s="12"/>
      <c r="K135" s="12"/>
      <c r="L135" s="12"/>
      <c r="M135" s="56"/>
    </row>
    <row r="136" spans="3:15" x14ac:dyDescent="0.25">
      <c r="C136" s="70" t="s">
        <v>101</v>
      </c>
      <c r="D136" s="71"/>
      <c r="E136" s="72">
        <v>0.03</v>
      </c>
      <c r="F136" s="73"/>
      <c r="G136" s="73"/>
      <c r="H136" s="73"/>
      <c r="I136" s="73"/>
      <c r="J136" s="73"/>
      <c r="K136" s="73"/>
      <c r="L136" s="73"/>
      <c r="M136" s="74"/>
    </row>
    <row r="137" spans="3:15" x14ac:dyDescent="0.25">
      <c r="C137" s="70" t="s">
        <v>71</v>
      </c>
      <c r="D137" s="71"/>
      <c r="E137" s="71"/>
      <c r="F137" s="73"/>
      <c r="G137" s="73"/>
      <c r="H137" s="73"/>
      <c r="I137" s="73"/>
      <c r="J137" s="73"/>
      <c r="K137" s="73"/>
      <c r="L137" s="73"/>
      <c r="M137" s="74"/>
    </row>
    <row r="138" spans="3:15" x14ac:dyDescent="0.25">
      <c r="C138" s="70" t="s">
        <v>166</v>
      </c>
      <c r="D138" s="71"/>
      <c r="E138" s="72">
        <v>0.02</v>
      </c>
      <c r="F138" s="73"/>
      <c r="G138" s="73"/>
      <c r="H138" s="73"/>
      <c r="I138" s="73"/>
      <c r="J138" s="73"/>
      <c r="K138" s="73"/>
      <c r="L138" s="73"/>
      <c r="M138" s="74"/>
    </row>
    <row r="139" spans="3:15" x14ac:dyDescent="0.25">
      <c r="C139" s="70" t="s">
        <v>71</v>
      </c>
      <c r="D139" s="71"/>
      <c r="E139" s="71"/>
      <c r="F139" s="73"/>
      <c r="G139" s="73"/>
      <c r="H139" s="73"/>
      <c r="I139" s="73"/>
      <c r="J139" s="73"/>
      <c r="K139" s="73"/>
      <c r="L139" s="73"/>
      <c r="M139" s="74"/>
    </row>
    <row r="140" spans="3:15" x14ac:dyDescent="0.25">
      <c r="C140" s="70" t="s">
        <v>102</v>
      </c>
      <c r="D140" s="71"/>
      <c r="E140" s="72">
        <v>0.18</v>
      </c>
      <c r="F140" s="73"/>
      <c r="G140" s="73"/>
      <c r="H140" s="73"/>
      <c r="I140" s="73"/>
      <c r="J140" s="73"/>
      <c r="K140" s="73"/>
      <c r="L140" s="73"/>
      <c r="M140" s="74"/>
    </row>
    <row r="141" spans="3:15" ht="15.75" thickBot="1" x14ac:dyDescent="0.3">
      <c r="C141" s="75" t="s">
        <v>103</v>
      </c>
      <c r="D141" s="76"/>
      <c r="E141" s="76"/>
      <c r="F141" s="77"/>
      <c r="G141" s="77"/>
      <c r="H141" s="77"/>
      <c r="I141" s="77"/>
      <c r="J141" s="77"/>
      <c r="K141" s="77"/>
      <c r="L141" s="77"/>
      <c r="M141" s="78"/>
    </row>
    <row r="143" spans="3:15" x14ac:dyDescent="0.25">
      <c r="O143" s="109"/>
    </row>
  </sheetData>
  <mergeCells count="15">
    <mergeCell ref="A7:A8"/>
    <mergeCell ref="B7:B8"/>
    <mergeCell ref="C7:C8"/>
    <mergeCell ref="D7:D8"/>
    <mergeCell ref="B10:D10"/>
    <mergeCell ref="E7:F7"/>
    <mergeCell ref="A1:M1"/>
    <mergeCell ref="A2:M2"/>
    <mergeCell ref="I4:K4"/>
    <mergeCell ref="L4:M4"/>
    <mergeCell ref="A6:M6"/>
    <mergeCell ref="G7:H7"/>
    <mergeCell ref="I7:J7"/>
    <mergeCell ref="K7:L7"/>
    <mergeCell ref="M7:M8"/>
  </mergeCells>
  <pageMargins left="0.7" right="0.7" top="0.75" bottom="0.75" header="0.3" footer="0.3"/>
  <pageSetup paperSize="9" scale="9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2019-06-27T11:17:23Z</dcterms:modified>
</cp:coreProperties>
</file>