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t.soselia\Desktop\სკოლები 2019 წ\ნაკიფუს სკოლა\"/>
    </mc:Choice>
  </mc:AlternateContent>
  <bookViews>
    <workbookView xWindow="0" yWindow="0" windowWidth="28800" windowHeight="12300"/>
  </bookViews>
  <sheets>
    <sheet name="კორექტ  4" sheetId="8" r:id="rId1"/>
  </sheets>
  <calcPr calcId="162913"/>
</workbook>
</file>

<file path=xl/calcChain.xml><?xml version="1.0" encoding="utf-8"?>
<calcChain xmlns="http://schemas.openxmlformats.org/spreadsheetml/2006/main">
  <c r="E94" i="8" l="1"/>
  <c r="E93" i="8"/>
  <c r="D43" i="8"/>
  <c r="D80" i="8"/>
  <c r="E80" i="8" s="1"/>
  <c r="D37" i="8"/>
  <c r="E37" i="8" s="1"/>
  <c r="E36" i="8"/>
  <c r="E66" i="8"/>
  <c r="D60" i="8"/>
  <c r="E59" i="8"/>
  <c r="E62" i="8" s="1"/>
  <c r="D56" i="8"/>
  <c r="E56" i="8" s="1"/>
  <c r="D47" i="8"/>
  <c r="E47" i="8" s="1"/>
  <c r="D42" i="8"/>
  <c r="D46" i="8"/>
  <c r="E46" i="8" s="1"/>
  <c r="D38" i="8"/>
  <c r="E38" i="8" s="1"/>
  <c r="E105" i="8"/>
  <c r="E104" i="8"/>
  <c r="E102" i="8"/>
  <c r="E101" i="8"/>
  <c r="E99" i="8"/>
  <c r="E98" i="8"/>
  <c r="E97" i="8"/>
  <c r="E89" i="8"/>
  <c r="E81" i="8"/>
  <c r="E79" i="8"/>
  <c r="E77" i="8"/>
  <c r="E76" i="8"/>
  <c r="E74" i="8"/>
  <c r="E72" i="8"/>
  <c r="E71" i="8"/>
  <c r="E69" i="8"/>
  <c r="E68" i="8"/>
  <c r="E65" i="8"/>
  <c r="E64" i="8"/>
  <c r="E58" i="8"/>
  <c r="E57" i="8"/>
  <c r="E54" i="8"/>
  <c r="E53" i="8"/>
  <c r="E51" i="8"/>
  <c r="E50" i="8"/>
  <c r="E49" i="8"/>
  <c r="E40" i="8"/>
  <c r="E44" i="8" s="1"/>
  <c r="E34" i="8"/>
  <c r="E33" i="8"/>
  <c r="E24" i="8"/>
  <c r="E22" i="8"/>
  <c r="E20" i="8"/>
  <c r="E18" i="8"/>
  <c r="E16" i="8"/>
  <c r="E14" i="8"/>
  <c r="E12" i="8"/>
  <c r="E10" i="8"/>
  <c r="E60" i="8" l="1"/>
  <c r="E61" i="8"/>
  <c r="E39" i="8"/>
  <c r="E42" i="8"/>
  <c r="E43" i="8"/>
  <c r="E41" i="8"/>
</calcChain>
</file>

<file path=xl/sharedStrings.xml><?xml version="1.0" encoding="utf-8"?>
<sst xmlns="http://schemas.openxmlformats.org/spreadsheetml/2006/main" count="225" uniqueCount="102">
  <si>
    <t>jami</t>
  </si>
  <si>
    <t>sul</t>
  </si>
  <si>
    <t>normatiuli
resursi</t>
  </si>
  <si>
    <t>erTeulze</t>
  </si>
  <si>
    <t>samSeneblo
manqanebi da meqanizmebi  lari</t>
  </si>
  <si>
    <t>SeniSvna</t>
  </si>
  <si>
    <t>lari</t>
  </si>
  <si>
    <t># rigiTi</t>
  </si>
  <si>
    <t>ganzomileba</t>
  </si>
  <si>
    <t>xelfasi  
lari</t>
  </si>
  <si>
    <t>masalebi  
lari</t>
  </si>
  <si>
    <t>saxarjRaRricxvo Rirebuleba</t>
  </si>
  <si>
    <t>samuSaos dasaxeleba</t>
  </si>
  <si>
    <t>m3</t>
  </si>
  <si>
    <t xml:space="preserve">Sromis danaxarjebi </t>
  </si>
  <si>
    <t>kac/sT</t>
  </si>
  <si>
    <t>1. demontaJis samuSaoebi</t>
  </si>
  <si>
    <t>kedlebidan nalesis moxsna</t>
  </si>
  <si>
    <t>m2</t>
  </si>
  <si>
    <t xml:space="preserve">Sromis danaxarjebi  </t>
  </si>
  <si>
    <t>xis iatakis demontaJi</t>
  </si>
  <si>
    <t>cali</t>
  </si>
  <si>
    <t>karis blokis demontaJi</t>
  </si>
  <si>
    <t>fanjris rafis demontaJi</t>
  </si>
  <si>
    <t>grZ.m</t>
  </si>
  <si>
    <t>darabebis demontaJi</t>
  </si>
  <si>
    <t>t</t>
  </si>
  <si>
    <t>samSeneblo nagvis datvirTva xeliT avtoTviTmclelze</t>
  </si>
  <si>
    <t xml:space="preserve">samSeneblo nagvis gatana 5 km-ze </t>
  </si>
  <si>
    <t>Senobis gasufTaveba samSeneblo nagavisagan</t>
  </si>
  <si>
    <t>zednadebi xarjebi</t>
  </si>
  <si>
    <t>mogeba</t>
  </si>
  <si>
    <t>jami 1</t>
  </si>
  <si>
    <t>arsebuli radiatorebis demontaJi SemdgomSi xelaxali montaJi</t>
  </si>
  <si>
    <t>skolis Senobis Sida saremonto-sareabilitacio samuSaoebis</t>
  </si>
  <si>
    <t xml:space="preserve"> ssip walenjixis მუნიციპალიტეტის ნაკიფუს თემის #1 sajaro skola</t>
  </si>
  <si>
    <t>2. samSeneblo samuSaoebi</t>
  </si>
  <si>
    <t xml:space="preserve">RorRi </t>
  </si>
  <si>
    <t>sxva masala</t>
  </si>
  <si>
    <t>RorRis safuZvelis mowyoba iatakis qveS sisqiT 5sm</t>
  </si>
  <si>
    <t>Sromis danaxarjebi</t>
  </si>
  <si>
    <t>sasaqonlo betoni b-15</t>
  </si>
  <si>
    <t>betonis transportireba 15 km-ze</t>
  </si>
  <si>
    <t>kedlebis maRalxarisxovani Selesva cementis xsnariT</t>
  </si>
  <si>
    <t>xsnaris tumbo 1m3/sT</t>
  </si>
  <si>
    <t>manq/sT</t>
  </si>
  <si>
    <t>cementis xsnari 1:3</t>
  </si>
  <si>
    <t>liTonis bade</t>
  </si>
  <si>
    <t>kar-fanjrebis ferdoebis Selesva cementis xsnariT</t>
  </si>
  <si>
    <t>xsnari wyobis m-200</t>
  </si>
  <si>
    <t>Riobebis amoSeneba samSeneblo blokebiT</t>
  </si>
  <si>
    <t>SekiduliEWeris mowyoba TabaSirmuyaoTi, (liTonis karkasze)</t>
  </si>
  <si>
    <t>TabaSirmuyaos filebi, liTonis karkasiT</t>
  </si>
  <si>
    <t>kg</t>
  </si>
  <si>
    <t>safiTxni</t>
  </si>
  <si>
    <t>Werisa da kedlebis damuSaveba fiTxiT da SeRebva wyalemulsiuri saRebaviT orjer</t>
  </si>
  <si>
    <t>fiTxi</t>
  </si>
  <si>
    <t>saRebavi wyalemulsiis</t>
  </si>
  <si>
    <t xml:space="preserve">laminirebuli parketis iatakis mowyoba plintusebis gaTvaliswinebiT (germanuli an misi analogi) </t>
  </si>
  <si>
    <t>laminirebuli parketi  germanuli</t>
  </si>
  <si>
    <t xml:space="preserve">mdf-is Seminuli kari mowyobilobiT </t>
  </si>
  <si>
    <t xml:space="preserve">metaloplastmasis rafis mowyoba </t>
  </si>
  <si>
    <t>metaloplastmasis rafa</t>
  </si>
  <si>
    <t>xelovnuri granitis iatakis mowyoba webocementze</t>
  </si>
  <si>
    <t>masala:</t>
  </si>
  <si>
    <t>xelovnuri granitis filebi</t>
  </si>
  <si>
    <t>webocementi</t>
  </si>
  <si>
    <t>plintusis mowyoba xelovnuri granitis filebiT webocementze</t>
  </si>
  <si>
    <t>el.fari</t>
  </si>
  <si>
    <t>kompl</t>
  </si>
  <si>
    <t>saStefselo rozeti mesame damamiwebeli kontaqtiT 220v</t>
  </si>
  <si>
    <t>saStefselo rozeti mesame damamiwebeli kontaqtiT</t>
  </si>
  <si>
    <t>erTpolusiani gamomrTveli 220v Zabvaze erTklaviSiani</t>
  </si>
  <si>
    <t>gamomrTveli</t>
  </si>
  <si>
    <t xml:space="preserve">spilenZis kabelis montaJi nalesis qveS  </t>
  </si>
  <si>
    <t>spilenZis kabeli kveTiT 3X1,5mm2</t>
  </si>
  <si>
    <t>spilenZis kabeli kveTiT 3X2,5mm2</t>
  </si>
  <si>
    <t>zednadebi xarjebi xelfasidan</t>
  </si>
  <si>
    <t xml:space="preserve">jami </t>
  </si>
  <si>
    <t>3. eleqtrosamontaJo samuSaoebi</t>
  </si>
  <si>
    <t xml:space="preserve">varvaranaTuriani sanaTi "plafoni" simZlavre 60 vt </t>
  </si>
  <si>
    <t>sanaTi plafoni</t>
  </si>
  <si>
    <t>avtomaturi gamomrTveli 63a</t>
  </si>
  <si>
    <t>jami 2</t>
  </si>
  <si>
    <t>jami 3</t>
  </si>
  <si>
    <t>jami 1+2+3</t>
  </si>
  <si>
    <t>dagroviTi sapensio gadasaxadi xelfasidan</t>
  </si>
  <si>
    <t>ჯამი</t>
  </si>
  <si>
    <t>სატრანსპორტო ხარჯები</t>
  </si>
  <si>
    <t>გაუთვალისწინებელი სამუშაოები</t>
  </si>
  <si>
    <t>დ.ღ.გ.</t>
  </si>
  <si>
    <t>სულ ჯამი</t>
  </si>
  <si>
    <t>manqanebi</t>
  </si>
  <si>
    <t>betonis bloki 39X19X19</t>
  </si>
  <si>
    <t>kar-fanjrebis ferdoebis SefiTxvna da SeRebva wyalemulsiis saRebaviT 
260,0g/mX0,2=52,0m2</t>
  </si>
  <si>
    <t>mdf-is Seminuli karebis mowyoba TamasebiT da mowyobilobiT</t>
  </si>
  <si>
    <t>el.faris mowyoba</t>
  </si>
  <si>
    <t>Sromis danaxarji</t>
  </si>
  <si>
    <t>laminirebuli plintusi germanuli</t>
  </si>
  <si>
    <t>%</t>
  </si>
  <si>
    <t xml:space="preserve">moculobiTi xarjTaRricxva </t>
  </si>
  <si>
    <t>betonis moWimvis mowyoba sisqiT 5sm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</si>
</sst>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р_._-;\-* #,##0.00_р_._-;_-* &quot;-&quot;??_р_._-;_-@_-"/>
    <numFmt numFmtId="165" formatCode="0.00;[Red]0.00"/>
    <numFmt numFmtId="166" formatCode="0.000"/>
    <numFmt numFmtId="167" formatCode="0.0000"/>
    <numFmt numFmtId="168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cadNusx"/>
    </font>
    <font>
      <sz val="10"/>
      <name val="Arial"/>
      <family val="2"/>
    </font>
    <font>
      <sz val="10"/>
      <name val="Arial Cyr"/>
      <charset val="204"/>
    </font>
    <font>
      <b/>
      <sz val="11"/>
      <name val="AcadNusx"/>
    </font>
    <font>
      <b/>
      <sz val="10"/>
      <name val="AcadNusx"/>
    </font>
    <font>
      <b/>
      <sz val="12"/>
      <name val="AcadNusx"/>
    </font>
    <font>
      <b/>
      <sz val="10"/>
      <name val="AcadMtavr"/>
    </font>
    <font>
      <b/>
      <sz val="11"/>
      <color theme="1"/>
      <name val="Calibri"/>
      <family val="2"/>
      <scheme val="minor"/>
    </font>
    <font>
      <b/>
      <sz val="11"/>
      <color theme="1"/>
      <name val="AcadNusx"/>
    </font>
    <font>
      <b/>
      <sz val="10"/>
      <color theme="1"/>
      <name val="AcadNusx"/>
    </font>
    <font>
      <sz val="10"/>
      <color theme="1"/>
      <name val="AcadNusx"/>
    </font>
    <font>
      <b/>
      <sz val="10"/>
      <name val="Times New Roman"/>
      <family val="1"/>
    </font>
    <font>
      <sz val="10"/>
      <color rgb="FFFF0000"/>
      <name val="AcadNusx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164" fontId="4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0" applyFont="1"/>
    <xf numFmtId="0" fontId="6" fillId="0" borderId="0" xfId="0" applyFont="1"/>
    <xf numFmtId="0" fontId="9" fillId="0" borderId="0" xfId="0" applyFont="1"/>
    <xf numFmtId="0" fontId="7" fillId="0" borderId="0" xfId="1" applyFont="1" applyAlignment="1">
      <alignment horizontal="center"/>
    </xf>
    <xf numFmtId="0" fontId="9" fillId="0" borderId="0" xfId="0" applyFont="1" applyFill="1"/>
    <xf numFmtId="0" fontId="11" fillId="0" borderId="5" xfId="0" applyFont="1" applyFill="1" applyBorder="1" applyAlignment="1">
      <alignment horizontal="center" vertical="center"/>
    </xf>
    <xf numFmtId="9" fontId="11" fillId="0" borderId="5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2" fontId="11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10" fillId="0" borderId="5" xfId="0" applyFont="1" applyFill="1" applyBorder="1" applyAlignment="1">
      <alignment horizontal="center" vertical="center" wrapText="1"/>
    </xf>
    <xf numFmtId="0" fontId="6" fillId="0" borderId="5" xfId="5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2" fillId="0" borderId="5" xfId="5" applyFont="1" applyFill="1" applyBorder="1" applyAlignment="1" applyProtection="1">
      <alignment horizontal="left" vertical="center" wrapText="1"/>
    </xf>
    <xf numFmtId="9" fontId="8" fillId="0" borderId="5" xfId="7" applyFont="1" applyFill="1" applyBorder="1" applyAlignment="1" applyProtection="1">
      <alignment horizontal="center" vertical="center"/>
    </xf>
    <xf numFmtId="0" fontId="6" fillId="0" borderId="5" xfId="5" applyFont="1" applyFill="1" applyBorder="1" applyAlignment="1" applyProtection="1">
      <alignment vertical="center" wrapText="1"/>
    </xf>
    <xf numFmtId="0" fontId="13" fillId="0" borderId="5" xfId="5" applyFont="1" applyFill="1" applyBorder="1" applyAlignment="1" applyProtection="1">
      <alignment horizontal="center" vertical="center"/>
    </xf>
    <xf numFmtId="2" fontId="2" fillId="0" borderId="5" xfId="5" applyNumberFormat="1" applyFont="1" applyFill="1" applyBorder="1" applyAlignment="1" applyProtection="1">
      <alignment horizontal="center" vertical="center" wrapText="1"/>
    </xf>
    <xf numFmtId="2" fontId="2" fillId="0" borderId="5" xfId="6" applyNumberFormat="1" applyFont="1" applyFill="1" applyBorder="1" applyAlignment="1" applyProtection="1">
      <alignment horizontal="center" vertical="center" wrapText="1"/>
    </xf>
    <xf numFmtId="2" fontId="6" fillId="0" borderId="5" xfId="5" applyNumberFormat="1" applyFont="1" applyFill="1" applyBorder="1" applyAlignment="1" applyProtection="1">
      <alignment horizontal="center" vertical="center"/>
    </xf>
    <xf numFmtId="2" fontId="6" fillId="0" borderId="5" xfId="6" applyNumberFormat="1" applyFont="1" applyFill="1" applyBorder="1" applyAlignment="1" applyProtection="1">
      <alignment horizontal="center" vertical="center"/>
    </xf>
    <xf numFmtId="2" fontId="12" fillId="0" borderId="5" xfId="0" applyNumberFormat="1" applyFont="1" applyFill="1" applyBorder="1" applyAlignment="1">
      <alignment horizontal="center" vertical="center"/>
    </xf>
    <xf numFmtId="2" fontId="6" fillId="0" borderId="5" xfId="6" applyNumberFormat="1" applyFont="1" applyFill="1" applyBorder="1" applyAlignment="1" applyProtection="1">
      <alignment horizontal="center" vertical="center" wrapText="1"/>
    </xf>
    <xf numFmtId="2" fontId="9" fillId="0" borderId="0" xfId="0" applyNumberFormat="1" applyFont="1" applyFill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" fillId="0" borderId="5" xfId="5" applyFont="1" applyFill="1" applyBorder="1" applyAlignment="1" applyProtection="1">
      <alignment horizontal="center" vertical="center" wrapText="1"/>
    </xf>
    <xf numFmtId="0" fontId="6" fillId="0" borderId="5" xfId="5" applyFont="1" applyFill="1" applyBorder="1" applyAlignment="1" applyProtection="1">
      <alignment horizontal="left" vertical="center" wrapText="1"/>
    </xf>
    <xf numFmtId="2" fontId="6" fillId="0" borderId="5" xfId="5" applyNumberFormat="1" applyFont="1" applyFill="1" applyBorder="1" applyAlignment="1" applyProtection="1">
      <alignment horizontal="center" vertical="center" wrapText="1"/>
    </xf>
    <xf numFmtId="166" fontId="2" fillId="2" borderId="5" xfId="5" applyNumberFormat="1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left" vertical="center" wrapText="1"/>
    </xf>
    <xf numFmtId="2" fontId="9" fillId="0" borderId="0" xfId="0" applyNumberFormat="1" applyFont="1"/>
    <xf numFmtId="2" fontId="2" fillId="0" borderId="0" xfId="0" applyNumberFormat="1" applyFont="1"/>
    <xf numFmtId="166" fontId="2" fillId="0" borderId="0" xfId="0" applyNumberFormat="1" applyFont="1" applyFill="1" applyAlignment="1">
      <alignment horizontal="center"/>
    </xf>
    <xf numFmtId="166" fontId="2" fillId="0" borderId="0" xfId="0" applyNumberFormat="1" applyFont="1"/>
    <xf numFmtId="2" fontId="2" fillId="0" borderId="0" xfId="0" applyNumberFormat="1" applyFont="1" applyFill="1"/>
    <xf numFmtId="0" fontId="11" fillId="2" borderId="5" xfId="0" applyFont="1" applyFill="1" applyBorder="1" applyAlignment="1">
      <alignment horizontal="center" vertical="center"/>
    </xf>
    <xf numFmtId="0" fontId="2" fillId="2" borderId="5" xfId="5" applyFont="1" applyFill="1" applyBorder="1" applyAlignment="1" applyProtection="1">
      <alignment horizontal="center" vertical="center" wrapText="1"/>
    </xf>
    <xf numFmtId="0" fontId="6" fillId="2" borderId="5" xfId="5" applyFont="1" applyFill="1" applyBorder="1" applyAlignment="1" applyProtection="1">
      <alignment vertical="center" wrapText="1"/>
    </xf>
    <xf numFmtId="0" fontId="6" fillId="2" borderId="5" xfId="5" applyFont="1" applyFill="1" applyBorder="1" applyAlignment="1" applyProtection="1">
      <alignment horizontal="center" vertical="center" wrapText="1"/>
    </xf>
    <xf numFmtId="9" fontId="8" fillId="2" borderId="5" xfId="7" applyFont="1" applyFill="1" applyBorder="1" applyAlignment="1" applyProtection="1">
      <alignment horizontal="center" vertical="center"/>
    </xf>
    <xf numFmtId="2" fontId="6" fillId="2" borderId="5" xfId="5" applyNumberFormat="1" applyFont="1" applyFill="1" applyBorder="1" applyAlignment="1" applyProtection="1">
      <alignment horizontal="center" vertical="center"/>
    </xf>
    <xf numFmtId="2" fontId="6" fillId="2" borderId="5" xfId="6" applyNumberFormat="1" applyFont="1" applyFill="1" applyBorder="1" applyAlignment="1" applyProtection="1">
      <alignment horizontal="center" vertical="center"/>
    </xf>
    <xf numFmtId="2" fontId="12" fillId="2" borderId="5" xfId="0" applyNumberFormat="1" applyFont="1" applyFill="1" applyBorder="1" applyAlignment="1">
      <alignment horizontal="center" vertical="center"/>
    </xf>
    <xf numFmtId="0" fontId="13" fillId="2" borderId="5" xfId="5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>
      <alignment vertical="center"/>
    </xf>
    <xf numFmtId="2" fontId="11" fillId="2" borderId="5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 applyProtection="1">
      <alignment horizontal="left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2" fontId="6" fillId="2" borderId="5" xfId="0" applyNumberFormat="1" applyFont="1" applyFill="1" applyBorder="1" applyAlignment="1" applyProtection="1">
      <alignment horizontal="center" vertical="center" wrapText="1"/>
    </xf>
    <xf numFmtId="2" fontId="6" fillId="2" borderId="5" xfId="6" applyNumberFormat="1" applyFont="1" applyFill="1" applyBorder="1" applyAlignment="1" applyProtection="1">
      <alignment horizontal="center" vertical="center" wrapText="1"/>
    </xf>
    <xf numFmtId="2" fontId="2" fillId="2" borderId="5" xfId="6" applyNumberFormat="1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left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2" fontId="2" fillId="2" borderId="5" xfId="0" applyNumberFormat="1" applyFont="1" applyFill="1" applyBorder="1" applyAlignment="1" applyProtection="1">
      <alignment horizontal="center" vertical="center" wrapText="1"/>
    </xf>
    <xf numFmtId="0" fontId="6" fillId="2" borderId="5" xfId="5" applyFont="1" applyFill="1" applyBorder="1" applyAlignment="1" applyProtection="1">
      <alignment horizontal="left" vertical="center" wrapText="1"/>
    </xf>
    <xf numFmtId="2" fontId="6" fillId="2" borderId="5" xfId="5" applyNumberFormat="1" applyFont="1" applyFill="1" applyBorder="1" applyAlignment="1" applyProtection="1">
      <alignment horizontal="center" vertical="center" wrapText="1"/>
    </xf>
    <xf numFmtId="0" fontId="2" fillId="2" borderId="5" xfId="5" applyFont="1" applyFill="1" applyBorder="1" applyAlignment="1" applyProtection="1">
      <alignment horizontal="left" vertical="center" wrapText="1"/>
    </xf>
    <xf numFmtId="168" fontId="2" fillId="2" borderId="5" xfId="6" applyNumberFormat="1" applyFont="1" applyFill="1" applyBorder="1" applyAlignment="1" applyProtection="1">
      <alignment horizontal="center" vertical="center" wrapText="1"/>
    </xf>
    <xf numFmtId="2" fontId="2" fillId="2" borderId="5" xfId="5" applyNumberFormat="1" applyFont="1" applyFill="1" applyBorder="1" applyAlignment="1" applyProtection="1">
      <alignment horizontal="center" vertical="center" wrapText="1"/>
    </xf>
    <xf numFmtId="2" fontId="14" fillId="2" borderId="5" xfId="6" applyNumberFormat="1" applyFont="1" applyFill="1" applyBorder="1" applyAlignment="1" applyProtection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166" fontId="2" fillId="2" borderId="5" xfId="0" applyNumberFormat="1" applyFont="1" applyFill="1" applyBorder="1" applyAlignment="1">
      <alignment horizontal="center" vertical="center" wrapText="1"/>
    </xf>
    <xf numFmtId="167" fontId="2" fillId="2" borderId="5" xfId="0" applyNumberFormat="1" applyFont="1" applyFill="1" applyBorder="1" applyAlignment="1">
      <alignment horizontal="center" vertical="center" wrapText="1"/>
    </xf>
    <xf numFmtId="166" fontId="2" fillId="2" borderId="5" xfId="0" applyNumberFormat="1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2" fontId="6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12" fillId="2" borderId="3" xfId="0" applyNumberFormat="1" applyFont="1" applyFill="1" applyBorder="1" applyAlignment="1">
      <alignment horizontal="center" vertical="center"/>
    </xf>
    <xf numFmtId="0" fontId="2" fillId="2" borderId="5" xfId="8" applyFont="1" applyFill="1" applyBorder="1" applyAlignment="1" applyProtection="1">
      <alignment horizontal="left" vertical="center" wrapText="1"/>
    </xf>
    <xf numFmtId="0" fontId="6" fillId="2" borderId="5" xfId="8" applyFont="1" applyFill="1" applyBorder="1" applyAlignment="1" applyProtection="1">
      <alignment horizontal="left" vertical="center" wrapText="1"/>
    </xf>
    <xf numFmtId="2" fontId="6" fillId="2" borderId="5" xfId="8" applyNumberFormat="1" applyFont="1" applyFill="1" applyBorder="1" applyAlignment="1" applyProtection="1">
      <alignment horizontal="center" vertical="center" wrapText="1"/>
    </xf>
    <xf numFmtId="0" fontId="2" fillId="2" borderId="5" xfId="8" applyFont="1" applyFill="1" applyBorder="1" applyAlignment="1" applyProtection="1">
      <alignment horizontal="center" vertical="center" wrapText="1"/>
    </xf>
    <xf numFmtId="2" fontId="2" fillId="2" borderId="5" xfId="8" applyNumberFormat="1" applyFont="1" applyFill="1" applyBorder="1" applyAlignment="1" applyProtection="1">
      <alignment horizontal="center" vertical="center" wrapText="1"/>
    </xf>
    <xf numFmtId="0" fontId="2" fillId="2" borderId="5" xfId="5" applyFont="1" applyFill="1" applyBorder="1" applyAlignment="1" applyProtection="1">
      <alignment horizontal="center" vertical="center"/>
    </xf>
    <xf numFmtId="0" fontId="5" fillId="2" borderId="5" xfId="5" applyFont="1" applyFill="1" applyBorder="1" applyAlignment="1" applyProtection="1">
      <alignment horizontal="center" vertical="center"/>
    </xf>
    <xf numFmtId="9" fontId="2" fillId="2" borderId="5" xfId="9" applyFont="1" applyFill="1" applyBorder="1" applyAlignment="1" applyProtection="1">
      <alignment horizontal="center" vertical="center"/>
    </xf>
    <xf numFmtId="2" fontId="2" fillId="2" borderId="5" xfId="10" applyNumberFormat="1" applyFont="1" applyFill="1" applyBorder="1" applyAlignment="1" applyProtection="1">
      <alignment horizontal="center" vertical="center"/>
    </xf>
    <xf numFmtId="2" fontId="2" fillId="2" borderId="5" xfId="6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167" fontId="6" fillId="2" borderId="5" xfId="0" applyNumberFormat="1" applyFont="1" applyFill="1" applyBorder="1" applyAlignment="1" applyProtection="1">
      <alignment horizontal="center" vertical="center" wrapText="1"/>
    </xf>
    <xf numFmtId="1" fontId="6" fillId="2" borderId="5" xfId="6" applyNumberFormat="1" applyFont="1" applyFill="1" applyBorder="1" applyAlignment="1" applyProtection="1">
      <alignment horizontal="center" vertical="center" wrapText="1"/>
    </xf>
    <xf numFmtId="1" fontId="2" fillId="2" borderId="5" xfId="0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vertical="center" wrapText="1"/>
    </xf>
    <xf numFmtId="1" fontId="2" fillId="2" borderId="5" xfId="6" applyNumberFormat="1" applyFont="1" applyFill="1" applyBorder="1" applyAlignment="1" applyProtection="1">
      <alignment horizontal="center" vertical="center" wrapText="1"/>
    </xf>
    <xf numFmtId="9" fontId="6" fillId="2" borderId="5" xfId="9" applyFont="1" applyFill="1" applyBorder="1" applyAlignment="1" applyProtection="1">
      <alignment horizontal="center" vertical="center"/>
    </xf>
    <xf numFmtId="2" fontId="6" fillId="2" borderId="5" xfId="10" applyNumberFormat="1" applyFont="1" applyFill="1" applyBorder="1" applyAlignment="1" applyProtection="1">
      <alignment horizontal="center" vertical="center"/>
    </xf>
    <xf numFmtId="2" fontId="9" fillId="2" borderId="5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2" fontId="6" fillId="2" borderId="5" xfId="0" applyNumberFormat="1" applyFont="1" applyFill="1" applyBorder="1" applyAlignment="1">
      <alignment horizontal="center" vertical="center"/>
    </xf>
    <xf numFmtId="168" fontId="2" fillId="2" borderId="5" xfId="5" applyNumberFormat="1" applyFont="1" applyFill="1" applyBorder="1" applyAlignment="1" applyProtection="1">
      <alignment horizontal="center" vertical="center" wrapText="1"/>
    </xf>
    <xf numFmtId="9" fontId="6" fillId="2" borderId="5" xfId="0" applyNumberFormat="1" applyFont="1" applyFill="1" applyBorder="1" applyAlignment="1">
      <alignment horizontal="center" vertical="center"/>
    </xf>
    <xf numFmtId="165" fontId="6" fillId="2" borderId="5" xfId="0" applyNumberFormat="1" applyFont="1" applyFill="1" applyBorder="1" applyAlignment="1">
      <alignment horizontal="center" vertical="center"/>
    </xf>
    <xf numFmtId="0" fontId="15" fillId="0" borderId="0" xfId="0" applyFont="1"/>
    <xf numFmtId="2" fontId="15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1" xfId="5" applyFont="1" applyFill="1" applyBorder="1" applyAlignment="1" applyProtection="1">
      <alignment horizontal="center" vertical="center" wrapText="1"/>
    </xf>
    <xf numFmtId="0" fontId="2" fillId="2" borderId="2" xfId="5" applyFont="1" applyFill="1" applyBorder="1" applyAlignment="1" applyProtection="1">
      <alignment horizontal="center" vertical="center" wrapText="1"/>
    </xf>
    <xf numFmtId="0" fontId="2" fillId="2" borderId="3" xfId="5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textRotation="90"/>
    </xf>
    <xf numFmtId="0" fontId="11" fillId="0" borderId="3" xfId="0" applyFont="1" applyBorder="1" applyAlignment="1">
      <alignment horizontal="center" vertical="center" textRotation="90"/>
    </xf>
    <xf numFmtId="0" fontId="11" fillId="0" borderId="2" xfId="0" applyFont="1" applyBorder="1" applyAlignment="1">
      <alignment horizontal="center" vertical="center" textRotation="90"/>
    </xf>
    <xf numFmtId="0" fontId="11" fillId="0" borderId="2" xfId="0" applyFont="1" applyBorder="1" applyAlignment="1">
      <alignment horizontal="center" vertical="center"/>
    </xf>
    <xf numFmtId="0" fontId="2" fillId="2" borderId="5" xfId="5" applyFont="1" applyFill="1" applyBorder="1" applyAlignment="1" applyProtection="1">
      <alignment horizontal="center" vertical="center" wrapText="1"/>
    </xf>
  </cellXfs>
  <cellStyles count="11">
    <cellStyle name="Comma" xfId="6" builtinId="3"/>
    <cellStyle name="Comma 3" xfId="10"/>
    <cellStyle name="Normal" xfId="0" builtinId="0"/>
    <cellStyle name="Normal 10" xfId="1"/>
    <cellStyle name="Normal 2" xfId="3"/>
    <cellStyle name="Normal 3" xfId="5"/>
    <cellStyle name="Normal 3 2" xfId="8"/>
    <cellStyle name="Percent" xfId="7" builtinId="5"/>
    <cellStyle name="Percent 3" xfId="9"/>
    <cellStyle name="Обычный 4" xfId="4"/>
    <cellStyle name="Финансов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130"/>
  <sheetViews>
    <sheetView tabSelected="1" topLeftCell="A97" workbookViewId="0">
      <selection activeCell="P115" sqref="P115"/>
    </sheetView>
  </sheetViews>
  <sheetFormatPr defaultRowHeight="15" x14ac:dyDescent="0.25"/>
  <cols>
    <col min="1" max="1" width="3.28515625" style="3" customWidth="1"/>
    <col min="2" max="2" width="50.42578125" style="3" customWidth="1"/>
    <col min="3" max="3" width="8.42578125" style="3" customWidth="1"/>
    <col min="4" max="4" width="8.28515625" style="3" customWidth="1"/>
    <col min="5" max="5" width="10.7109375" style="3" customWidth="1"/>
    <col min="6" max="6" width="9.42578125" style="3" customWidth="1"/>
    <col min="7" max="7" width="9.28515625" style="3" customWidth="1"/>
    <col min="8" max="8" width="7.140625" style="3" customWidth="1"/>
    <col min="9" max="9" width="7.42578125" style="5" customWidth="1"/>
    <col min="10" max="10" width="6.5703125" style="3" customWidth="1"/>
    <col min="11" max="11" width="7.7109375" style="3" customWidth="1"/>
    <col min="12" max="12" width="7.42578125" style="3" customWidth="1"/>
    <col min="13" max="13" width="6.140625" style="3" customWidth="1"/>
    <col min="14" max="14" width="9.5703125" style="3" bestFit="1" customWidth="1"/>
    <col min="15" max="16384" width="9.140625" style="3"/>
  </cols>
  <sheetData>
    <row r="1" spans="1:14" s="4" customFormat="1" ht="21" customHeight="1" x14ac:dyDescent="0.3">
      <c r="A1" s="115" t="s">
        <v>35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4" s="4" customFormat="1" ht="15.75" customHeight="1" x14ac:dyDescent="0.3">
      <c r="A2" s="115" t="s">
        <v>34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4" s="4" customFormat="1" ht="18.75" customHeight="1" x14ac:dyDescent="0.3">
      <c r="A3" s="115" t="s">
        <v>100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4" s="4" customFormat="1" ht="26.25" customHeight="1" x14ac:dyDescent="0.3">
      <c r="A4" s="124" t="s">
        <v>7</v>
      </c>
      <c r="B4" s="122" t="s">
        <v>12</v>
      </c>
      <c r="C4" s="124" t="s">
        <v>8</v>
      </c>
      <c r="D4" s="111" t="s">
        <v>2</v>
      </c>
      <c r="E4" s="112"/>
      <c r="F4" s="116" t="s">
        <v>11</v>
      </c>
      <c r="G4" s="117"/>
      <c r="H4" s="117"/>
      <c r="I4" s="117"/>
      <c r="J4" s="117"/>
      <c r="K4" s="117"/>
      <c r="L4" s="117"/>
      <c r="M4" s="118"/>
    </row>
    <row r="5" spans="1:14" s="4" customFormat="1" ht="60" customHeight="1" x14ac:dyDescent="0.3">
      <c r="A5" s="126"/>
      <c r="B5" s="127"/>
      <c r="C5" s="126"/>
      <c r="D5" s="113"/>
      <c r="E5" s="114"/>
      <c r="F5" s="119" t="s">
        <v>9</v>
      </c>
      <c r="G5" s="118"/>
      <c r="H5" s="119" t="s">
        <v>10</v>
      </c>
      <c r="I5" s="118"/>
      <c r="J5" s="120" t="s">
        <v>4</v>
      </c>
      <c r="K5" s="121"/>
      <c r="L5" s="122" t="s">
        <v>0</v>
      </c>
      <c r="M5" s="124" t="s">
        <v>5</v>
      </c>
    </row>
    <row r="6" spans="1:14" s="4" customFormat="1" ht="33.75" customHeight="1" x14ac:dyDescent="0.3">
      <c r="A6" s="125"/>
      <c r="B6" s="123"/>
      <c r="C6" s="125"/>
      <c r="D6" s="25" t="s">
        <v>3</v>
      </c>
      <c r="E6" s="28" t="s">
        <v>1</v>
      </c>
      <c r="F6" s="25" t="s">
        <v>3</v>
      </c>
      <c r="G6" s="28" t="s">
        <v>1</v>
      </c>
      <c r="H6" s="25" t="s">
        <v>3</v>
      </c>
      <c r="I6" s="6" t="s">
        <v>1</v>
      </c>
      <c r="J6" s="25" t="s">
        <v>3</v>
      </c>
      <c r="K6" s="28" t="s">
        <v>1</v>
      </c>
      <c r="L6" s="123"/>
      <c r="M6" s="125"/>
    </row>
    <row r="7" spans="1:14" s="2" customFormat="1" ht="17.25" customHeight="1" x14ac:dyDescent="0.25">
      <c r="A7" s="28">
        <v>1</v>
      </c>
      <c r="B7" s="28">
        <v>3</v>
      </c>
      <c r="C7" s="27">
        <v>4</v>
      </c>
      <c r="D7" s="28">
        <v>5</v>
      </c>
      <c r="E7" s="27">
        <v>6</v>
      </c>
      <c r="F7" s="28">
        <v>7</v>
      </c>
      <c r="G7" s="27">
        <v>8</v>
      </c>
      <c r="H7" s="28">
        <v>9</v>
      </c>
      <c r="I7" s="8">
        <v>10</v>
      </c>
      <c r="J7" s="28">
        <v>11</v>
      </c>
      <c r="K7" s="27">
        <v>12</v>
      </c>
      <c r="L7" s="28">
        <v>13</v>
      </c>
      <c r="M7" s="27">
        <v>14</v>
      </c>
    </row>
    <row r="8" spans="1:14" s="1" customFormat="1" ht="15.75" x14ac:dyDescent="0.25">
      <c r="A8" s="39"/>
      <c r="B8" s="11" t="s">
        <v>16</v>
      </c>
      <c r="C8" s="7"/>
      <c r="D8" s="9"/>
      <c r="E8" s="9"/>
      <c r="F8" s="9"/>
      <c r="G8" s="9"/>
      <c r="H8" s="9"/>
      <c r="I8" s="9"/>
      <c r="J8" s="9"/>
      <c r="K8" s="9"/>
      <c r="L8" s="9"/>
      <c r="M8" s="22"/>
      <c r="N8" s="35"/>
    </row>
    <row r="9" spans="1:14" s="1" customFormat="1" ht="13.5" x14ac:dyDescent="0.25">
      <c r="A9" s="106">
        <v>1</v>
      </c>
      <c r="B9" s="30" t="s">
        <v>17</v>
      </c>
      <c r="C9" s="13" t="s">
        <v>18</v>
      </c>
      <c r="D9" s="31"/>
      <c r="E9" s="23">
        <v>500</v>
      </c>
      <c r="F9" s="19"/>
      <c r="G9" s="19"/>
      <c r="H9" s="19"/>
      <c r="I9" s="19"/>
      <c r="J9" s="19"/>
      <c r="K9" s="19"/>
      <c r="L9" s="19"/>
      <c r="M9" s="22"/>
    </row>
    <row r="10" spans="1:14" s="1" customFormat="1" ht="13.5" x14ac:dyDescent="0.25">
      <c r="A10" s="107"/>
      <c r="B10" s="14" t="s">
        <v>19</v>
      </c>
      <c r="C10" s="26" t="s">
        <v>15</v>
      </c>
      <c r="D10" s="18">
        <v>0.69</v>
      </c>
      <c r="E10" s="19">
        <f>E9*D10</f>
        <v>345</v>
      </c>
      <c r="F10" s="19"/>
      <c r="G10" s="19"/>
      <c r="H10" s="19"/>
      <c r="I10" s="19"/>
      <c r="J10" s="19"/>
      <c r="K10" s="19"/>
      <c r="L10" s="19"/>
      <c r="M10" s="22"/>
    </row>
    <row r="11" spans="1:14" s="1" customFormat="1" ht="13.5" x14ac:dyDescent="0.25">
      <c r="A11" s="106">
        <v>2</v>
      </c>
      <c r="B11" s="30" t="s">
        <v>20</v>
      </c>
      <c r="C11" s="13" t="s">
        <v>18</v>
      </c>
      <c r="D11" s="31"/>
      <c r="E11" s="23">
        <v>300</v>
      </c>
      <c r="F11" s="19"/>
      <c r="G11" s="19"/>
      <c r="H11" s="19"/>
      <c r="I11" s="19"/>
      <c r="J11" s="19"/>
      <c r="K11" s="19"/>
      <c r="L11" s="19"/>
      <c r="M11" s="22"/>
    </row>
    <row r="12" spans="1:14" s="1" customFormat="1" ht="13.5" x14ac:dyDescent="0.25">
      <c r="A12" s="107"/>
      <c r="B12" s="14" t="s">
        <v>19</v>
      </c>
      <c r="C12" s="26" t="s">
        <v>15</v>
      </c>
      <c r="D12" s="18">
        <v>0.19</v>
      </c>
      <c r="E12" s="19">
        <f>E11*D12</f>
        <v>57</v>
      </c>
      <c r="F12" s="19"/>
      <c r="G12" s="19"/>
      <c r="H12" s="19"/>
      <c r="I12" s="19"/>
      <c r="J12" s="19"/>
      <c r="K12" s="19"/>
      <c r="L12" s="19"/>
      <c r="M12" s="22"/>
    </row>
    <row r="13" spans="1:14" s="1" customFormat="1" ht="27" x14ac:dyDescent="0.25">
      <c r="A13" s="106">
        <v>3</v>
      </c>
      <c r="B13" s="30" t="s">
        <v>33</v>
      </c>
      <c r="C13" s="13" t="s">
        <v>21</v>
      </c>
      <c r="D13" s="31"/>
      <c r="E13" s="23">
        <v>50</v>
      </c>
      <c r="F13" s="19"/>
      <c r="G13" s="19"/>
      <c r="H13" s="19"/>
      <c r="I13" s="19"/>
      <c r="J13" s="19"/>
      <c r="K13" s="19"/>
      <c r="L13" s="19"/>
      <c r="M13" s="22"/>
    </row>
    <row r="14" spans="1:14" s="1" customFormat="1" ht="13.5" x14ac:dyDescent="0.25">
      <c r="A14" s="108"/>
      <c r="B14" s="14" t="s">
        <v>19</v>
      </c>
      <c r="C14" s="26" t="s">
        <v>21</v>
      </c>
      <c r="D14" s="18">
        <v>1</v>
      </c>
      <c r="E14" s="19">
        <f>E13*D14</f>
        <v>50</v>
      </c>
      <c r="F14" s="19"/>
      <c r="G14" s="19"/>
      <c r="H14" s="19"/>
      <c r="I14" s="19"/>
      <c r="J14" s="19"/>
      <c r="K14" s="19"/>
      <c r="L14" s="19"/>
      <c r="M14" s="22"/>
    </row>
    <row r="15" spans="1:14" s="1" customFormat="1" ht="13.5" x14ac:dyDescent="0.25">
      <c r="A15" s="106">
        <v>4</v>
      </c>
      <c r="B15" s="30" t="s">
        <v>22</v>
      </c>
      <c r="C15" s="13" t="s">
        <v>18</v>
      </c>
      <c r="D15" s="31"/>
      <c r="E15" s="23">
        <v>22</v>
      </c>
      <c r="F15" s="19"/>
      <c r="G15" s="19"/>
      <c r="H15" s="19"/>
      <c r="I15" s="19"/>
      <c r="J15" s="19"/>
      <c r="K15" s="19"/>
      <c r="L15" s="19"/>
      <c r="M15" s="22"/>
    </row>
    <row r="16" spans="1:14" s="1" customFormat="1" ht="13.5" x14ac:dyDescent="0.25">
      <c r="A16" s="107"/>
      <c r="B16" s="14" t="s">
        <v>19</v>
      </c>
      <c r="C16" s="26" t="s">
        <v>15</v>
      </c>
      <c r="D16" s="32">
        <v>0.88700000000000001</v>
      </c>
      <c r="E16" s="19">
        <f>E15*D16</f>
        <v>19.513999999999999</v>
      </c>
      <c r="F16" s="19"/>
      <c r="G16" s="19"/>
      <c r="H16" s="19"/>
      <c r="I16" s="19"/>
      <c r="J16" s="19"/>
      <c r="K16" s="19"/>
      <c r="L16" s="19"/>
      <c r="M16" s="22"/>
    </row>
    <row r="17" spans="1:15" s="1" customFormat="1" ht="13.5" x14ac:dyDescent="0.25">
      <c r="A17" s="128">
        <v>5</v>
      </c>
      <c r="B17" s="30" t="s">
        <v>23</v>
      </c>
      <c r="C17" s="12" t="s">
        <v>24</v>
      </c>
      <c r="D17" s="31"/>
      <c r="E17" s="23">
        <v>45</v>
      </c>
      <c r="F17" s="19"/>
      <c r="G17" s="19"/>
      <c r="H17" s="19"/>
      <c r="I17" s="19"/>
      <c r="J17" s="19"/>
      <c r="K17" s="19"/>
      <c r="L17" s="19"/>
      <c r="M17" s="22"/>
    </row>
    <row r="18" spans="1:15" s="1" customFormat="1" ht="13.5" x14ac:dyDescent="0.25">
      <c r="A18" s="128"/>
      <c r="B18" s="14" t="s">
        <v>19</v>
      </c>
      <c r="C18" s="29" t="s">
        <v>24</v>
      </c>
      <c r="D18" s="18">
        <v>1</v>
      </c>
      <c r="E18" s="19">
        <f>E17*D18</f>
        <v>45</v>
      </c>
      <c r="F18" s="19"/>
      <c r="G18" s="19"/>
      <c r="H18" s="19"/>
      <c r="I18" s="19"/>
      <c r="J18" s="19"/>
      <c r="K18" s="19"/>
      <c r="L18" s="19"/>
      <c r="M18" s="22"/>
    </row>
    <row r="19" spans="1:15" s="1" customFormat="1" ht="13.5" x14ac:dyDescent="0.25">
      <c r="A19" s="128">
        <v>6</v>
      </c>
      <c r="B19" s="30" t="s">
        <v>25</v>
      </c>
      <c r="C19" s="12" t="s">
        <v>18</v>
      </c>
      <c r="D19" s="31"/>
      <c r="E19" s="23">
        <v>10</v>
      </c>
      <c r="F19" s="19"/>
      <c r="G19" s="19"/>
      <c r="H19" s="19"/>
      <c r="I19" s="19"/>
      <c r="J19" s="19"/>
      <c r="K19" s="19"/>
      <c r="L19" s="19"/>
      <c r="M19" s="22"/>
    </row>
    <row r="20" spans="1:15" s="1" customFormat="1" ht="13.5" x14ac:dyDescent="0.25">
      <c r="A20" s="128"/>
      <c r="B20" s="14" t="s">
        <v>19</v>
      </c>
      <c r="C20" s="29" t="s">
        <v>18</v>
      </c>
      <c r="D20" s="18">
        <v>1</v>
      </c>
      <c r="E20" s="19">
        <f>E19*D20</f>
        <v>10</v>
      </c>
      <c r="F20" s="19"/>
      <c r="G20" s="19"/>
      <c r="H20" s="19"/>
      <c r="I20" s="19"/>
      <c r="J20" s="19"/>
      <c r="K20" s="19"/>
      <c r="L20" s="19"/>
      <c r="M20" s="22"/>
    </row>
    <row r="21" spans="1:15" s="1" customFormat="1" ht="18" customHeight="1" x14ac:dyDescent="0.25">
      <c r="A21" s="106">
        <v>7</v>
      </c>
      <c r="B21" s="12" t="s">
        <v>29</v>
      </c>
      <c r="C21" s="12" t="s">
        <v>26</v>
      </c>
      <c r="D21" s="31"/>
      <c r="E21" s="23">
        <v>40</v>
      </c>
      <c r="F21" s="19"/>
      <c r="G21" s="19"/>
      <c r="H21" s="19"/>
      <c r="I21" s="19"/>
      <c r="J21" s="19"/>
      <c r="K21" s="19"/>
      <c r="L21" s="19"/>
      <c r="M21" s="22"/>
    </row>
    <row r="22" spans="1:15" s="1" customFormat="1" ht="13.5" x14ac:dyDescent="0.25">
      <c r="A22" s="108"/>
      <c r="B22" s="14" t="s">
        <v>14</v>
      </c>
      <c r="C22" s="29" t="s">
        <v>15</v>
      </c>
      <c r="D22" s="18">
        <v>3.9</v>
      </c>
      <c r="E22" s="19">
        <f>E21*D22</f>
        <v>156</v>
      </c>
      <c r="F22" s="19"/>
      <c r="G22" s="19"/>
      <c r="H22" s="19"/>
      <c r="I22" s="19"/>
      <c r="J22" s="19"/>
      <c r="K22" s="19"/>
      <c r="L22" s="19"/>
      <c r="M22" s="22"/>
    </row>
    <row r="23" spans="1:15" s="1" customFormat="1" ht="27.75" customHeight="1" x14ac:dyDescent="0.25">
      <c r="A23" s="106">
        <v>8</v>
      </c>
      <c r="B23" s="30" t="s">
        <v>27</v>
      </c>
      <c r="C23" s="12" t="s">
        <v>26</v>
      </c>
      <c r="D23" s="31"/>
      <c r="E23" s="23">
        <v>40</v>
      </c>
      <c r="F23" s="19"/>
      <c r="G23" s="19"/>
      <c r="H23" s="19"/>
      <c r="I23" s="19"/>
      <c r="J23" s="19"/>
      <c r="K23" s="19"/>
      <c r="L23" s="19"/>
      <c r="M23" s="22"/>
    </row>
    <row r="24" spans="1:15" s="1" customFormat="1" ht="18.75" customHeight="1" x14ac:dyDescent="0.25">
      <c r="A24" s="108"/>
      <c r="B24" s="14" t="s">
        <v>19</v>
      </c>
      <c r="C24" s="29" t="s">
        <v>15</v>
      </c>
      <c r="D24" s="18">
        <v>0.67</v>
      </c>
      <c r="E24" s="19">
        <f>E23*D24</f>
        <v>26.8</v>
      </c>
      <c r="F24" s="19"/>
      <c r="G24" s="19"/>
      <c r="H24" s="19"/>
      <c r="I24" s="19"/>
      <c r="J24" s="19"/>
      <c r="K24" s="19"/>
      <c r="L24" s="19"/>
      <c r="M24" s="22"/>
    </row>
    <row r="25" spans="1:15" s="1" customFormat="1" ht="17.25" customHeight="1" x14ac:dyDescent="0.25">
      <c r="A25" s="40">
        <v>9</v>
      </c>
      <c r="B25" s="33" t="s">
        <v>28</v>
      </c>
      <c r="C25" s="29" t="s">
        <v>26</v>
      </c>
      <c r="D25" s="18"/>
      <c r="E25" s="19">
        <v>40</v>
      </c>
      <c r="F25" s="19"/>
      <c r="G25" s="19"/>
      <c r="H25" s="19"/>
      <c r="I25" s="19"/>
      <c r="J25" s="19"/>
      <c r="K25" s="19"/>
      <c r="L25" s="19"/>
      <c r="M25" s="22"/>
    </row>
    <row r="26" spans="1:15" s="1" customFormat="1" ht="13.5" x14ac:dyDescent="0.25">
      <c r="A26" s="41"/>
      <c r="B26" s="12" t="s">
        <v>0</v>
      </c>
      <c r="C26" s="12"/>
      <c r="D26" s="31"/>
      <c r="E26" s="23"/>
      <c r="F26" s="23"/>
      <c r="G26" s="23"/>
      <c r="H26" s="23"/>
      <c r="I26" s="23"/>
      <c r="J26" s="23"/>
      <c r="K26" s="23"/>
      <c r="L26" s="23"/>
      <c r="M26" s="22"/>
    </row>
    <row r="27" spans="1:15" s="1" customFormat="1" ht="13.5" x14ac:dyDescent="0.25">
      <c r="A27" s="16"/>
      <c r="B27" s="12" t="s">
        <v>30</v>
      </c>
      <c r="C27" s="15" t="s">
        <v>99</v>
      </c>
      <c r="D27" s="20"/>
      <c r="E27" s="21"/>
      <c r="F27" s="21"/>
      <c r="G27" s="21"/>
      <c r="H27" s="21"/>
      <c r="I27" s="21"/>
      <c r="J27" s="21"/>
      <c r="K27" s="21"/>
      <c r="L27" s="21"/>
      <c r="M27" s="22"/>
    </row>
    <row r="28" spans="1:15" s="1" customFormat="1" ht="13.5" x14ac:dyDescent="0.25">
      <c r="A28" s="16"/>
      <c r="B28" s="12" t="s">
        <v>0</v>
      </c>
      <c r="C28" s="17"/>
      <c r="D28" s="20"/>
      <c r="E28" s="21"/>
      <c r="F28" s="21"/>
      <c r="G28" s="21"/>
      <c r="H28" s="21"/>
      <c r="I28" s="21"/>
      <c r="J28" s="21"/>
      <c r="K28" s="21"/>
      <c r="L28" s="21"/>
      <c r="M28" s="22"/>
    </row>
    <row r="29" spans="1:15" s="1" customFormat="1" ht="13.5" x14ac:dyDescent="0.25">
      <c r="A29" s="41"/>
      <c r="B29" s="42" t="s">
        <v>31</v>
      </c>
      <c r="C29" s="43" t="s">
        <v>99</v>
      </c>
      <c r="D29" s="44"/>
      <c r="E29" s="45"/>
      <c r="F29" s="45"/>
      <c r="G29" s="45"/>
      <c r="H29" s="45"/>
      <c r="I29" s="45"/>
      <c r="J29" s="45"/>
      <c r="K29" s="45"/>
      <c r="L29" s="45"/>
      <c r="M29" s="46"/>
    </row>
    <row r="30" spans="1:15" s="1" customFormat="1" ht="13.5" x14ac:dyDescent="0.25">
      <c r="A30" s="41"/>
      <c r="B30" s="42" t="s">
        <v>32</v>
      </c>
      <c r="C30" s="47"/>
      <c r="D30" s="44"/>
      <c r="E30" s="45"/>
      <c r="F30" s="45"/>
      <c r="G30" s="45"/>
      <c r="H30" s="45"/>
      <c r="I30" s="45"/>
      <c r="J30" s="45"/>
      <c r="K30" s="45"/>
      <c r="L30" s="45"/>
      <c r="M30" s="46"/>
      <c r="O30" s="35"/>
    </row>
    <row r="31" spans="1:15" s="1" customFormat="1" ht="17.25" customHeight="1" x14ac:dyDescent="0.25">
      <c r="A31" s="48"/>
      <c r="B31" s="95" t="s">
        <v>36</v>
      </c>
      <c r="C31" s="69"/>
      <c r="D31" s="96"/>
      <c r="E31" s="96"/>
      <c r="F31" s="96"/>
      <c r="G31" s="49"/>
      <c r="H31" s="49"/>
      <c r="I31" s="49"/>
      <c r="J31" s="49"/>
      <c r="K31" s="49"/>
      <c r="L31" s="49"/>
      <c r="M31" s="46"/>
    </row>
    <row r="32" spans="1:15" s="1" customFormat="1" ht="27" x14ac:dyDescent="0.25">
      <c r="A32" s="103">
        <v>1</v>
      </c>
      <c r="B32" s="50" t="s">
        <v>39</v>
      </c>
      <c r="C32" s="51" t="s">
        <v>13</v>
      </c>
      <c r="D32" s="52"/>
      <c r="E32" s="53">
        <v>27.5</v>
      </c>
      <c r="F32" s="54"/>
      <c r="G32" s="54"/>
      <c r="H32" s="54"/>
      <c r="I32" s="54"/>
      <c r="J32" s="54"/>
      <c r="K32" s="54"/>
      <c r="L32" s="54"/>
      <c r="M32" s="46"/>
    </row>
    <row r="33" spans="1:18" s="1" customFormat="1" ht="13.5" x14ac:dyDescent="0.25">
      <c r="A33" s="104"/>
      <c r="B33" s="55" t="s">
        <v>14</v>
      </c>
      <c r="C33" s="56" t="s">
        <v>15</v>
      </c>
      <c r="D33" s="57">
        <v>3.52</v>
      </c>
      <c r="E33" s="54">
        <f>E32*D33</f>
        <v>96.8</v>
      </c>
      <c r="F33" s="54"/>
      <c r="G33" s="54"/>
      <c r="H33" s="54"/>
      <c r="I33" s="54"/>
      <c r="J33" s="54"/>
      <c r="K33" s="54"/>
      <c r="L33" s="54"/>
      <c r="M33" s="46"/>
    </row>
    <row r="34" spans="1:18" s="1" customFormat="1" ht="13.5" x14ac:dyDescent="0.25">
      <c r="A34" s="104"/>
      <c r="B34" s="55" t="s">
        <v>37</v>
      </c>
      <c r="C34" s="56" t="s">
        <v>13</v>
      </c>
      <c r="D34" s="57">
        <v>1.1499999999999999</v>
      </c>
      <c r="E34" s="54">
        <f>E32*D34</f>
        <v>31.624999999999996</v>
      </c>
      <c r="F34" s="54"/>
      <c r="G34" s="54"/>
      <c r="H34" s="54"/>
      <c r="I34" s="54"/>
      <c r="J34" s="54"/>
      <c r="K34" s="54"/>
      <c r="L34" s="54"/>
      <c r="M34" s="46"/>
    </row>
    <row r="35" spans="1:18" s="10" customFormat="1" ht="15.75" customHeight="1" x14ac:dyDescent="0.25">
      <c r="A35" s="106">
        <v>2</v>
      </c>
      <c r="B35" s="58" t="s">
        <v>101</v>
      </c>
      <c r="C35" s="42" t="s">
        <v>18</v>
      </c>
      <c r="D35" s="59"/>
      <c r="E35" s="53">
        <v>550</v>
      </c>
      <c r="F35" s="54"/>
      <c r="G35" s="54"/>
      <c r="H35" s="54"/>
      <c r="I35" s="54"/>
      <c r="J35" s="54"/>
      <c r="K35" s="54"/>
      <c r="L35" s="54"/>
      <c r="M35" s="46"/>
    </row>
    <row r="36" spans="1:18" s="10" customFormat="1" ht="13.5" x14ac:dyDescent="0.25">
      <c r="A36" s="107"/>
      <c r="B36" s="60" t="s">
        <v>40</v>
      </c>
      <c r="C36" s="40" t="s">
        <v>18</v>
      </c>
      <c r="D36" s="97">
        <v>1</v>
      </c>
      <c r="E36" s="54">
        <f>E35*D36</f>
        <v>550</v>
      </c>
      <c r="F36" s="54"/>
      <c r="G36" s="54"/>
      <c r="H36" s="54"/>
      <c r="I36" s="54"/>
      <c r="J36" s="54"/>
      <c r="K36" s="54"/>
      <c r="L36" s="54"/>
      <c r="M36" s="46"/>
      <c r="N36" s="36"/>
      <c r="R36" s="38"/>
    </row>
    <row r="37" spans="1:18" s="10" customFormat="1" ht="13.5" x14ac:dyDescent="0.25">
      <c r="A37" s="107"/>
      <c r="B37" s="60" t="s">
        <v>92</v>
      </c>
      <c r="C37" s="56" t="s">
        <v>6</v>
      </c>
      <c r="D37" s="32">
        <f>2.8/100</f>
        <v>2.7999999999999997E-2</v>
      </c>
      <c r="E37" s="54">
        <f>E35*D37</f>
        <v>15.399999999999999</v>
      </c>
      <c r="F37" s="54"/>
      <c r="G37" s="54"/>
      <c r="H37" s="54"/>
      <c r="I37" s="54"/>
      <c r="J37" s="54"/>
      <c r="K37" s="54"/>
      <c r="L37" s="54"/>
      <c r="M37" s="46"/>
    </row>
    <row r="38" spans="1:18" s="10" customFormat="1" ht="13.5" x14ac:dyDescent="0.25">
      <c r="A38" s="107"/>
      <c r="B38" s="60" t="s">
        <v>41</v>
      </c>
      <c r="C38" s="40" t="s">
        <v>13</v>
      </c>
      <c r="D38" s="32">
        <f>5.1/100</f>
        <v>5.0999999999999997E-2</v>
      </c>
      <c r="E38" s="54">
        <f>E35*D38</f>
        <v>28.049999999999997</v>
      </c>
      <c r="F38" s="61"/>
      <c r="G38" s="54"/>
      <c r="H38" s="54"/>
      <c r="I38" s="54"/>
      <c r="J38" s="54"/>
      <c r="K38" s="54"/>
      <c r="L38" s="54"/>
      <c r="M38" s="46"/>
    </row>
    <row r="39" spans="1:18" s="1" customFormat="1" ht="16.5" customHeight="1" x14ac:dyDescent="0.25">
      <c r="A39" s="40">
        <v>3</v>
      </c>
      <c r="B39" s="50" t="s">
        <v>42</v>
      </c>
      <c r="C39" s="42" t="s">
        <v>26</v>
      </c>
      <c r="D39" s="62">
        <v>2.4</v>
      </c>
      <c r="E39" s="53">
        <f>E38*D39</f>
        <v>67.319999999999993</v>
      </c>
      <c r="F39" s="54"/>
      <c r="G39" s="54"/>
      <c r="H39" s="54"/>
      <c r="I39" s="54"/>
      <c r="J39" s="63"/>
      <c r="K39" s="54"/>
      <c r="L39" s="54"/>
      <c r="M39" s="46"/>
      <c r="P39" s="102"/>
      <c r="Q39" s="102"/>
      <c r="R39" s="102"/>
    </row>
    <row r="40" spans="1:18" s="1" customFormat="1" ht="32.25" customHeight="1" x14ac:dyDescent="0.25">
      <c r="A40" s="106">
        <v>4</v>
      </c>
      <c r="B40" s="58" t="s">
        <v>43</v>
      </c>
      <c r="C40" s="42" t="s">
        <v>18</v>
      </c>
      <c r="D40" s="59"/>
      <c r="E40" s="53">
        <f>E9</f>
        <v>500</v>
      </c>
      <c r="F40" s="54"/>
      <c r="G40" s="54"/>
      <c r="H40" s="54"/>
      <c r="I40" s="54"/>
      <c r="J40" s="54"/>
      <c r="K40" s="54"/>
      <c r="L40" s="54"/>
      <c r="M40" s="46"/>
    </row>
    <row r="41" spans="1:18" s="1" customFormat="1" ht="13.5" x14ac:dyDescent="0.25">
      <c r="A41" s="107"/>
      <c r="B41" s="55" t="s">
        <v>14</v>
      </c>
      <c r="C41" s="56" t="s">
        <v>15</v>
      </c>
      <c r="D41" s="64">
        <v>1.01</v>
      </c>
      <c r="E41" s="54">
        <f>E40*D41</f>
        <v>505</v>
      </c>
      <c r="F41" s="54"/>
      <c r="G41" s="54"/>
      <c r="H41" s="54"/>
      <c r="I41" s="54"/>
      <c r="J41" s="54"/>
      <c r="K41" s="54"/>
      <c r="L41" s="54"/>
      <c r="M41" s="46"/>
      <c r="O41" s="35"/>
    </row>
    <row r="42" spans="1:18" s="1" customFormat="1" ht="13.5" x14ac:dyDescent="0.25">
      <c r="A42" s="107"/>
      <c r="B42" s="55" t="s">
        <v>44</v>
      </c>
      <c r="C42" s="56" t="s">
        <v>45</v>
      </c>
      <c r="D42" s="64">
        <f>4.1/100</f>
        <v>4.0999999999999995E-2</v>
      </c>
      <c r="E42" s="54">
        <f>E40*D42</f>
        <v>20.499999999999996</v>
      </c>
      <c r="F42" s="54"/>
      <c r="G42" s="54"/>
      <c r="H42" s="54"/>
      <c r="I42" s="54"/>
      <c r="J42" s="54"/>
      <c r="K42" s="54"/>
      <c r="L42" s="54"/>
      <c r="M42" s="46"/>
    </row>
    <row r="43" spans="1:18" s="1" customFormat="1" ht="13.5" x14ac:dyDescent="0.25">
      <c r="A43" s="107"/>
      <c r="B43" s="55" t="s">
        <v>46</v>
      </c>
      <c r="C43" s="56" t="s">
        <v>13</v>
      </c>
      <c r="D43" s="66">
        <f>2.41/100</f>
        <v>2.41E-2</v>
      </c>
      <c r="E43" s="54">
        <f>E40*D43</f>
        <v>12.05</v>
      </c>
      <c r="F43" s="54"/>
      <c r="G43" s="54"/>
      <c r="H43" s="54"/>
      <c r="I43" s="54"/>
      <c r="J43" s="54"/>
      <c r="K43" s="54"/>
      <c r="L43" s="54"/>
      <c r="M43" s="46"/>
    </row>
    <row r="44" spans="1:18" s="1" customFormat="1" ht="13.5" x14ac:dyDescent="0.25">
      <c r="A44" s="107"/>
      <c r="B44" s="55" t="s">
        <v>47</v>
      </c>
      <c r="C44" s="56" t="s">
        <v>18</v>
      </c>
      <c r="D44" s="65">
        <v>5.28E-2</v>
      </c>
      <c r="E44" s="54">
        <f>E40*D44</f>
        <v>26.4</v>
      </c>
      <c r="F44" s="54"/>
      <c r="G44" s="54"/>
      <c r="H44" s="54"/>
      <c r="I44" s="54"/>
      <c r="J44" s="54"/>
      <c r="K44" s="54"/>
      <c r="L44" s="54"/>
      <c r="M44" s="46"/>
    </row>
    <row r="45" spans="1:18" s="1" customFormat="1" ht="27" x14ac:dyDescent="0.25">
      <c r="A45" s="103">
        <v>5</v>
      </c>
      <c r="B45" s="50" t="s">
        <v>48</v>
      </c>
      <c r="C45" s="42" t="s">
        <v>24</v>
      </c>
      <c r="D45" s="52"/>
      <c r="E45" s="53">
        <v>260</v>
      </c>
      <c r="F45" s="54"/>
      <c r="G45" s="54"/>
      <c r="H45" s="54"/>
      <c r="I45" s="54"/>
      <c r="J45" s="54"/>
      <c r="K45" s="54"/>
      <c r="L45" s="54"/>
      <c r="M45" s="46"/>
    </row>
    <row r="46" spans="1:18" s="1" customFormat="1" ht="15.75" customHeight="1" x14ac:dyDescent="0.25">
      <c r="A46" s="104"/>
      <c r="B46" s="55" t="s">
        <v>14</v>
      </c>
      <c r="C46" s="56" t="s">
        <v>15</v>
      </c>
      <c r="D46" s="57">
        <f>30/100</f>
        <v>0.3</v>
      </c>
      <c r="E46" s="54">
        <f>E45*D46</f>
        <v>78</v>
      </c>
      <c r="F46" s="54"/>
      <c r="G46" s="54"/>
      <c r="H46" s="54"/>
      <c r="I46" s="54"/>
      <c r="J46" s="54"/>
      <c r="K46" s="54"/>
      <c r="L46" s="54"/>
      <c r="M46" s="46"/>
    </row>
    <row r="47" spans="1:18" s="1" customFormat="1" ht="17.25" customHeight="1" x14ac:dyDescent="0.25">
      <c r="A47" s="105"/>
      <c r="B47" s="55" t="s">
        <v>46</v>
      </c>
      <c r="C47" s="56" t="s">
        <v>13</v>
      </c>
      <c r="D47" s="67">
        <f>0.67/100</f>
        <v>6.7000000000000002E-3</v>
      </c>
      <c r="E47" s="54">
        <f>E45*D47</f>
        <v>1.742</v>
      </c>
      <c r="F47" s="54"/>
      <c r="G47" s="54"/>
      <c r="H47" s="54"/>
      <c r="I47" s="54"/>
      <c r="J47" s="54"/>
      <c r="K47" s="54"/>
      <c r="L47" s="54"/>
      <c r="M47" s="46"/>
    </row>
    <row r="48" spans="1:18" s="1" customFormat="1" ht="18.75" customHeight="1" x14ac:dyDescent="0.25">
      <c r="A48" s="109">
        <v>6</v>
      </c>
      <c r="B48" s="68" t="s">
        <v>50</v>
      </c>
      <c r="C48" s="69" t="s">
        <v>13</v>
      </c>
      <c r="D48" s="70"/>
      <c r="E48" s="53">
        <v>5.3</v>
      </c>
      <c r="F48" s="64"/>
      <c r="G48" s="64"/>
      <c r="H48" s="64"/>
      <c r="I48" s="64"/>
      <c r="J48" s="64"/>
      <c r="K48" s="64"/>
      <c r="L48" s="64"/>
      <c r="M48" s="46"/>
    </row>
    <row r="49" spans="1:15" s="1" customFormat="1" ht="13.5" x14ac:dyDescent="0.25">
      <c r="A49" s="110"/>
      <c r="B49" s="71" t="s">
        <v>14</v>
      </c>
      <c r="C49" s="72" t="s">
        <v>15</v>
      </c>
      <c r="D49" s="64">
        <v>3.46</v>
      </c>
      <c r="E49" s="64">
        <f>E48*D49</f>
        <v>18.338000000000001</v>
      </c>
      <c r="F49" s="64"/>
      <c r="G49" s="64"/>
      <c r="H49" s="64"/>
      <c r="I49" s="64"/>
      <c r="J49" s="64"/>
      <c r="K49" s="64"/>
      <c r="L49" s="64"/>
      <c r="M49" s="46"/>
      <c r="O49" s="37"/>
    </row>
    <row r="50" spans="1:15" s="1" customFormat="1" ht="13.5" x14ac:dyDescent="0.25">
      <c r="A50" s="110"/>
      <c r="B50" s="71" t="s">
        <v>49</v>
      </c>
      <c r="C50" s="72" t="s">
        <v>13</v>
      </c>
      <c r="D50" s="64">
        <v>0.17</v>
      </c>
      <c r="E50" s="64">
        <f>D50*E48</f>
        <v>0.90100000000000002</v>
      </c>
      <c r="F50" s="64"/>
      <c r="G50" s="64"/>
      <c r="H50" s="64"/>
      <c r="I50" s="64"/>
      <c r="J50" s="64"/>
      <c r="K50" s="64"/>
      <c r="L50" s="64"/>
      <c r="M50" s="46"/>
    </row>
    <row r="51" spans="1:15" s="1" customFormat="1" ht="13.5" x14ac:dyDescent="0.25">
      <c r="A51" s="110"/>
      <c r="B51" s="71" t="s">
        <v>93</v>
      </c>
      <c r="C51" s="72" t="s">
        <v>21</v>
      </c>
      <c r="D51" s="64">
        <v>62.5</v>
      </c>
      <c r="E51" s="64">
        <f>D51*E48</f>
        <v>331.25</v>
      </c>
      <c r="F51" s="64"/>
      <c r="G51" s="64"/>
      <c r="H51" s="64"/>
      <c r="I51" s="64"/>
      <c r="J51" s="64"/>
      <c r="K51" s="64"/>
      <c r="L51" s="64"/>
      <c r="M51" s="46"/>
    </row>
    <row r="52" spans="1:15" s="1" customFormat="1" ht="30" customHeight="1" x14ac:dyDescent="0.25">
      <c r="A52" s="106">
        <v>7</v>
      </c>
      <c r="B52" s="58" t="s">
        <v>51</v>
      </c>
      <c r="C52" s="42" t="s">
        <v>18</v>
      </c>
      <c r="D52" s="59"/>
      <c r="E52" s="53">
        <v>550</v>
      </c>
      <c r="F52" s="54"/>
      <c r="G52" s="54"/>
      <c r="H52" s="54"/>
      <c r="I52" s="54"/>
      <c r="J52" s="54"/>
      <c r="K52" s="54"/>
      <c r="L52" s="54"/>
      <c r="M52" s="46"/>
    </row>
    <row r="53" spans="1:15" s="1" customFormat="1" ht="15.75" customHeight="1" x14ac:dyDescent="0.25">
      <c r="A53" s="107"/>
      <c r="B53" s="60" t="s">
        <v>14</v>
      </c>
      <c r="C53" s="40" t="s">
        <v>15</v>
      </c>
      <c r="D53" s="62">
        <v>1.29</v>
      </c>
      <c r="E53" s="54">
        <f>E52*D53</f>
        <v>709.5</v>
      </c>
      <c r="F53" s="54"/>
      <c r="G53" s="54"/>
      <c r="H53" s="54"/>
      <c r="I53" s="54"/>
      <c r="J53" s="54"/>
      <c r="K53" s="54"/>
      <c r="L53" s="54"/>
      <c r="M53" s="46"/>
    </row>
    <row r="54" spans="1:15" s="1" customFormat="1" ht="13.5" customHeight="1" x14ac:dyDescent="0.25">
      <c r="A54" s="107"/>
      <c r="B54" s="60" t="s">
        <v>52</v>
      </c>
      <c r="C54" s="40" t="s">
        <v>18</v>
      </c>
      <c r="D54" s="62">
        <v>1.05</v>
      </c>
      <c r="E54" s="54">
        <f>E52*D54</f>
        <v>577.5</v>
      </c>
      <c r="F54" s="54"/>
      <c r="G54" s="54"/>
      <c r="H54" s="54"/>
      <c r="I54" s="54"/>
      <c r="J54" s="54"/>
      <c r="K54" s="54"/>
      <c r="L54" s="54"/>
      <c r="M54" s="46"/>
    </row>
    <row r="55" spans="1:15" s="1" customFormat="1" ht="27" x14ac:dyDescent="0.25">
      <c r="A55" s="106">
        <v>8</v>
      </c>
      <c r="B55" s="58" t="s">
        <v>55</v>
      </c>
      <c r="C55" s="42" t="s">
        <v>18</v>
      </c>
      <c r="D55" s="59"/>
      <c r="E55" s="53">
        <v>980</v>
      </c>
      <c r="F55" s="54"/>
      <c r="G55" s="54"/>
      <c r="H55" s="54"/>
      <c r="I55" s="54"/>
      <c r="J55" s="54"/>
      <c r="K55" s="54"/>
      <c r="L55" s="54"/>
      <c r="M55" s="73"/>
    </row>
    <row r="56" spans="1:15" s="1" customFormat="1" ht="13.5" x14ac:dyDescent="0.25">
      <c r="A56" s="107"/>
      <c r="B56" s="55" t="s">
        <v>14</v>
      </c>
      <c r="C56" s="56" t="s">
        <v>15</v>
      </c>
      <c r="D56" s="57">
        <f>46.3/100</f>
        <v>0.46299999999999997</v>
      </c>
      <c r="E56" s="54">
        <f>E55*D56</f>
        <v>453.73999999999995</v>
      </c>
      <c r="F56" s="54"/>
      <c r="G56" s="54"/>
      <c r="H56" s="54"/>
      <c r="I56" s="54"/>
      <c r="J56" s="54"/>
      <c r="K56" s="54"/>
      <c r="L56" s="54"/>
      <c r="M56" s="46"/>
    </row>
    <row r="57" spans="1:15" s="1" customFormat="1" ht="13.5" x14ac:dyDescent="0.25">
      <c r="A57" s="107"/>
      <c r="B57" s="74" t="s">
        <v>57</v>
      </c>
      <c r="C57" s="40" t="s">
        <v>53</v>
      </c>
      <c r="D57" s="62">
        <v>0.63</v>
      </c>
      <c r="E57" s="54">
        <f>E55*D57</f>
        <v>617.4</v>
      </c>
      <c r="F57" s="54"/>
      <c r="G57" s="54"/>
      <c r="H57" s="54"/>
      <c r="I57" s="54"/>
      <c r="J57" s="54"/>
      <c r="K57" s="54"/>
      <c r="L57" s="54"/>
      <c r="M57" s="46"/>
    </row>
    <row r="58" spans="1:15" s="1" customFormat="1" ht="13.5" x14ac:dyDescent="0.25">
      <c r="A58" s="107"/>
      <c r="B58" s="60" t="s">
        <v>54</v>
      </c>
      <c r="C58" s="40" t="s">
        <v>53</v>
      </c>
      <c r="D58" s="62">
        <v>0.55000000000000004</v>
      </c>
      <c r="E58" s="54">
        <f>E55*D58</f>
        <v>539</v>
      </c>
      <c r="F58" s="54"/>
      <c r="G58" s="54"/>
      <c r="H58" s="54"/>
      <c r="I58" s="54"/>
      <c r="J58" s="54"/>
      <c r="K58" s="54"/>
      <c r="L58" s="54"/>
      <c r="M58" s="46"/>
    </row>
    <row r="59" spans="1:15" s="1" customFormat="1" ht="40.5" x14ac:dyDescent="0.25">
      <c r="A59" s="106">
        <v>9</v>
      </c>
      <c r="B59" s="75" t="s">
        <v>94</v>
      </c>
      <c r="C59" s="42" t="s">
        <v>18</v>
      </c>
      <c r="D59" s="76"/>
      <c r="E59" s="53">
        <f>260*0.2</f>
        <v>52</v>
      </c>
      <c r="F59" s="54"/>
      <c r="G59" s="54"/>
      <c r="H59" s="54"/>
      <c r="I59" s="54"/>
      <c r="J59" s="54"/>
      <c r="K59" s="54"/>
      <c r="L59" s="54"/>
      <c r="M59" s="46"/>
    </row>
    <row r="60" spans="1:15" s="1" customFormat="1" ht="13.5" x14ac:dyDescent="0.25">
      <c r="A60" s="107"/>
      <c r="B60" s="74" t="s">
        <v>14</v>
      </c>
      <c r="C60" s="56" t="s">
        <v>15</v>
      </c>
      <c r="D60" s="57">
        <f>46.3/100</f>
        <v>0.46299999999999997</v>
      </c>
      <c r="E60" s="54">
        <f>E59*D60</f>
        <v>24.075999999999997</v>
      </c>
      <c r="F60" s="54"/>
      <c r="G60" s="54"/>
      <c r="H60" s="54"/>
      <c r="I60" s="54"/>
      <c r="J60" s="54"/>
      <c r="K60" s="54"/>
      <c r="L60" s="54"/>
      <c r="M60" s="46"/>
    </row>
    <row r="61" spans="1:15" s="1" customFormat="1" ht="13.5" x14ac:dyDescent="0.25">
      <c r="A61" s="107"/>
      <c r="B61" s="74" t="s">
        <v>56</v>
      </c>
      <c r="C61" s="77" t="s">
        <v>53</v>
      </c>
      <c r="D61" s="78">
        <v>0.55000000000000004</v>
      </c>
      <c r="E61" s="54">
        <f>D61*E59</f>
        <v>28.6</v>
      </c>
      <c r="F61" s="54"/>
      <c r="G61" s="54"/>
      <c r="H61" s="54"/>
      <c r="I61" s="54"/>
      <c r="J61" s="54"/>
      <c r="K61" s="54"/>
      <c r="L61" s="54"/>
      <c r="M61" s="46"/>
    </row>
    <row r="62" spans="1:15" s="1" customFormat="1" ht="13.5" x14ac:dyDescent="0.25">
      <c r="A62" s="108"/>
      <c r="B62" s="74" t="s">
        <v>57</v>
      </c>
      <c r="C62" s="77" t="s">
        <v>53</v>
      </c>
      <c r="D62" s="78">
        <v>0.63</v>
      </c>
      <c r="E62" s="54">
        <f>E59*D62</f>
        <v>32.76</v>
      </c>
      <c r="F62" s="54"/>
      <c r="G62" s="54"/>
      <c r="H62" s="54"/>
      <c r="I62" s="54"/>
      <c r="J62" s="54"/>
      <c r="K62" s="54"/>
      <c r="L62" s="54"/>
      <c r="M62" s="46"/>
    </row>
    <row r="63" spans="1:15" s="1" customFormat="1" ht="40.5" x14ac:dyDescent="0.25">
      <c r="A63" s="106">
        <v>10</v>
      </c>
      <c r="B63" s="58" t="s">
        <v>58</v>
      </c>
      <c r="C63" s="42" t="s">
        <v>18</v>
      </c>
      <c r="D63" s="59"/>
      <c r="E63" s="53">
        <v>330</v>
      </c>
      <c r="F63" s="54"/>
      <c r="G63" s="54"/>
      <c r="H63" s="54"/>
      <c r="I63" s="54"/>
      <c r="J63" s="54"/>
      <c r="K63" s="54"/>
      <c r="L63" s="54"/>
      <c r="M63" s="46"/>
    </row>
    <row r="64" spans="1:15" s="1" customFormat="1" ht="13.5" x14ac:dyDescent="0.25">
      <c r="A64" s="107"/>
      <c r="B64" s="60" t="s">
        <v>14</v>
      </c>
      <c r="C64" s="40" t="s">
        <v>15</v>
      </c>
      <c r="D64" s="32">
        <v>0.43099999999999999</v>
      </c>
      <c r="E64" s="54">
        <f>E63*D64</f>
        <v>142.22999999999999</v>
      </c>
      <c r="F64" s="54"/>
      <c r="G64" s="54"/>
      <c r="H64" s="54"/>
      <c r="I64" s="54"/>
      <c r="J64" s="54"/>
      <c r="K64" s="54"/>
      <c r="L64" s="54"/>
      <c r="M64" s="46"/>
      <c r="N64" s="35"/>
    </row>
    <row r="65" spans="1:13" s="1" customFormat="1" ht="13.5" x14ac:dyDescent="0.25">
      <c r="A65" s="107"/>
      <c r="B65" s="60" t="s">
        <v>59</v>
      </c>
      <c r="C65" s="40" t="s">
        <v>18</v>
      </c>
      <c r="D65" s="62">
        <v>1.05</v>
      </c>
      <c r="E65" s="54">
        <f>D65*E63</f>
        <v>346.5</v>
      </c>
      <c r="F65" s="54"/>
      <c r="G65" s="54"/>
      <c r="H65" s="54"/>
      <c r="I65" s="54"/>
      <c r="J65" s="54"/>
      <c r="K65" s="54"/>
      <c r="L65" s="54"/>
      <c r="M65" s="46"/>
    </row>
    <row r="66" spans="1:13" s="1" customFormat="1" ht="13.5" x14ac:dyDescent="0.25">
      <c r="A66" s="107"/>
      <c r="B66" s="60" t="s">
        <v>98</v>
      </c>
      <c r="C66" s="40" t="s">
        <v>24</v>
      </c>
      <c r="D66" s="62">
        <v>1.07</v>
      </c>
      <c r="E66" s="54">
        <f>E63*D66</f>
        <v>353.1</v>
      </c>
      <c r="F66" s="54"/>
      <c r="G66" s="54"/>
      <c r="H66" s="54"/>
      <c r="I66" s="54"/>
      <c r="J66" s="54"/>
      <c r="K66" s="54"/>
      <c r="L66" s="54"/>
      <c r="M66" s="46"/>
    </row>
    <row r="67" spans="1:13" s="1" customFormat="1" ht="28.5" customHeight="1" x14ac:dyDescent="0.25">
      <c r="A67" s="106">
        <v>11</v>
      </c>
      <c r="B67" s="58" t="s">
        <v>95</v>
      </c>
      <c r="C67" s="42" t="s">
        <v>18</v>
      </c>
      <c r="D67" s="59"/>
      <c r="E67" s="53">
        <v>21.5</v>
      </c>
      <c r="F67" s="54"/>
      <c r="G67" s="54"/>
      <c r="H67" s="54"/>
      <c r="I67" s="54"/>
      <c r="J67" s="54"/>
      <c r="K67" s="54"/>
      <c r="L67" s="54"/>
      <c r="M67" s="46"/>
    </row>
    <row r="68" spans="1:13" s="1" customFormat="1" ht="13.5" x14ac:dyDescent="0.25">
      <c r="A68" s="107"/>
      <c r="B68" s="60" t="s">
        <v>14</v>
      </c>
      <c r="C68" s="40" t="s">
        <v>18</v>
      </c>
      <c r="D68" s="62">
        <v>1</v>
      </c>
      <c r="E68" s="54">
        <f>E67*D68</f>
        <v>21.5</v>
      </c>
      <c r="F68" s="54"/>
      <c r="G68" s="54"/>
      <c r="H68" s="54"/>
      <c r="I68" s="54"/>
      <c r="J68" s="54"/>
      <c r="K68" s="54"/>
      <c r="L68" s="54"/>
      <c r="M68" s="46"/>
    </row>
    <row r="69" spans="1:13" s="1" customFormat="1" ht="13.5" x14ac:dyDescent="0.25">
      <c r="A69" s="108"/>
      <c r="B69" s="60" t="s">
        <v>60</v>
      </c>
      <c r="C69" s="40" t="s">
        <v>18</v>
      </c>
      <c r="D69" s="62">
        <v>1</v>
      </c>
      <c r="E69" s="54">
        <f>E67*D69</f>
        <v>21.5</v>
      </c>
      <c r="F69" s="54"/>
      <c r="G69" s="54"/>
      <c r="H69" s="54"/>
      <c r="I69" s="54"/>
      <c r="J69" s="54"/>
      <c r="K69" s="54"/>
      <c r="L69" s="54"/>
      <c r="M69" s="46"/>
    </row>
    <row r="70" spans="1:13" s="1" customFormat="1" ht="13.5" x14ac:dyDescent="0.25">
      <c r="A70" s="106">
        <v>13</v>
      </c>
      <c r="B70" s="58" t="s">
        <v>61</v>
      </c>
      <c r="C70" s="42" t="s">
        <v>24</v>
      </c>
      <c r="D70" s="59"/>
      <c r="E70" s="53">
        <v>52</v>
      </c>
      <c r="F70" s="54"/>
      <c r="G70" s="54"/>
      <c r="H70" s="54"/>
      <c r="I70" s="54"/>
      <c r="J70" s="54"/>
      <c r="K70" s="54"/>
      <c r="L70" s="54"/>
      <c r="M70" s="46"/>
    </row>
    <row r="71" spans="1:13" s="1" customFormat="1" ht="13.5" x14ac:dyDescent="0.25">
      <c r="A71" s="107"/>
      <c r="B71" s="60" t="s">
        <v>14</v>
      </c>
      <c r="C71" s="40" t="s">
        <v>24</v>
      </c>
      <c r="D71" s="62">
        <v>1</v>
      </c>
      <c r="E71" s="54">
        <f>E70*D71</f>
        <v>52</v>
      </c>
      <c r="F71" s="54"/>
      <c r="G71" s="54"/>
      <c r="H71" s="54"/>
      <c r="I71" s="54"/>
      <c r="J71" s="54"/>
      <c r="K71" s="54"/>
      <c r="L71" s="54"/>
      <c r="M71" s="46"/>
    </row>
    <row r="72" spans="1:13" s="1" customFormat="1" ht="13.5" x14ac:dyDescent="0.25">
      <c r="A72" s="108"/>
      <c r="B72" s="60" t="s">
        <v>62</v>
      </c>
      <c r="C72" s="40" t="s">
        <v>24</v>
      </c>
      <c r="D72" s="62">
        <v>1</v>
      </c>
      <c r="E72" s="54">
        <f>E70*D72</f>
        <v>52</v>
      </c>
      <c r="F72" s="54"/>
      <c r="G72" s="54"/>
      <c r="H72" s="54"/>
      <c r="I72" s="54"/>
      <c r="J72" s="54"/>
      <c r="K72" s="54"/>
      <c r="L72" s="54"/>
      <c r="M72" s="46"/>
    </row>
    <row r="73" spans="1:13" s="1" customFormat="1" ht="30" customHeight="1" x14ac:dyDescent="0.25">
      <c r="A73" s="106">
        <v>14</v>
      </c>
      <c r="B73" s="58" t="s">
        <v>63</v>
      </c>
      <c r="C73" s="42" t="s">
        <v>18</v>
      </c>
      <c r="D73" s="59"/>
      <c r="E73" s="53">
        <v>220</v>
      </c>
      <c r="F73" s="54"/>
      <c r="G73" s="54"/>
      <c r="H73" s="54"/>
      <c r="I73" s="54"/>
      <c r="J73" s="54"/>
      <c r="K73" s="54"/>
      <c r="L73" s="54"/>
      <c r="M73" s="46"/>
    </row>
    <row r="74" spans="1:13" s="1" customFormat="1" ht="13.5" x14ac:dyDescent="0.25">
      <c r="A74" s="107"/>
      <c r="B74" s="60" t="s">
        <v>14</v>
      </c>
      <c r="C74" s="40" t="s">
        <v>15</v>
      </c>
      <c r="D74" s="62">
        <v>2.8</v>
      </c>
      <c r="E74" s="54">
        <f>E73*D74</f>
        <v>616</v>
      </c>
      <c r="F74" s="54"/>
      <c r="G74" s="54"/>
      <c r="H74" s="54"/>
      <c r="I74" s="54"/>
      <c r="J74" s="54"/>
      <c r="K74" s="54"/>
      <c r="L74" s="54"/>
      <c r="M74" s="46"/>
    </row>
    <row r="75" spans="1:13" s="1" customFormat="1" ht="13.5" x14ac:dyDescent="0.25">
      <c r="A75" s="107"/>
      <c r="B75" s="60" t="s">
        <v>64</v>
      </c>
      <c r="C75" s="40"/>
      <c r="D75" s="62"/>
      <c r="E75" s="54"/>
      <c r="F75" s="54"/>
      <c r="G75" s="54"/>
      <c r="H75" s="54"/>
      <c r="I75" s="54"/>
      <c r="J75" s="54"/>
      <c r="K75" s="54"/>
      <c r="L75" s="54"/>
      <c r="M75" s="46"/>
    </row>
    <row r="76" spans="1:13" s="1" customFormat="1" ht="13.5" x14ac:dyDescent="0.25">
      <c r="A76" s="107"/>
      <c r="B76" s="60" t="s">
        <v>65</v>
      </c>
      <c r="C76" s="40" t="s">
        <v>18</v>
      </c>
      <c r="D76" s="62">
        <v>1</v>
      </c>
      <c r="E76" s="54">
        <f>E73*D76</f>
        <v>220</v>
      </c>
      <c r="F76" s="54"/>
      <c r="G76" s="54"/>
      <c r="H76" s="54"/>
      <c r="I76" s="54"/>
      <c r="J76" s="54"/>
      <c r="K76" s="54"/>
      <c r="L76" s="54"/>
      <c r="M76" s="46"/>
    </row>
    <row r="77" spans="1:13" s="1" customFormat="1" ht="13.5" x14ac:dyDescent="0.25">
      <c r="A77" s="107"/>
      <c r="B77" s="60" t="s">
        <v>66</v>
      </c>
      <c r="C77" s="40" t="s">
        <v>53</v>
      </c>
      <c r="D77" s="62">
        <v>5</v>
      </c>
      <c r="E77" s="54">
        <f>E73*D77</f>
        <v>1100</v>
      </c>
      <c r="F77" s="54"/>
      <c r="G77" s="54"/>
      <c r="H77" s="54"/>
      <c r="I77" s="54"/>
      <c r="J77" s="54"/>
      <c r="K77" s="54"/>
      <c r="L77" s="54"/>
      <c r="M77" s="46"/>
    </row>
    <row r="78" spans="1:13" s="1" customFormat="1" ht="33" customHeight="1" x14ac:dyDescent="0.25">
      <c r="A78" s="106">
        <v>15</v>
      </c>
      <c r="B78" s="58" t="s">
        <v>67</v>
      </c>
      <c r="C78" s="40" t="s">
        <v>24</v>
      </c>
      <c r="D78" s="62"/>
      <c r="E78" s="54">
        <v>170</v>
      </c>
      <c r="F78" s="54"/>
      <c r="G78" s="54"/>
      <c r="H78" s="54"/>
      <c r="I78" s="54"/>
      <c r="J78" s="54"/>
      <c r="K78" s="54"/>
      <c r="L78" s="54"/>
      <c r="M78" s="46"/>
    </row>
    <row r="79" spans="1:13" s="1" customFormat="1" ht="13.5" x14ac:dyDescent="0.25">
      <c r="A79" s="107"/>
      <c r="B79" s="60" t="s">
        <v>14</v>
      </c>
      <c r="C79" s="40" t="s">
        <v>15</v>
      </c>
      <c r="D79" s="62">
        <v>0.72899999999999998</v>
      </c>
      <c r="E79" s="54">
        <f>E78*D79</f>
        <v>123.92999999999999</v>
      </c>
      <c r="F79" s="54"/>
      <c r="G79" s="54"/>
      <c r="H79" s="54"/>
      <c r="I79" s="54"/>
      <c r="J79" s="54"/>
      <c r="K79" s="54"/>
      <c r="L79" s="54"/>
      <c r="M79" s="46"/>
    </row>
    <row r="80" spans="1:13" s="1" customFormat="1" ht="13.5" x14ac:dyDescent="0.25">
      <c r="A80" s="107"/>
      <c r="B80" s="60" t="s">
        <v>65</v>
      </c>
      <c r="C80" s="40" t="s">
        <v>24</v>
      </c>
      <c r="D80" s="32">
        <f>0.1*1.02</f>
        <v>0.10200000000000001</v>
      </c>
      <c r="E80" s="54">
        <f>E78*D80</f>
        <v>17.34</v>
      </c>
      <c r="F80" s="54"/>
      <c r="G80" s="54"/>
      <c r="H80" s="54"/>
      <c r="I80" s="54"/>
      <c r="J80" s="54"/>
      <c r="K80" s="54"/>
      <c r="L80" s="54"/>
      <c r="M80" s="46"/>
    </row>
    <row r="81" spans="1:16" s="1" customFormat="1" ht="13.5" x14ac:dyDescent="0.25">
      <c r="A81" s="108"/>
      <c r="B81" s="60" t="s">
        <v>66</v>
      </c>
      <c r="C81" s="40" t="s">
        <v>53</v>
      </c>
      <c r="D81" s="62">
        <v>0.78500000000000003</v>
      </c>
      <c r="E81" s="54">
        <f>E78*D81</f>
        <v>133.45000000000002</v>
      </c>
      <c r="F81" s="54"/>
      <c r="G81" s="54"/>
      <c r="H81" s="54"/>
      <c r="I81" s="54"/>
      <c r="J81" s="54"/>
      <c r="K81" s="54"/>
      <c r="L81" s="54"/>
      <c r="M81" s="46"/>
    </row>
    <row r="82" spans="1:16" s="1" customFormat="1" ht="15.75" customHeight="1" x14ac:dyDescent="0.25">
      <c r="A82" s="41"/>
      <c r="B82" s="42" t="s">
        <v>0</v>
      </c>
      <c r="C82" s="42"/>
      <c r="D82" s="59"/>
      <c r="E82" s="53"/>
      <c r="F82" s="53"/>
      <c r="G82" s="53"/>
      <c r="H82" s="53"/>
      <c r="I82" s="53"/>
      <c r="J82" s="53"/>
      <c r="K82" s="53"/>
      <c r="L82" s="53"/>
      <c r="M82" s="46"/>
    </row>
    <row r="83" spans="1:16" s="1" customFormat="1" ht="15.75" customHeight="1" x14ac:dyDescent="0.25">
      <c r="A83" s="41"/>
      <c r="B83" s="42" t="s">
        <v>30</v>
      </c>
      <c r="C83" s="43" t="s">
        <v>99</v>
      </c>
      <c r="D83" s="44"/>
      <c r="E83" s="45"/>
      <c r="F83" s="45"/>
      <c r="G83" s="45"/>
      <c r="H83" s="45"/>
      <c r="I83" s="45"/>
      <c r="J83" s="45"/>
      <c r="K83" s="45"/>
      <c r="L83" s="45"/>
      <c r="M83" s="46"/>
    </row>
    <row r="84" spans="1:16" s="1" customFormat="1" ht="15.75" customHeight="1" x14ac:dyDescent="0.25">
      <c r="A84" s="41"/>
      <c r="B84" s="42" t="s">
        <v>0</v>
      </c>
      <c r="C84" s="47"/>
      <c r="D84" s="44"/>
      <c r="E84" s="45"/>
      <c r="F84" s="45"/>
      <c r="G84" s="45"/>
      <c r="H84" s="45"/>
      <c r="I84" s="45"/>
      <c r="J84" s="45"/>
      <c r="K84" s="45"/>
      <c r="L84" s="45"/>
      <c r="M84" s="46"/>
    </row>
    <row r="85" spans="1:16" s="1" customFormat="1" ht="15.75" customHeight="1" x14ac:dyDescent="0.25">
      <c r="A85" s="41"/>
      <c r="B85" s="42" t="s">
        <v>31</v>
      </c>
      <c r="C85" s="43" t="s">
        <v>99</v>
      </c>
      <c r="D85" s="44"/>
      <c r="E85" s="45"/>
      <c r="F85" s="45"/>
      <c r="G85" s="45"/>
      <c r="H85" s="45"/>
      <c r="I85" s="45"/>
      <c r="J85" s="45"/>
      <c r="K85" s="45"/>
      <c r="L85" s="45"/>
      <c r="M85" s="46"/>
    </row>
    <row r="86" spans="1:16" s="1" customFormat="1" ht="15.75" customHeight="1" x14ac:dyDescent="0.25">
      <c r="A86" s="41"/>
      <c r="B86" s="42" t="s">
        <v>83</v>
      </c>
      <c r="C86" s="47"/>
      <c r="D86" s="44"/>
      <c r="E86" s="45"/>
      <c r="F86" s="45"/>
      <c r="G86" s="45"/>
      <c r="H86" s="45"/>
      <c r="I86" s="45"/>
      <c r="J86" s="45"/>
      <c r="K86" s="45"/>
      <c r="L86" s="45"/>
      <c r="M86" s="46"/>
      <c r="N86" s="35"/>
      <c r="P86" s="35"/>
    </row>
    <row r="87" spans="1:16" s="1" customFormat="1" ht="18" customHeight="1" x14ac:dyDescent="0.25">
      <c r="A87" s="79"/>
      <c r="B87" s="80" t="s">
        <v>79</v>
      </c>
      <c r="C87" s="81"/>
      <c r="D87" s="82"/>
      <c r="E87" s="83"/>
      <c r="F87" s="83"/>
      <c r="G87" s="45"/>
      <c r="H87" s="45"/>
      <c r="I87" s="45"/>
      <c r="J87" s="45"/>
      <c r="K87" s="45"/>
      <c r="L87" s="45"/>
      <c r="M87" s="46"/>
    </row>
    <row r="88" spans="1:16" s="1" customFormat="1" ht="19.5" customHeight="1" x14ac:dyDescent="0.25">
      <c r="A88" s="84">
        <v>1</v>
      </c>
      <c r="B88" s="50" t="s">
        <v>74</v>
      </c>
      <c r="C88" s="42" t="s">
        <v>24</v>
      </c>
      <c r="D88" s="52"/>
      <c r="E88" s="53">
        <v>455</v>
      </c>
      <c r="F88" s="54"/>
      <c r="G88" s="54"/>
      <c r="H88" s="54"/>
      <c r="I88" s="54"/>
      <c r="J88" s="54"/>
      <c r="K88" s="54"/>
      <c r="L88" s="54"/>
      <c r="M88" s="46"/>
    </row>
    <row r="89" spans="1:16" s="1" customFormat="1" ht="13.5" x14ac:dyDescent="0.25">
      <c r="A89" s="85"/>
      <c r="B89" s="55" t="s">
        <v>14</v>
      </c>
      <c r="C89" s="56" t="s">
        <v>15</v>
      </c>
      <c r="D89" s="57">
        <v>0.13</v>
      </c>
      <c r="E89" s="54">
        <f>E88*D89</f>
        <v>59.15</v>
      </c>
      <c r="F89" s="54"/>
      <c r="G89" s="54"/>
      <c r="H89" s="54"/>
      <c r="I89" s="54"/>
      <c r="J89" s="54"/>
      <c r="K89" s="54"/>
      <c r="L89" s="54"/>
      <c r="M89" s="46"/>
    </row>
    <row r="90" spans="1:16" s="1" customFormat="1" ht="15" customHeight="1" x14ac:dyDescent="0.25">
      <c r="A90" s="85"/>
      <c r="B90" s="55" t="s">
        <v>75</v>
      </c>
      <c r="C90" s="40" t="s">
        <v>24</v>
      </c>
      <c r="D90" s="57">
        <v>1</v>
      </c>
      <c r="E90" s="54">
        <v>190</v>
      </c>
      <c r="F90" s="54"/>
      <c r="G90" s="54"/>
      <c r="H90" s="54"/>
      <c r="I90" s="54"/>
      <c r="J90" s="54"/>
      <c r="K90" s="54"/>
      <c r="L90" s="54"/>
      <c r="M90" s="46"/>
    </row>
    <row r="91" spans="1:16" s="1" customFormat="1" ht="15.75" customHeight="1" x14ac:dyDescent="0.25">
      <c r="A91" s="85"/>
      <c r="B91" s="55" t="s">
        <v>76</v>
      </c>
      <c r="C91" s="40" t="s">
        <v>24</v>
      </c>
      <c r="D91" s="57">
        <v>1</v>
      </c>
      <c r="E91" s="54">
        <v>265</v>
      </c>
      <c r="F91" s="54"/>
      <c r="G91" s="54"/>
      <c r="H91" s="54"/>
      <c r="I91" s="54"/>
      <c r="J91" s="54"/>
      <c r="K91" s="54"/>
      <c r="L91" s="54"/>
      <c r="M91" s="46"/>
    </row>
    <row r="92" spans="1:16" s="1" customFormat="1" ht="17.25" customHeight="1" x14ac:dyDescent="0.25">
      <c r="A92" s="85">
        <v>2</v>
      </c>
      <c r="B92" s="50" t="s">
        <v>96</v>
      </c>
      <c r="C92" s="51" t="s">
        <v>21</v>
      </c>
      <c r="D92" s="86"/>
      <c r="E92" s="87">
        <v>2</v>
      </c>
      <c r="F92" s="53"/>
      <c r="G92" s="53"/>
      <c r="H92" s="53"/>
      <c r="I92" s="54"/>
      <c r="J92" s="53"/>
      <c r="K92" s="53"/>
      <c r="L92" s="54"/>
      <c r="M92" s="49"/>
    </row>
    <row r="93" spans="1:16" s="1" customFormat="1" ht="15" customHeight="1" x14ac:dyDescent="0.25">
      <c r="A93" s="85"/>
      <c r="B93" s="55" t="s">
        <v>97</v>
      </c>
      <c r="C93" s="56" t="s">
        <v>15</v>
      </c>
      <c r="D93" s="57">
        <v>2.71</v>
      </c>
      <c r="E93" s="54">
        <f>E92*D93</f>
        <v>5.42</v>
      </c>
      <c r="F93" s="54"/>
      <c r="G93" s="54"/>
      <c r="H93" s="54"/>
      <c r="I93" s="54"/>
      <c r="J93" s="54"/>
      <c r="K93" s="54"/>
      <c r="L93" s="54"/>
      <c r="M93" s="46"/>
    </row>
    <row r="94" spans="1:16" s="1" customFormat="1" ht="15" customHeight="1" x14ac:dyDescent="0.25">
      <c r="A94" s="85"/>
      <c r="B94" s="55" t="s">
        <v>68</v>
      </c>
      <c r="C94" s="40" t="s">
        <v>69</v>
      </c>
      <c r="D94" s="88">
        <v>1</v>
      </c>
      <c r="E94" s="54">
        <f>E92*D94</f>
        <v>2</v>
      </c>
      <c r="F94" s="54"/>
      <c r="G94" s="54"/>
      <c r="H94" s="54"/>
      <c r="I94" s="54"/>
      <c r="J94" s="54"/>
      <c r="K94" s="54"/>
      <c r="L94" s="54"/>
      <c r="M94" s="46"/>
    </row>
    <row r="95" spans="1:16" s="1" customFormat="1" ht="16.5" customHeight="1" x14ac:dyDescent="0.25">
      <c r="A95" s="89"/>
      <c r="B95" s="55" t="s">
        <v>82</v>
      </c>
      <c r="C95" s="56" t="s">
        <v>21</v>
      </c>
      <c r="D95" s="57"/>
      <c r="E95" s="90">
        <v>2</v>
      </c>
      <c r="F95" s="54"/>
      <c r="G95" s="54"/>
      <c r="H95" s="54"/>
      <c r="I95" s="54"/>
      <c r="J95" s="54"/>
      <c r="K95" s="54"/>
      <c r="L95" s="54"/>
      <c r="M95" s="46"/>
    </row>
    <row r="96" spans="1:16" s="1" customFormat="1" ht="32.25" customHeight="1" x14ac:dyDescent="0.25">
      <c r="A96" s="103">
        <v>3</v>
      </c>
      <c r="B96" s="50" t="s">
        <v>80</v>
      </c>
      <c r="C96" s="51" t="s">
        <v>21</v>
      </c>
      <c r="D96" s="52"/>
      <c r="E96" s="53">
        <v>60</v>
      </c>
      <c r="F96" s="54"/>
      <c r="G96" s="54"/>
      <c r="H96" s="54"/>
      <c r="I96" s="54"/>
      <c r="J96" s="54"/>
      <c r="K96" s="54"/>
      <c r="L96" s="54"/>
      <c r="M96" s="46"/>
    </row>
    <row r="97" spans="1:13" s="1" customFormat="1" ht="13.5" x14ac:dyDescent="0.25">
      <c r="A97" s="104"/>
      <c r="B97" s="55" t="s">
        <v>14</v>
      </c>
      <c r="C97" s="56" t="s">
        <v>15</v>
      </c>
      <c r="D97" s="57">
        <v>1.03</v>
      </c>
      <c r="E97" s="54">
        <f>E96*D97</f>
        <v>61.800000000000004</v>
      </c>
      <c r="F97" s="54"/>
      <c r="G97" s="54"/>
      <c r="H97" s="54"/>
      <c r="I97" s="54"/>
      <c r="J97" s="54"/>
      <c r="K97" s="54"/>
      <c r="L97" s="54"/>
      <c r="M97" s="46"/>
    </row>
    <row r="98" spans="1:13" s="1" customFormat="1" ht="13.5" x14ac:dyDescent="0.25">
      <c r="A98" s="104"/>
      <c r="B98" s="55" t="s">
        <v>81</v>
      </c>
      <c r="C98" s="56" t="s">
        <v>21</v>
      </c>
      <c r="D98" s="57">
        <v>1</v>
      </c>
      <c r="E98" s="54">
        <f>E96*D98</f>
        <v>60</v>
      </c>
      <c r="F98" s="54"/>
      <c r="G98" s="54"/>
      <c r="H98" s="54"/>
      <c r="I98" s="54"/>
      <c r="J98" s="54"/>
      <c r="K98" s="54"/>
      <c r="L98" s="54"/>
      <c r="M98" s="46"/>
    </row>
    <row r="99" spans="1:13" s="1" customFormat="1" ht="13.5" x14ac:dyDescent="0.25">
      <c r="A99" s="105"/>
      <c r="B99" s="55" t="s">
        <v>38</v>
      </c>
      <c r="C99" s="56" t="s">
        <v>6</v>
      </c>
      <c r="D99" s="57">
        <v>0.38200000000000001</v>
      </c>
      <c r="E99" s="54">
        <f>E96*D99</f>
        <v>22.92</v>
      </c>
      <c r="F99" s="54"/>
      <c r="G99" s="54"/>
      <c r="H99" s="54"/>
      <c r="I99" s="54"/>
      <c r="J99" s="54"/>
      <c r="K99" s="54"/>
      <c r="L99" s="54"/>
      <c r="M99" s="46"/>
    </row>
    <row r="100" spans="1:13" s="1" customFormat="1" ht="30.75" customHeight="1" x14ac:dyDescent="0.25">
      <c r="A100" s="84">
        <v>4</v>
      </c>
      <c r="B100" s="50" t="s">
        <v>70</v>
      </c>
      <c r="C100" s="51" t="s">
        <v>21</v>
      </c>
      <c r="D100" s="52"/>
      <c r="E100" s="53">
        <v>70</v>
      </c>
      <c r="F100" s="54"/>
      <c r="G100" s="54"/>
      <c r="H100" s="54"/>
      <c r="I100" s="54"/>
      <c r="J100" s="54"/>
      <c r="K100" s="54"/>
      <c r="L100" s="54"/>
      <c r="M100" s="46"/>
    </row>
    <row r="101" spans="1:13" s="1" customFormat="1" ht="13.5" x14ac:dyDescent="0.25">
      <c r="A101" s="85"/>
      <c r="B101" s="55" t="s">
        <v>14</v>
      </c>
      <c r="C101" s="56" t="s">
        <v>15</v>
      </c>
      <c r="D101" s="57">
        <v>0.34</v>
      </c>
      <c r="E101" s="54">
        <f>E100*D101</f>
        <v>23.8</v>
      </c>
      <c r="F101" s="54"/>
      <c r="G101" s="54"/>
      <c r="H101" s="54"/>
      <c r="I101" s="54"/>
      <c r="J101" s="54"/>
      <c r="K101" s="54"/>
      <c r="L101" s="54"/>
      <c r="M101" s="46"/>
    </row>
    <row r="102" spans="1:13" s="1" customFormat="1" ht="30.75" customHeight="1" x14ac:dyDescent="0.25">
      <c r="A102" s="85"/>
      <c r="B102" s="55" t="s">
        <v>71</v>
      </c>
      <c r="C102" s="56" t="s">
        <v>21</v>
      </c>
      <c r="D102" s="57">
        <v>1</v>
      </c>
      <c r="E102" s="54">
        <f>E100*D102</f>
        <v>70</v>
      </c>
      <c r="F102" s="54"/>
      <c r="G102" s="54"/>
      <c r="H102" s="54"/>
      <c r="I102" s="54"/>
      <c r="J102" s="54"/>
      <c r="K102" s="54"/>
      <c r="L102" s="54"/>
      <c r="M102" s="46"/>
    </row>
    <row r="103" spans="1:13" s="1" customFormat="1" ht="27" x14ac:dyDescent="0.25">
      <c r="A103" s="84">
        <v>5</v>
      </c>
      <c r="B103" s="50" t="s">
        <v>72</v>
      </c>
      <c r="C103" s="51" t="s">
        <v>21</v>
      </c>
      <c r="D103" s="52"/>
      <c r="E103" s="53">
        <v>15</v>
      </c>
      <c r="F103" s="54"/>
      <c r="G103" s="54"/>
      <c r="H103" s="54"/>
      <c r="I103" s="54"/>
      <c r="J103" s="54"/>
      <c r="K103" s="54"/>
      <c r="L103" s="54"/>
      <c r="M103" s="46"/>
    </row>
    <row r="104" spans="1:13" s="1" customFormat="1" ht="16.5" customHeight="1" x14ac:dyDescent="0.25">
      <c r="A104" s="85"/>
      <c r="B104" s="55" t="s">
        <v>14</v>
      </c>
      <c r="C104" s="56" t="s">
        <v>15</v>
      </c>
      <c r="D104" s="57">
        <v>0.68</v>
      </c>
      <c r="E104" s="54">
        <f>E103*D104</f>
        <v>10.200000000000001</v>
      </c>
      <c r="F104" s="54"/>
      <c r="G104" s="54"/>
      <c r="H104" s="54"/>
      <c r="I104" s="54"/>
      <c r="J104" s="54"/>
      <c r="K104" s="54"/>
      <c r="L104" s="54"/>
      <c r="M104" s="46"/>
    </row>
    <row r="105" spans="1:13" s="1" customFormat="1" ht="16.5" customHeight="1" x14ac:dyDescent="0.25">
      <c r="A105" s="85"/>
      <c r="B105" s="55" t="s">
        <v>73</v>
      </c>
      <c r="C105" s="56" t="s">
        <v>21</v>
      </c>
      <c r="D105" s="57">
        <v>1</v>
      </c>
      <c r="E105" s="54">
        <f>E103*D105</f>
        <v>15</v>
      </c>
      <c r="F105" s="54"/>
      <c r="G105" s="54"/>
      <c r="H105" s="54"/>
      <c r="I105" s="54"/>
      <c r="J105" s="54"/>
      <c r="K105" s="54"/>
      <c r="L105" s="54"/>
      <c r="M105" s="46"/>
    </row>
    <row r="106" spans="1:13" x14ac:dyDescent="0.25">
      <c r="A106" s="79"/>
      <c r="B106" s="42" t="s">
        <v>0</v>
      </c>
      <c r="C106" s="91"/>
      <c r="D106" s="92"/>
      <c r="E106" s="45"/>
      <c r="F106" s="45"/>
      <c r="G106" s="45"/>
      <c r="H106" s="45"/>
      <c r="I106" s="45"/>
      <c r="J106" s="45"/>
      <c r="K106" s="45"/>
      <c r="L106" s="45"/>
      <c r="M106" s="93"/>
    </row>
    <row r="107" spans="1:13" x14ac:dyDescent="0.25">
      <c r="A107" s="79"/>
      <c r="B107" s="51" t="s">
        <v>77</v>
      </c>
      <c r="C107" s="43" t="s">
        <v>99</v>
      </c>
      <c r="D107" s="52"/>
      <c r="E107" s="53"/>
      <c r="F107" s="53"/>
      <c r="G107" s="53"/>
      <c r="H107" s="53"/>
      <c r="I107" s="53"/>
      <c r="J107" s="53"/>
      <c r="K107" s="53"/>
      <c r="L107" s="53"/>
      <c r="M107" s="93"/>
    </row>
    <row r="108" spans="1:13" x14ac:dyDescent="0.25">
      <c r="A108" s="79"/>
      <c r="B108" s="51" t="s">
        <v>78</v>
      </c>
      <c r="C108" s="91"/>
      <c r="D108" s="52"/>
      <c r="E108" s="53"/>
      <c r="F108" s="53"/>
      <c r="G108" s="53"/>
      <c r="H108" s="53"/>
      <c r="I108" s="53"/>
      <c r="J108" s="53"/>
      <c r="K108" s="53"/>
      <c r="L108" s="53"/>
      <c r="M108" s="93"/>
    </row>
    <row r="109" spans="1:13" x14ac:dyDescent="0.25">
      <c r="A109" s="79"/>
      <c r="B109" s="51" t="s">
        <v>31</v>
      </c>
      <c r="C109" s="43" t="s">
        <v>99</v>
      </c>
      <c r="D109" s="52"/>
      <c r="E109" s="53"/>
      <c r="F109" s="53"/>
      <c r="G109" s="53"/>
      <c r="H109" s="53"/>
      <c r="I109" s="53"/>
      <c r="J109" s="53"/>
      <c r="K109" s="53"/>
      <c r="L109" s="53"/>
      <c r="M109" s="93"/>
    </row>
    <row r="110" spans="1:13" x14ac:dyDescent="0.25">
      <c r="A110" s="79"/>
      <c r="B110" s="51" t="s">
        <v>84</v>
      </c>
      <c r="C110" s="43"/>
      <c r="D110" s="52"/>
      <c r="E110" s="53"/>
      <c r="F110" s="53"/>
      <c r="G110" s="53"/>
      <c r="H110" s="53"/>
      <c r="I110" s="53"/>
      <c r="J110" s="53"/>
      <c r="K110" s="53"/>
      <c r="L110" s="53"/>
      <c r="M110" s="93"/>
    </row>
    <row r="111" spans="1:13" x14ac:dyDescent="0.25">
      <c r="A111" s="79"/>
      <c r="B111" s="51" t="s">
        <v>85</v>
      </c>
      <c r="C111" s="43"/>
      <c r="D111" s="52"/>
      <c r="E111" s="53"/>
      <c r="F111" s="53"/>
      <c r="G111" s="54"/>
      <c r="H111" s="54"/>
      <c r="I111" s="54"/>
      <c r="J111" s="54"/>
      <c r="K111" s="54"/>
      <c r="L111" s="53"/>
      <c r="M111" s="93"/>
    </row>
    <row r="112" spans="1:13" x14ac:dyDescent="0.25">
      <c r="A112" s="39"/>
      <c r="B112" s="69" t="s">
        <v>88</v>
      </c>
      <c r="C112" s="98" t="s">
        <v>99</v>
      </c>
      <c r="D112" s="99"/>
      <c r="E112" s="99"/>
      <c r="F112" s="99"/>
      <c r="G112" s="49"/>
      <c r="H112" s="49"/>
      <c r="I112" s="49"/>
      <c r="J112" s="49"/>
      <c r="K112" s="49"/>
      <c r="L112" s="49"/>
      <c r="M112" s="94"/>
    </row>
    <row r="113" spans="1:16" x14ac:dyDescent="0.25">
      <c r="A113" s="39"/>
      <c r="B113" s="69" t="s">
        <v>87</v>
      </c>
      <c r="C113" s="98"/>
      <c r="D113" s="99"/>
      <c r="E113" s="99"/>
      <c r="F113" s="99"/>
      <c r="G113" s="49"/>
      <c r="H113" s="49"/>
      <c r="I113" s="49"/>
      <c r="J113" s="49"/>
      <c r="K113" s="49"/>
      <c r="L113" s="49"/>
      <c r="M113" s="94"/>
    </row>
    <row r="114" spans="1:16" x14ac:dyDescent="0.25">
      <c r="A114" s="48"/>
      <c r="B114" s="69" t="s">
        <v>89</v>
      </c>
      <c r="C114" s="98" t="s">
        <v>99</v>
      </c>
      <c r="D114" s="99"/>
      <c r="E114" s="99"/>
      <c r="F114" s="99"/>
      <c r="G114" s="49"/>
      <c r="H114" s="49"/>
      <c r="I114" s="49"/>
      <c r="J114" s="49"/>
      <c r="K114" s="49"/>
      <c r="L114" s="49"/>
      <c r="M114" s="94"/>
    </row>
    <row r="115" spans="1:16" x14ac:dyDescent="0.25">
      <c r="A115" s="48"/>
      <c r="B115" s="69" t="s">
        <v>87</v>
      </c>
      <c r="C115" s="98"/>
      <c r="D115" s="99"/>
      <c r="E115" s="99"/>
      <c r="F115" s="99"/>
      <c r="G115" s="49"/>
      <c r="H115" s="49"/>
      <c r="I115" s="49"/>
      <c r="J115" s="49"/>
      <c r="K115" s="49"/>
      <c r="L115" s="49"/>
      <c r="M115" s="94"/>
    </row>
    <row r="116" spans="1:16" ht="18.75" customHeight="1" x14ac:dyDescent="0.25">
      <c r="A116" s="48"/>
      <c r="B116" s="69" t="s">
        <v>86</v>
      </c>
      <c r="C116" s="98">
        <v>0.02</v>
      </c>
      <c r="D116" s="99"/>
      <c r="E116" s="99"/>
      <c r="F116" s="99"/>
      <c r="G116" s="49"/>
      <c r="H116" s="49"/>
      <c r="I116" s="49"/>
      <c r="J116" s="49"/>
      <c r="K116" s="49"/>
      <c r="L116" s="49"/>
      <c r="M116" s="94"/>
    </row>
    <row r="117" spans="1:16" ht="21" customHeight="1" x14ac:dyDescent="0.25">
      <c r="A117" s="48"/>
      <c r="B117" s="69" t="s">
        <v>87</v>
      </c>
      <c r="C117" s="98"/>
      <c r="D117" s="99"/>
      <c r="E117" s="99"/>
      <c r="F117" s="99"/>
      <c r="G117" s="49"/>
      <c r="H117" s="49"/>
      <c r="I117" s="49"/>
      <c r="J117" s="49"/>
      <c r="K117" s="49"/>
      <c r="L117" s="49"/>
      <c r="M117" s="94"/>
    </row>
    <row r="118" spans="1:16" ht="17.25" customHeight="1" x14ac:dyDescent="0.25">
      <c r="A118" s="48"/>
      <c r="B118" s="69" t="s">
        <v>90</v>
      </c>
      <c r="C118" s="98">
        <v>0.18</v>
      </c>
      <c r="D118" s="99"/>
      <c r="E118" s="99"/>
      <c r="F118" s="99"/>
      <c r="G118" s="49"/>
      <c r="H118" s="49"/>
      <c r="I118" s="49"/>
      <c r="J118" s="49"/>
      <c r="K118" s="49"/>
      <c r="L118" s="49"/>
      <c r="M118" s="94"/>
    </row>
    <row r="119" spans="1:16" ht="19.5" customHeight="1" x14ac:dyDescent="0.25">
      <c r="A119" s="48"/>
      <c r="B119" s="69" t="s">
        <v>91</v>
      </c>
      <c r="C119" s="98"/>
      <c r="D119" s="99"/>
      <c r="E119" s="99"/>
      <c r="F119" s="99"/>
      <c r="G119" s="49"/>
      <c r="H119" s="49"/>
      <c r="I119" s="49"/>
      <c r="J119" s="49"/>
      <c r="K119" s="49"/>
      <c r="L119" s="49"/>
      <c r="M119" s="94"/>
      <c r="N119" s="34"/>
      <c r="P119" s="34"/>
    </row>
    <row r="120" spans="1:16" x14ac:dyDescent="0.25">
      <c r="B120" s="100"/>
      <c r="C120" s="100"/>
      <c r="D120" s="101"/>
      <c r="E120" s="101"/>
      <c r="F120" s="101"/>
      <c r="G120" s="24"/>
      <c r="H120" s="24"/>
      <c r="I120" s="24"/>
      <c r="J120" s="24"/>
      <c r="K120" s="24"/>
      <c r="L120" s="24"/>
      <c r="M120" s="24"/>
    </row>
    <row r="121" spans="1:16" x14ac:dyDescent="0.25">
      <c r="D121" s="24"/>
      <c r="E121" s="24"/>
      <c r="F121" s="24"/>
      <c r="G121" s="24"/>
      <c r="H121" s="24"/>
      <c r="I121" s="24"/>
      <c r="J121" s="24"/>
      <c r="K121" s="24"/>
      <c r="L121" s="24"/>
      <c r="M121" s="24"/>
    </row>
    <row r="122" spans="1:16" x14ac:dyDescent="0.25">
      <c r="D122" s="24"/>
      <c r="E122" s="24"/>
      <c r="F122" s="24"/>
      <c r="G122" s="24"/>
      <c r="H122" s="24"/>
      <c r="I122" s="24"/>
      <c r="J122" s="24"/>
      <c r="K122" s="24"/>
      <c r="L122" s="24"/>
      <c r="M122" s="24"/>
    </row>
    <row r="123" spans="1:16" x14ac:dyDescent="0.25">
      <c r="D123" s="24"/>
      <c r="E123" s="24"/>
      <c r="F123" s="24"/>
      <c r="G123" s="24"/>
      <c r="H123" s="24"/>
      <c r="I123" s="24"/>
      <c r="J123" s="24"/>
      <c r="K123" s="24"/>
      <c r="L123" s="24"/>
      <c r="M123" s="24"/>
    </row>
    <row r="124" spans="1:16" x14ac:dyDescent="0.25">
      <c r="D124" s="24"/>
      <c r="E124" s="24"/>
      <c r="F124" s="24"/>
      <c r="G124" s="24"/>
      <c r="H124" s="24"/>
      <c r="I124" s="24"/>
      <c r="J124" s="24"/>
      <c r="K124" s="24"/>
      <c r="L124" s="24"/>
      <c r="M124" s="24"/>
    </row>
    <row r="125" spans="1:16" x14ac:dyDescent="0.25">
      <c r="D125" s="24"/>
      <c r="E125" s="24"/>
      <c r="F125" s="24"/>
      <c r="G125" s="24"/>
      <c r="H125" s="24"/>
      <c r="I125" s="24"/>
      <c r="J125" s="24"/>
      <c r="K125" s="24"/>
      <c r="L125" s="24"/>
      <c r="M125" s="24"/>
    </row>
    <row r="126" spans="1:16" x14ac:dyDescent="0.25">
      <c r="D126" s="24"/>
      <c r="E126" s="24"/>
      <c r="F126" s="24"/>
      <c r="G126" s="24"/>
      <c r="H126" s="24"/>
      <c r="I126" s="24"/>
      <c r="J126" s="24"/>
      <c r="K126" s="24"/>
      <c r="L126" s="24"/>
      <c r="M126" s="24"/>
    </row>
    <row r="127" spans="1:16" x14ac:dyDescent="0.25">
      <c r="D127" s="24"/>
      <c r="E127" s="24"/>
      <c r="F127" s="24"/>
      <c r="G127" s="24"/>
      <c r="H127" s="24"/>
      <c r="I127" s="24"/>
      <c r="J127" s="24"/>
      <c r="K127" s="24"/>
      <c r="L127" s="24"/>
      <c r="M127" s="24"/>
    </row>
    <row r="128" spans="1:16" x14ac:dyDescent="0.25">
      <c r="D128" s="24"/>
      <c r="E128" s="24"/>
      <c r="F128" s="24"/>
      <c r="G128" s="24"/>
      <c r="H128" s="24"/>
      <c r="I128" s="24"/>
      <c r="J128" s="24"/>
      <c r="K128" s="24"/>
      <c r="L128" s="24"/>
      <c r="M128" s="24"/>
    </row>
    <row r="129" spans="4:13" x14ac:dyDescent="0.25">
      <c r="D129" s="24"/>
      <c r="E129" s="24"/>
      <c r="F129" s="24"/>
      <c r="G129" s="24"/>
      <c r="H129" s="24"/>
      <c r="I129" s="24"/>
      <c r="J129" s="24"/>
      <c r="K129" s="24"/>
      <c r="L129" s="24"/>
      <c r="M129" s="24"/>
    </row>
    <row r="130" spans="4:13" x14ac:dyDescent="0.25">
      <c r="D130" s="24"/>
      <c r="E130" s="24"/>
      <c r="F130" s="24"/>
      <c r="G130" s="24"/>
      <c r="H130" s="24"/>
      <c r="I130" s="24"/>
      <c r="J130" s="24"/>
      <c r="K130" s="24"/>
      <c r="L130" s="24"/>
      <c r="M130" s="24"/>
    </row>
  </sheetData>
  <mergeCells count="36">
    <mergeCell ref="A19:A20"/>
    <mergeCell ref="A9:A10"/>
    <mergeCell ref="A11:A12"/>
    <mergeCell ref="A13:A14"/>
    <mergeCell ref="A15:A16"/>
    <mergeCell ref="A17:A18"/>
    <mergeCell ref="D4:E5"/>
    <mergeCell ref="A1:M1"/>
    <mergeCell ref="A2:M2"/>
    <mergeCell ref="A3:M3"/>
    <mergeCell ref="F4:M4"/>
    <mergeCell ref="F5:G5"/>
    <mergeCell ref="H5:I5"/>
    <mergeCell ref="J5:K5"/>
    <mergeCell ref="L5:L6"/>
    <mergeCell ref="M5:M6"/>
    <mergeCell ref="A4:A6"/>
    <mergeCell ref="B4:B6"/>
    <mergeCell ref="C4:C6"/>
    <mergeCell ref="A21:A22"/>
    <mergeCell ref="A23:A24"/>
    <mergeCell ref="A32:A34"/>
    <mergeCell ref="A35:A38"/>
    <mergeCell ref="A40:A44"/>
    <mergeCell ref="P39:R39"/>
    <mergeCell ref="A96:A99"/>
    <mergeCell ref="A70:A72"/>
    <mergeCell ref="A73:A77"/>
    <mergeCell ref="A78:A81"/>
    <mergeCell ref="A63:A66"/>
    <mergeCell ref="A67:A69"/>
    <mergeCell ref="A52:A54"/>
    <mergeCell ref="A55:A58"/>
    <mergeCell ref="A59:A62"/>
    <mergeCell ref="A48:A51"/>
    <mergeCell ref="A45:A4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კორექტ  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Davit Soselia</cp:lastModifiedBy>
  <cp:lastPrinted>2019-06-13T13:50:16Z</cp:lastPrinted>
  <dcterms:created xsi:type="dcterms:W3CDTF">2013-09-26T04:54:09Z</dcterms:created>
  <dcterms:modified xsi:type="dcterms:W3CDTF">2019-06-13T13:51:09Z</dcterms:modified>
</cp:coreProperties>
</file>