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990"/>
  </bookViews>
  <sheets>
    <sheet name="საერთო ჯამი" sheetId="14" r:id="rId1"/>
    <sheet name="კალოუბნის ქუჩა" sheetId="15" r:id="rId2"/>
    <sheet name="მასივი, კორპ. 20" sheetId="16" r:id="rId3"/>
    <sheet name="ზემო პლატო" sheetId="17" r:id="rId4"/>
    <sheet name="ხომლელი" sheetId="18" r:id="rId5"/>
    <sheet name="მასივი, 9 კვარტ. კორპ. 3" sheetId="21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1" l="1"/>
  <c r="E152" i="21" l="1"/>
  <c r="E151" i="21"/>
  <c r="A151" i="21"/>
  <c r="A152" i="21" s="1"/>
  <c r="A153" i="21" s="1"/>
  <c r="A154" i="21" s="1"/>
  <c r="A155" i="21" s="1"/>
  <c r="A156" i="21" s="1"/>
  <c r="E148" i="21"/>
  <c r="A144" i="21"/>
  <c r="A145" i="21" s="1"/>
  <c r="A146" i="21" s="1"/>
  <c r="A147" i="21" s="1"/>
  <c r="A148" i="21" s="1"/>
  <c r="A149" i="21" s="1"/>
  <c r="E143" i="21"/>
  <c r="E142" i="21"/>
  <c r="E141" i="21"/>
  <c r="A141" i="21"/>
  <c r="A142" i="21" s="1"/>
  <c r="E139" i="21"/>
  <c r="E138" i="21"/>
  <c r="E137" i="21"/>
  <c r="E136" i="21"/>
  <c r="A136" i="21"/>
  <c r="A138" i="21" s="1"/>
  <c r="A128" i="21"/>
  <c r="E127" i="21"/>
  <c r="E128" i="21" s="1"/>
  <c r="E126" i="21"/>
  <c r="A126" i="21"/>
  <c r="E124" i="21"/>
  <c r="E123" i="21"/>
  <c r="E122" i="21"/>
  <c r="A122" i="21"/>
  <c r="A123" i="21" s="1"/>
  <c r="A124" i="21" s="1"/>
  <c r="E120" i="21"/>
  <c r="A120" i="21"/>
  <c r="E118" i="21"/>
  <c r="E117" i="21"/>
  <c r="A117" i="21"/>
  <c r="A111" i="21"/>
  <c r="A112" i="21" s="1"/>
  <c r="A113" i="21" s="1"/>
  <c r="A114" i="21" s="1"/>
  <c r="A115" i="21" s="1"/>
  <c r="E109" i="21"/>
  <c r="E104" i="21"/>
  <c r="E103" i="21"/>
  <c r="A103" i="21"/>
  <c r="A104" i="21" s="1"/>
  <c r="A105" i="21" s="1"/>
  <c r="A106" i="21" s="1"/>
  <c r="A107" i="21" s="1"/>
  <c r="A108" i="21" s="1"/>
  <c r="A109" i="21" s="1"/>
  <c r="E101" i="21"/>
  <c r="E97" i="21"/>
  <c r="E96" i="21"/>
  <c r="A96" i="21"/>
  <c r="A97" i="21" s="1"/>
  <c r="A98" i="21" s="1"/>
  <c r="A99" i="21" s="1"/>
  <c r="A100" i="21" s="1"/>
  <c r="A101" i="21" s="1"/>
  <c r="E93" i="21"/>
  <c r="E92" i="21"/>
  <c r="E91" i="21"/>
  <c r="A91" i="21"/>
  <c r="A92" i="21" s="1"/>
  <c r="A93" i="21" s="1"/>
  <c r="A94" i="21" s="1"/>
  <c r="E89" i="21"/>
  <c r="E88" i="21"/>
  <c r="A88" i="21"/>
  <c r="A89" i="21" s="1"/>
  <c r="E86" i="21"/>
  <c r="A86" i="21"/>
  <c r="A82" i="21"/>
  <c r="A83" i="21" s="1"/>
  <c r="E81" i="21"/>
  <c r="E80" i="21"/>
  <c r="A80" i="21"/>
  <c r="E78" i="21"/>
  <c r="A78" i="21"/>
  <c r="E74" i="21"/>
  <c r="E73" i="21"/>
  <c r="E72" i="21"/>
  <c r="E71" i="21"/>
  <c r="A71" i="21"/>
  <c r="A72" i="21" s="1"/>
  <c r="A73" i="21" s="1"/>
  <c r="A74" i="21" s="1"/>
  <c r="E69" i="21"/>
  <c r="E68" i="21"/>
  <c r="E67" i="21"/>
  <c r="A67" i="21"/>
  <c r="A68" i="21" s="1"/>
  <c r="A69" i="21" s="1"/>
  <c r="E65" i="21"/>
  <c r="E64" i="21"/>
  <c r="E63" i="21"/>
  <c r="E62" i="21"/>
  <c r="E61" i="21"/>
  <c r="A61" i="21"/>
  <c r="A62" i="21" s="1"/>
  <c r="A63" i="21" s="1"/>
  <c r="A64" i="21" s="1"/>
  <c r="A65" i="21" s="1"/>
  <c r="E59" i="21"/>
  <c r="E58" i="21"/>
  <c r="E57" i="21"/>
  <c r="E56" i="21"/>
  <c r="A56" i="21"/>
  <c r="A57" i="21" s="1"/>
  <c r="A58" i="21" s="1"/>
  <c r="A59" i="21" s="1"/>
  <c r="E54" i="21"/>
  <c r="E52" i="21"/>
  <c r="E51" i="21"/>
  <c r="A51" i="21"/>
  <c r="A52" i="21" s="1"/>
  <c r="A53" i="21" s="1"/>
  <c r="A54" i="21" s="1"/>
  <c r="A43" i="21"/>
  <c r="A44" i="21" s="1"/>
  <c r="A45" i="21" s="1"/>
  <c r="A46" i="21" s="1"/>
  <c r="A47" i="21" s="1"/>
  <c r="A48" i="21" s="1"/>
  <c r="A49" i="21" s="1"/>
  <c r="E42" i="21"/>
  <c r="E41" i="21"/>
  <c r="E40" i="21"/>
  <c r="E39" i="21"/>
  <c r="E38" i="21"/>
  <c r="E37" i="21"/>
  <c r="A37" i="21"/>
  <c r="A38" i="21" s="1"/>
  <c r="A39" i="21" s="1"/>
  <c r="A41" i="21" s="1"/>
  <c r="E35" i="21"/>
  <c r="E34" i="21"/>
  <c r="E33" i="21"/>
  <c r="E32" i="21"/>
  <c r="E31" i="21"/>
  <c r="A31" i="21"/>
  <c r="A32" i="21" s="1"/>
  <c r="A29" i="21"/>
  <c r="A27" i="21"/>
  <c r="E26" i="21"/>
  <c r="A23" i="21"/>
  <c r="A24" i="21" s="1"/>
  <c r="A25" i="21" s="1"/>
  <c r="E22" i="21"/>
  <c r="E21" i="21"/>
  <c r="E20" i="21"/>
  <c r="A20" i="21"/>
  <c r="A21" i="21" s="1"/>
  <c r="E18" i="21"/>
  <c r="A18" i="21"/>
  <c r="E14" i="21"/>
  <c r="E13" i="21"/>
  <c r="A13" i="21"/>
  <c r="A14" i="21" s="1"/>
  <c r="E9" i="21"/>
  <c r="E8" i="21"/>
  <c r="E7" i="21"/>
  <c r="A7" i="21"/>
  <c r="A8" i="21" s="1"/>
  <c r="A9" i="21" s="1"/>
  <c r="E28" i="21" l="1"/>
  <c r="E29" i="21" s="1"/>
  <c r="E27" i="21"/>
  <c r="E44" i="21"/>
  <c r="E43" i="21"/>
  <c r="E49" i="21"/>
  <c r="E48" i="21"/>
  <c r="E47" i="21"/>
  <c r="A34" i="21"/>
  <c r="A33" i="21"/>
  <c r="A35" i="21" s="1"/>
  <c r="A40" i="21"/>
  <c r="E25" i="21"/>
  <c r="E24" i="21"/>
  <c r="E23" i="21"/>
  <c r="E145" i="21"/>
  <c r="E144" i="21"/>
  <c r="E149" i="21"/>
  <c r="A137" i="21"/>
  <c r="A139" i="21" s="1"/>
  <c r="E171" i="18"/>
  <c r="E170" i="18"/>
  <c r="A170" i="18"/>
  <c r="A171" i="18" s="1"/>
  <c r="A172" i="18" s="1"/>
  <c r="A173" i="18" s="1"/>
  <c r="E167" i="18"/>
  <c r="A163" i="18"/>
  <c r="A164" i="18" s="1"/>
  <c r="A165" i="18" s="1"/>
  <c r="A166" i="18" s="1"/>
  <c r="A167" i="18" s="1"/>
  <c r="A168" i="18" s="1"/>
  <c r="E162" i="18"/>
  <c r="E168" i="18" s="1"/>
  <c r="E161" i="18"/>
  <c r="E160" i="18"/>
  <c r="A160" i="18"/>
  <c r="A161" i="18" s="1"/>
  <c r="E158" i="18"/>
  <c r="E157" i="18"/>
  <c r="E155" i="18"/>
  <c r="E156" i="18" s="1"/>
  <c r="A155" i="18"/>
  <c r="A147" i="18"/>
  <c r="E146" i="18"/>
  <c r="E147" i="18" s="1"/>
  <c r="E145" i="18"/>
  <c r="A145" i="18"/>
  <c r="E143" i="18"/>
  <c r="A143" i="18"/>
  <c r="E140" i="18"/>
  <c r="A140" i="18"/>
  <c r="A134" i="18"/>
  <c r="A135" i="18" s="1"/>
  <c r="A136" i="18" s="1"/>
  <c r="A137" i="18" s="1"/>
  <c r="A138" i="18" s="1"/>
  <c r="E132" i="18"/>
  <c r="E127" i="18"/>
  <c r="E126" i="18"/>
  <c r="A126" i="18"/>
  <c r="A127" i="18" s="1"/>
  <c r="A128" i="18" s="1"/>
  <c r="A129" i="18" s="1"/>
  <c r="A130" i="18" s="1"/>
  <c r="A131" i="18" s="1"/>
  <c r="A132" i="18" s="1"/>
  <c r="E124" i="18"/>
  <c r="E120" i="18"/>
  <c r="E119" i="18"/>
  <c r="A119" i="18"/>
  <c r="A120" i="18" s="1"/>
  <c r="A121" i="18" s="1"/>
  <c r="A122" i="18" s="1"/>
  <c r="A123" i="18" s="1"/>
  <c r="A124" i="18" s="1"/>
  <c r="E116" i="18"/>
  <c r="E115" i="18"/>
  <c r="E114" i="18"/>
  <c r="A114" i="18"/>
  <c r="A115" i="18" s="1"/>
  <c r="A116" i="18" s="1"/>
  <c r="A117" i="18" s="1"/>
  <c r="E112" i="18"/>
  <c r="A112" i="18"/>
  <c r="A108" i="18"/>
  <c r="A109" i="18" s="1"/>
  <c r="E107" i="18"/>
  <c r="E106" i="18"/>
  <c r="A106" i="18"/>
  <c r="E104" i="18"/>
  <c r="A104" i="18"/>
  <c r="A97" i="18"/>
  <c r="A98" i="18" s="1"/>
  <c r="A99" i="18" s="1"/>
  <c r="A100" i="18" s="1"/>
  <c r="A101" i="18" s="1"/>
  <c r="A89" i="18"/>
  <c r="A90" i="18" s="1"/>
  <c r="A91" i="18" s="1"/>
  <c r="A92" i="18" s="1"/>
  <c r="A93" i="18" s="1"/>
  <c r="A94" i="18" s="1"/>
  <c r="A95" i="18" s="1"/>
  <c r="E86" i="18"/>
  <c r="E85" i="18"/>
  <c r="E84" i="18"/>
  <c r="A84" i="18"/>
  <c r="A85" i="18" s="1"/>
  <c r="A82" i="18"/>
  <c r="A80" i="18"/>
  <c r="E79" i="18"/>
  <c r="E80" i="18" s="1"/>
  <c r="E78" i="18"/>
  <c r="A78" i="18"/>
  <c r="E75" i="18"/>
  <c r="E74" i="18"/>
  <c r="E73" i="18"/>
  <c r="E72" i="18"/>
  <c r="A72" i="18"/>
  <c r="A73" i="18" s="1"/>
  <c r="A74" i="18" s="1"/>
  <c r="A75" i="18" s="1"/>
  <c r="E70" i="18"/>
  <c r="E69" i="18"/>
  <c r="E68" i="18"/>
  <c r="A68" i="18"/>
  <c r="A69" i="18" s="1"/>
  <c r="A70" i="18" s="1"/>
  <c r="E66" i="18"/>
  <c r="E64" i="18"/>
  <c r="E63" i="18"/>
  <c r="E62" i="18"/>
  <c r="A62" i="18"/>
  <c r="A63" i="18" s="1"/>
  <c r="A64" i="18" s="1"/>
  <c r="A65" i="18" s="1"/>
  <c r="A66" i="18" s="1"/>
  <c r="E60" i="18"/>
  <c r="E59" i="18"/>
  <c r="E58" i="18"/>
  <c r="E57" i="18"/>
  <c r="A57" i="18"/>
  <c r="A58" i="18" s="1"/>
  <c r="A59" i="18" s="1"/>
  <c r="A60" i="18" s="1"/>
  <c r="E55" i="18"/>
  <c r="E54" i="18"/>
  <c r="E53" i="18"/>
  <c r="E52" i="18"/>
  <c r="A52" i="18"/>
  <c r="A53" i="18" s="1"/>
  <c r="A54" i="18" s="1"/>
  <c r="A55" i="18" s="1"/>
  <c r="A44" i="18"/>
  <c r="A45" i="18" s="1"/>
  <c r="A46" i="18" s="1"/>
  <c r="A47" i="18" s="1"/>
  <c r="A48" i="18" s="1"/>
  <c r="A49" i="18" s="1"/>
  <c r="A50" i="18" s="1"/>
  <c r="E43" i="18"/>
  <c r="E42" i="18"/>
  <c r="E41" i="18"/>
  <c r="E40" i="18"/>
  <c r="E39" i="18"/>
  <c r="E38" i="18"/>
  <c r="A38" i="18"/>
  <c r="A39" i="18" s="1"/>
  <c r="E36" i="18"/>
  <c r="E35" i="18"/>
  <c r="E34" i="18"/>
  <c r="E33" i="18"/>
  <c r="E32" i="18"/>
  <c r="A32" i="18"/>
  <c r="A33" i="18" s="1"/>
  <c r="A30" i="18"/>
  <c r="A28" i="18"/>
  <c r="E27" i="18"/>
  <c r="E28" i="18" s="1"/>
  <c r="A24" i="18"/>
  <c r="A25" i="18" s="1"/>
  <c r="A26" i="18" s="1"/>
  <c r="E23" i="18"/>
  <c r="E22" i="18"/>
  <c r="E21" i="18"/>
  <c r="A21" i="18"/>
  <c r="A22" i="18" s="1"/>
  <c r="E19" i="18"/>
  <c r="A19" i="18"/>
  <c r="E15" i="18"/>
  <c r="E14" i="18"/>
  <c r="A14" i="18"/>
  <c r="A15" i="18" s="1"/>
  <c r="E163" i="18" l="1"/>
  <c r="E164" i="18"/>
  <c r="E29" i="18"/>
  <c r="E30" i="18" s="1"/>
  <c r="E65" i="18"/>
  <c r="A35" i="18"/>
  <c r="A34" i="18"/>
  <c r="A36" i="18" s="1"/>
  <c r="E101" i="18"/>
  <c r="E99" i="18"/>
  <c r="E97" i="18"/>
  <c r="E100" i="18"/>
  <c r="E98" i="18"/>
  <c r="A40" i="18"/>
  <c r="A42" i="18" s="1"/>
  <c r="A41" i="18"/>
  <c r="E81" i="18"/>
  <c r="E82" i="18" s="1"/>
  <c r="A87" i="18"/>
  <c r="A86" i="18"/>
  <c r="E24" i="18"/>
  <c r="E25" i="18"/>
  <c r="E26" i="18"/>
  <c r="A157" i="18"/>
  <c r="A156" i="18"/>
  <c r="A158" i="18" s="1"/>
  <c r="E50" i="18"/>
  <c r="E49" i="18"/>
  <c r="E48" i="18"/>
  <c r="E45" i="18"/>
  <c r="E44" i="18"/>
  <c r="E114" i="21" l="1"/>
  <c r="E113" i="21"/>
  <c r="E112" i="21"/>
  <c r="E115" i="21"/>
  <c r="E111" i="21"/>
  <c r="E90" i="18"/>
  <c r="E89" i="18"/>
  <c r="E94" i="18"/>
  <c r="E95" i="18"/>
  <c r="E138" i="18" l="1"/>
  <c r="E134" i="18"/>
  <c r="E137" i="18"/>
  <c r="E136" i="18"/>
  <c r="E135" i="18"/>
  <c r="E263" i="17" l="1"/>
  <c r="E45" i="17"/>
  <c r="E288" i="17"/>
  <c r="E287" i="17"/>
  <c r="A287" i="17"/>
  <c r="A288" i="17" s="1"/>
  <c r="A289" i="17" s="1"/>
  <c r="A290" i="17" s="1"/>
  <c r="A291" i="17" s="1"/>
  <c r="A292" i="17" s="1"/>
  <c r="A293" i="17" s="1"/>
  <c r="E284" i="17"/>
  <c r="A280" i="17"/>
  <c r="A281" i="17" s="1"/>
  <c r="A282" i="17" s="1"/>
  <c r="A283" i="17" s="1"/>
  <c r="A284" i="17" s="1"/>
  <c r="A285" i="17" s="1"/>
  <c r="E279" i="17"/>
  <c r="E285" i="17" s="1"/>
  <c r="E278" i="17"/>
  <c r="E277" i="17"/>
  <c r="A277" i="17"/>
  <c r="A278" i="17" s="1"/>
  <c r="E275" i="17"/>
  <c r="E274" i="17"/>
  <c r="E272" i="17"/>
  <c r="E273" i="17" s="1"/>
  <c r="A272" i="17"/>
  <c r="A273" i="17" s="1"/>
  <c r="A275" i="17" s="1"/>
  <c r="A264" i="17"/>
  <c r="E264" i="17"/>
  <c r="E262" i="17"/>
  <c r="A262" i="17"/>
  <c r="E260" i="17"/>
  <c r="E259" i="17"/>
  <c r="E258" i="17"/>
  <c r="A258" i="17"/>
  <c r="A259" i="17" s="1"/>
  <c r="A260" i="17" s="1"/>
  <c r="E256" i="17"/>
  <c r="A256" i="17"/>
  <c r="E254" i="17"/>
  <c r="E253" i="17"/>
  <c r="A253" i="17"/>
  <c r="A247" i="17"/>
  <c r="A248" i="17" s="1"/>
  <c r="A249" i="17" s="1"/>
  <c r="A250" i="17" s="1"/>
  <c r="A251" i="17" s="1"/>
  <c r="E245" i="17"/>
  <c r="E240" i="17"/>
  <c r="E239" i="17"/>
  <c r="A239" i="17"/>
  <c r="A240" i="17" s="1"/>
  <c r="A241" i="17" s="1"/>
  <c r="A242" i="17" s="1"/>
  <c r="A243" i="17" s="1"/>
  <c r="A244" i="17" s="1"/>
  <c r="A245" i="17" s="1"/>
  <c r="E233" i="17"/>
  <c r="E232" i="17"/>
  <c r="A232" i="17"/>
  <c r="A233" i="17" s="1"/>
  <c r="A234" i="17" s="1"/>
  <c r="A235" i="17" s="1"/>
  <c r="A236" i="17" s="1"/>
  <c r="A237" i="17" s="1"/>
  <c r="E229" i="17"/>
  <c r="E228" i="17"/>
  <c r="E227" i="17"/>
  <c r="A227" i="17"/>
  <c r="A228" i="17" s="1"/>
  <c r="A229" i="17" s="1"/>
  <c r="A230" i="17" s="1"/>
  <c r="E225" i="17"/>
  <c r="E224" i="17"/>
  <c r="A224" i="17"/>
  <c r="A225" i="17" s="1"/>
  <c r="E222" i="17"/>
  <c r="A222" i="17"/>
  <c r="A218" i="17"/>
  <c r="A219" i="17" s="1"/>
  <c r="E217" i="17"/>
  <c r="E216" i="17"/>
  <c r="A216" i="17"/>
  <c r="E214" i="17"/>
  <c r="A214" i="17"/>
  <c r="A207" i="17"/>
  <c r="A208" i="17" s="1"/>
  <c r="A209" i="17" s="1"/>
  <c r="A210" i="17" s="1"/>
  <c r="A211" i="17" s="1"/>
  <c r="A197" i="17"/>
  <c r="A198" i="17" s="1"/>
  <c r="A199" i="17" s="1"/>
  <c r="A200" i="17" s="1"/>
  <c r="A201" i="17" s="1"/>
  <c r="A202" i="17" s="1"/>
  <c r="A203" i="17" s="1"/>
  <c r="A204" i="17" s="1"/>
  <c r="A205" i="17" s="1"/>
  <c r="E194" i="17"/>
  <c r="E193" i="17"/>
  <c r="E192" i="17"/>
  <c r="A192" i="17"/>
  <c r="A193" i="17" s="1"/>
  <c r="A195" i="17" s="1"/>
  <c r="A190" i="17"/>
  <c r="A188" i="17"/>
  <c r="E187" i="17"/>
  <c r="E189" i="17" s="1"/>
  <c r="E190" i="17" s="1"/>
  <c r="E186" i="17"/>
  <c r="A186" i="17"/>
  <c r="E183" i="17"/>
  <c r="E182" i="17"/>
  <c r="E181" i="17"/>
  <c r="E180" i="17"/>
  <c r="A180" i="17"/>
  <c r="A181" i="17" s="1"/>
  <c r="A182" i="17" s="1"/>
  <c r="A183" i="17" s="1"/>
  <c r="E178" i="17"/>
  <c r="E177" i="17"/>
  <c r="E176" i="17"/>
  <c r="A176" i="17"/>
  <c r="A177" i="17" s="1"/>
  <c r="A178" i="17" s="1"/>
  <c r="E174" i="17"/>
  <c r="E172" i="17"/>
  <c r="E171" i="17"/>
  <c r="E170" i="17"/>
  <c r="E173" i="17" s="1"/>
  <c r="A170" i="17"/>
  <c r="A171" i="17" s="1"/>
  <c r="A172" i="17" s="1"/>
  <c r="A173" i="17" s="1"/>
  <c r="A174" i="17" s="1"/>
  <c r="E168" i="17"/>
  <c r="E167" i="17"/>
  <c r="E166" i="17"/>
  <c r="E165" i="17"/>
  <c r="A165" i="17"/>
  <c r="A166" i="17" s="1"/>
  <c r="A167" i="17" s="1"/>
  <c r="A168" i="17" s="1"/>
  <c r="E163" i="17"/>
  <c r="E162" i="17"/>
  <c r="E161" i="17"/>
  <c r="E160" i="17"/>
  <c r="A160" i="17"/>
  <c r="A161" i="17" s="1"/>
  <c r="A162" i="17" s="1"/>
  <c r="A163" i="17" s="1"/>
  <c r="A155" i="17"/>
  <c r="A156" i="17" s="1"/>
  <c r="A157" i="17" s="1"/>
  <c r="A158" i="17" s="1"/>
  <c r="A152" i="17"/>
  <c r="A153" i="17" s="1"/>
  <c r="A154" i="17" s="1"/>
  <c r="E151" i="17"/>
  <c r="E158" i="17" s="1"/>
  <c r="E150" i="17"/>
  <c r="E149" i="17"/>
  <c r="E148" i="17"/>
  <c r="E147" i="17"/>
  <c r="E146" i="17"/>
  <c r="A146" i="17"/>
  <c r="A147" i="17" s="1"/>
  <c r="E144" i="17"/>
  <c r="E143" i="17"/>
  <c r="E142" i="17"/>
  <c r="E141" i="17"/>
  <c r="E140" i="17"/>
  <c r="A140" i="17"/>
  <c r="A141" i="17" s="1"/>
  <c r="A138" i="17"/>
  <c r="A136" i="17"/>
  <c r="E135" i="17"/>
  <c r="A132" i="17"/>
  <c r="A133" i="17" s="1"/>
  <c r="A134" i="17" s="1"/>
  <c r="E131" i="17"/>
  <c r="E134" i="17" s="1"/>
  <c r="E130" i="17"/>
  <c r="E129" i="17"/>
  <c r="A129" i="17"/>
  <c r="A130" i="17" s="1"/>
  <c r="E127" i="17"/>
  <c r="A127" i="17"/>
  <c r="A119" i="17"/>
  <c r="A120" i="17" s="1"/>
  <c r="A121" i="17" s="1"/>
  <c r="A122" i="17" s="1"/>
  <c r="A123" i="17" s="1"/>
  <c r="A113" i="17"/>
  <c r="A114" i="17" s="1"/>
  <c r="A115" i="17" s="1"/>
  <c r="A116" i="17" s="1"/>
  <c r="A117" i="17" s="1"/>
  <c r="A111" i="17"/>
  <c r="A109" i="17"/>
  <c r="E108" i="17"/>
  <c r="E109" i="17" s="1"/>
  <c r="A105" i="17"/>
  <c r="A106" i="17" s="1"/>
  <c r="A107" i="17" s="1"/>
  <c r="E104" i="17"/>
  <c r="E106" i="17" s="1"/>
  <c r="E103" i="17"/>
  <c r="E100" i="17"/>
  <c r="E99" i="17"/>
  <c r="E98" i="17"/>
  <c r="E97" i="17"/>
  <c r="A97" i="17"/>
  <c r="A98" i="17" s="1"/>
  <c r="A99" i="17" s="1"/>
  <c r="A100" i="17" s="1"/>
  <c r="A101" i="17" s="1"/>
  <c r="A102" i="17" s="1"/>
  <c r="A103" i="17" s="1"/>
  <c r="E95" i="17"/>
  <c r="E94" i="17"/>
  <c r="E93" i="17"/>
  <c r="E92" i="17"/>
  <c r="A92" i="17"/>
  <c r="A93" i="17" s="1"/>
  <c r="A94" i="17" s="1"/>
  <c r="A95" i="17" s="1"/>
  <c r="E90" i="17"/>
  <c r="E89" i="17"/>
  <c r="A89" i="17"/>
  <c r="A90" i="17" s="1"/>
  <c r="E87" i="17"/>
  <c r="A87" i="17"/>
  <c r="A80" i="17"/>
  <c r="A81" i="17" s="1"/>
  <c r="A82" i="17" s="1"/>
  <c r="A83" i="17" s="1"/>
  <c r="A84" i="17" s="1"/>
  <c r="E77" i="17"/>
  <c r="A74" i="17"/>
  <c r="A75" i="17" s="1"/>
  <c r="A76" i="17" s="1"/>
  <c r="A77" i="17" s="1"/>
  <c r="A78" i="17" s="1"/>
  <c r="A72" i="17"/>
  <c r="A70" i="17"/>
  <c r="E69" i="17"/>
  <c r="E70" i="17" s="1"/>
  <c r="A66" i="17"/>
  <c r="A67" i="17" s="1"/>
  <c r="A68" i="17" s="1"/>
  <c r="E65" i="17"/>
  <c r="E68" i="17" s="1"/>
  <c r="E64" i="17"/>
  <c r="E62" i="17"/>
  <c r="E61" i="17"/>
  <c r="E60" i="17"/>
  <c r="E59" i="17"/>
  <c r="A59" i="17"/>
  <c r="A60" i="17" s="1"/>
  <c r="A61" i="17" s="1"/>
  <c r="A62" i="17" s="1"/>
  <c r="A63" i="17" s="1"/>
  <c r="A64" i="17" s="1"/>
  <c r="E57" i="17"/>
  <c r="E56" i="17"/>
  <c r="E55" i="17"/>
  <c r="E54" i="17"/>
  <c r="A54" i="17"/>
  <c r="A55" i="17" s="1"/>
  <c r="A56" i="17" s="1"/>
  <c r="A57" i="17" s="1"/>
  <c r="E52" i="17"/>
  <c r="E51" i="17"/>
  <c r="A51" i="17"/>
  <c r="A52" i="17" s="1"/>
  <c r="E49" i="17"/>
  <c r="A49" i="17"/>
  <c r="A46" i="17"/>
  <c r="E46" i="17"/>
  <c r="E44" i="17"/>
  <c r="A44" i="17"/>
  <c r="E42" i="17"/>
  <c r="E41" i="17"/>
  <c r="E40" i="17"/>
  <c r="A40" i="17"/>
  <c r="A41" i="17" s="1"/>
  <c r="A42" i="17" s="1"/>
  <c r="E38" i="17"/>
  <c r="A38" i="17"/>
  <c r="E36" i="17"/>
  <c r="E33" i="17"/>
  <c r="E32" i="17"/>
  <c r="E31" i="17"/>
  <c r="E30" i="17"/>
  <c r="A30" i="17"/>
  <c r="A31" i="17" s="1"/>
  <c r="A32" i="17" s="1"/>
  <c r="A33" i="17" s="1"/>
  <c r="A34" i="17" s="1"/>
  <c r="A35" i="17" s="1"/>
  <c r="A36" i="17" s="1"/>
  <c r="E28" i="17"/>
  <c r="E27" i="17"/>
  <c r="E26" i="17"/>
  <c r="E25" i="17"/>
  <c r="A25" i="17"/>
  <c r="A26" i="17" s="1"/>
  <c r="A27" i="17" s="1"/>
  <c r="A28" i="17" s="1"/>
  <c r="E23" i="17"/>
  <c r="E22" i="17"/>
  <c r="A22" i="17"/>
  <c r="A23" i="17" s="1"/>
  <c r="E20" i="17"/>
  <c r="A20" i="17"/>
  <c r="E17" i="17"/>
  <c r="E16" i="17"/>
  <c r="A16" i="17"/>
  <c r="A17" i="17" s="1"/>
  <c r="E137" i="17" l="1"/>
  <c r="E138" i="17" s="1"/>
  <c r="E188" i="17"/>
  <c r="E209" i="17"/>
  <c r="E152" i="17"/>
  <c r="E156" i="17"/>
  <c r="E157" i="17"/>
  <c r="E107" i="17"/>
  <c r="E110" i="17"/>
  <c r="E111" i="17" s="1"/>
  <c r="E153" i="17"/>
  <c r="E105" i="17"/>
  <c r="A274" i="17"/>
  <c r="E84" i="17"/>
  <c r="E82" i="17"/>
  <c r="E80" i="17"/>
  <c r="E83" i="17"/>
  <c r="E81" i="17"/>
  <c r="E71" i="17"/>
  <c r="E72" i="17" s="1"/>
  <c r="E78" i="17"/>
  <c r="E123" i="17"/>
  <c r="E122" i="17"/>
  <c r="E121" i="17"/>
  <c r="E120" i="17"/>
  <c r="E119" i="17"/>
  <c r="E74" i="17"/>
  <c r="E75" i="17"/>
  <c r="A148" i="17"/>
  <c r="A150" i="17" s="1"/>
  <c r="A149" i="17"/>
  <c r="E66" i="17"/>
  <c r="E67" i="17"/>
  <c r="E114" i="17"/>
  <c r="E113" i="17"/>
  <c r="E117" i="17"/>
  <c r="E116" i="17"/>
  <c r="A143" i="17"/>
  <c r="A142" i="17"/>
  <c r="A144" i="17" s="1"/>
  <c r="E204" i="17"/>
  <c r="E198" i="17"/>
  <c r="E205" i="17"/>
  <c r="E197" i="17"/>
  <c r="E136" i="17"/>
  <c r="A194" i="17"/>
  <c r="E132" i="17"/>
  <c r="E133" i="17"/>
  <c r="E280" i="17"/>
  <c r="E281" i="17"/>
  <c r="E211" i="17" l="1"/>
  <c r="E207" i="17"/>
  <c r="E210" i="17"/>
  <c r="E208" i="17"/>
  <c r="E251" i="17"/>
  <c r="E250" i="17"/>
  <c r="E249" i="17"/>
  <c r="E248" i="17"/>
  <c r="E247" i="17"/>
  <c r="E62" i="15" l="1"/>
  <c r="E29" i="15"/>
  <c r="E33" i="15" s="1"/>
  <c r="A119" i="16" l="1"/>
  <c r="A120" i="16" s="1"/>
  <c r="A121" i="16" s="1"/>
  <c r="A122" i="16" s="1"/>
  <c r="A114" i="16"/>
  <c r="A115" i="16" s="1"/>
  <c r="A116" i="16" s="1"/>
  <c r="A117" i="16" s="1"/>
  <c r="E113" i="16"/>
  <c r="E112" i="16"/>
  <c r="A112" i="16"/>
  <c r="E110" i="16"/>
  <c r="A110" i="16"/>
  <c r="E102" i="16"/>
  <c r="E98" i="16"/>
  <c r="A98" i="16"/>
  <c r="A95" i="16"/>
  <c r="A96" i="16" s="1"/>
  <c r="E93" i="16"/>
  <c r="A90" i="16"/>
  <c r="A91" i="16" s="1"/>
  <c r="A92" i="16" s="1"/>
  <c r="A93" i="16" s="1"/>
  <c r="A86" i="16"/>
  <c r="A87" i="16" s="1"/>
  <c r="A88" i="16" s="1"/>
  <c r="E83" i="16"/>
  <c r="A83" i="16"/>
  <c r="A84" i="16" s="1"/>
  <c r="A78" i="16"/>
  <c r="A79" i="16" s="1"/>
  <c r="E77" i="16"/>
  <c r="A76" i="16"/>
  <c r="E74" i="16"/>
  <c r="A74" i="16"/>
  <c r="E71" i="16"/>
  <c r="A70" i="16"/>
  <c r="A71" i="16" s="1"/>
  <c r="A72" i="16" s="1"/>
  <c r="A64" i="16"/>
  <c r="A65" i="16" s="1"/>
  <c r="A66" i="16" s="1"/>
  <c r="A67" i="16" s="1"/>
  <c r="A68" i="16" s="1"/>
  <c r="E61" i="16"/>
  <c r="A61" i="16"/>
  <c r="A62" i="16" s="1"/>
  <c r="E58" i="16"/>
  <c r="E51" i="16"/>
  <c r="A51" i="16"/>
  <c r="A52" i="16" s="1"/>
  <c r="E49" i="16"/>
  <c r="E48" i="16"/>
  <c r="A48" i="16"/>
  <c r="A49" i="16" s="1"/>
  <c r="E46" i="16"/>
  <c r="A46" i="16"/>
  <c r="E44" i="16"/>
  <c r="A44" i="16"/>
  <c r="E42" i="16"/>
  <c r="A42" i="16"/>
  <c r="E40" i="16"/>
  <c r="A40" i="16"/>
  <c r="A35" i="16"/>
  <c r="A37" i="16" s="1"/>
  <c r="A38" i="16" s="1"/>
  <c r="E34" i="16"/>
  <c r="E32" i="16"/>
  <c r="A32" i="16"/>
  <c r="E30" i="16"/>
  <c r="A30" i="16"/>
  <c r="E28" i="16"/>
  <c r="E27" i="16"/>
  <c r="E21" i="16"/>
  <c r="E59" i="16" l="1"/>
  <c r="E38" i="16"/>
  <c r="E96" i="16"/>
  <c r="E95" i="16"/>
  <c r="E33" i="16"/>
  <c r="E37" i="16"/>
  <c r="A36" i="16"/>
  <c r="A86" i="15" l="1"/>
  <c r="A87" i="15" s="1"/>
  <c r="A88" i="15" s="1"/>
  <c r="E85" i="15"/>
  <c r="A84" i="15"/>
  <c r="E83" i="15"/>
  <c r="A81" i="15"/>
  <c r="A82" i="15" s="1"/>
  <c r="A73" i="15"/>
  <c r="A72" i="15"/>
  <c r="E71" i="15"/>
  <c r="A70" i="15"/>
  <c r="A68" i="15"/>
  <c r="A66" i="15"/>
  <c r="A63" i="15"/>
  <c r="A64" i="15" s="1"/>
  <c r="A54" i="15"/>
  <c r="A55" i="15" s="1"/>
  <c r="A56" i="15" s="1"/>
  <c r="A57" i="15" s="1"/>
  <c r="A58" i="15" s="1"/>
  <c r="A59" i="15" s="1"/>
  <c r="A60" i="15" s="1"/>
  <c r="E50" i="15"/>
  <c r="A50" i="15"/>
  <c r="A51" i="15" s="1"/>
  <c r="E47" i="15"/>
  <c r="E48" i="15" s="1"/>
  <c r="E44" i="15"/>
  <c r="E43" i="15"/>
  <c r="A43" i="15"/>
  <c r="A44" i="15" s="1"/>
  <c r="E41" i="15"/>
  <c r="A41" i="15"/>
  <c r="E39" i="15"/>
  <c r="A39" i="15"/>
  <c r="E37" i="15"/>
  <c r="A37" i="15"/>
  <c r="A35" i="15"/>
  <c r="A30" i="15"/>
  <c r="A32" i="15" s="1"/>
  <c r="A33" i="15" s="1"/>
  <c r="E27" i="15"/>
  <c r="A27" i="15"/>
  <c r="E25" i="15"/>
  <c r="A25" i="15"/>
  <c r="E23" i="15"/>
  <c r="E22" i="15"/>
  <c r="E17" i="15"/>
  <c r="A17" i="15"/>
  <c r="A31" i="15" l="1"/>
  <c r="E28" i="15"/>
  <c r="E32" i="15"/>
  <c r="K8" i="14" l="1"/>
</calcChain>
</file>

<file path=xl/sharedStrings.xml><?xml version="1.0" encoding="utf-8"?>
<sst xmlns="http://schemas.openxmlformats.org/spreadsheetml/2006/main" count="1951" uniqueCount="297">
  <si>
    <t>lari</t>
  </si>
  <si>
    <t>raodenoba</t>
  </si>
  <si>
    <t>kg</t>
  </si>
  <si>
    <r>
      <t>m</t>
    </r>
    <r>
      <rPr>
        <b/>
        <vertAlign val="superscript"/>
        <sz val="10"/>
        <rFont val="AcadNusx"/>
      </rPr>
      <t>2</t>
    </r>
  </si>
  <si>
    <t>Gjami</t>
  </si>
  <si>
    <t>ganz. erTeulze</t>
  </si>
  <si>
    <t>saproeqto monacemze</t>
  </si>
  <si>
    <t>100 kubm</t>
  </si>
  <si>
    <t>tona</t>
  </si>
  <si>
    <t>kubm</t>
  </si>
  <si>
    <t>qviSa-xreSovani narevi</t>
  </si>
  <si>
    <t>kvm</t>
  </si>
  <si>
    <t>j a m i</t>
  </si>
  <si>
    <t>zeTovani saRebavi</t>
  </si>
  <si>
    <t>olifa</t>
  </si>
  <si>
    <t>t</t>
  </si>
  <si>
    <t>grZ.m</t>
  </si>
  <si>
    <t>100 kvm</t>
  </si>
  <si>
    <r>
      <t>armatura A</t>
    </r>
    <r>
      <rPr>
        <sz val="9"/>
        <rFont val="Arial"/>
        <family val="2"/>
        <charset val="204"/>
      </rPr>
      <t>A­III</t>
    </r>
  </si>
  <si>
    <t>gegmiuri dagroveba</t>
  </si>
  <si>
    <t>betoni klasiT В22.5</t>
  </si>
  <si>
    <t xml:space="preserve">III kategoriis gruntis damuSaveba xeliT </t>
  </si>
  <si>
    <t>gruntis datvirTva eqskavatoriT</t>
  </si>
  <si>
    <t xml:space="preserve">jami </t>
  </si>
  <si>
    <t>proeqtiT</t>
  </si>
  <si>
    <t>gruntis datvirTva xeliT avtoTviTmclelze</t>
  </si>
  <si>
    <t>betonis filis armirebis mowyoba</t>
  </si>
  <si>
    <t>kvadratuli mili 40X40X3</t>
  </si>
  <si>
    <t>m</t>
  </si>
  <si>
    <t>პრეტენდენტი    ---------------------------------               ხელმოწერა         /                       /       ბ.ა</t>
  </si>
  <si>
    <t>ობიექტების ჩამოთვალის საერთო ჯამი                                           დანართი    №1</t>
  </si>
  <si>
    <t>№</t>
  </si>
  <si>
    <t>სამუშაოს დასახელება</t>
  </si>
  <si>
    <t>სულ</t>
  </si>
  <si>
    <t>ჯამი</t>
  </si>
  <si>
    <t xml:space="preserve">gruntis damuSaveba xeliT </t>
  </si>
  <si>
    <t xml:space="preserve">moajiris damzadeba da montaJi </t>
  </si>
  <si>
    <t>kv.m.</t>
  </si>
  <si>
    <t>kg.</t>
  </si>
  <si>
    <t>kvadratuli Mmili 60X60X3</t>
  </si>
  <si>
    <t>proeqt.</t>
  </si>
  <si>
    <t>kvadratuli mili 40X60X3</t>
  </si>
  <si>
    <t>#</t>
  </si>
  <si>
    <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</si>
  <si>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</si>
  <si>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r>
      <rPr>
        <sz val="9"/>
        <color indexed="8"/>
        <rFont val="AcadNusx"/>
      </rPr>
      <t>m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l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a</t>
    </r>
  </si>
  <si>
    <r>
      <rPr>
        <sz val="9"/>
        <color indexed="8"/>
        <rFont val="AcadNusx"/>
      </rPr>
      <t>xelfasi</t>
    </r>
  </si>
  <si>
    <r>
      <t>transporti da</t>
    </r>
    <r>
      <rPr>
        <sz val="9"/>
        <color indexed="8"/>
        <rFont val="AcadNusx"/>
      </rPr>
      <t xml:space="preserve"> meqanizmebi</t>
    </r>
  </si>
  <si>
    <r>
      <rPr>
        <sz val="9"/>
        <color indexed="8"/>
        <rFont val="AcadNusx"/>
      </rPr>
      <t>samuSaos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CamonaTvali</t>
    </r>
  </si>
  <si>
    <r>
      <rPr>
        <sz val="9"/>
        <color indexed="8"/>
        <rFont val="AcadNusx"/>
      </rPr>
      <t>ganz.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erT</t>
    </r>
  </si>
  <si>
    <r>
      <rPr>
        <sz val="9"/>
        <color indexed="8"/>
        <rFont val="AcadNusx"/>
      </rPr>
      <t>erT.</t>
    </r>
    <r>
      <rPr>
        <sz val="9"/>
        <color indexed="8"/>
        <rFont val="AcadNusx"/>
      </rPr>
      <t xml:space="preserve"> </t>
    </r>
    <r>
      <rPr>
        <sz val="9"/>
        <color indexed="8"/>
        <rFont val="AcadNusx"/>
      </rPr>
      <t>fasi</t>
    </r>
  </si>
  <si>
    <r>
      <rPr>
        <sz val="9"/>
        <color indexed="8"/>
        <rFont val="AcadNusx"/>
      </rPr>
      <t>Gjami</t>
    </r>
  </si>
  <si>
    <t>betonis konstruqciebis demontaJi</t>
  </si>
  <si>
    <t>2</t>
  </si>
  <si>
    <t xml:space="preserve">liTonis elementebis demontaJi </t>
  </si>
  <si>
    <t>arsebuli skamebis demontaJi da transportireba damkveTis mier miTiTebul adgilze</t>
  </si>
  <si>
    <t>cali</t>
  </si>
  <si>
    <t>sabavSvo atraqcionebis demontaJi da transportireba damkveTis mier miTiTebul adgilze</t>
  </si>
  <si>
    <t xml:space="preserve">samSeneblo nagvis gatana 15 km manZilze </t>
  </si>
  <si>
    <t>teritoriis momzadeba gruntis SetaniT</t>
  </si>
  <si>
    <t>gazonisaTvis ganoyierebuli gruntis narevi (neSompala. torfi, sasuqi, tyis miwa da sxva)</t>
  </si>
  <si>
    <r>
      <t>m</t>
    </r>
    <r>
      <rPr>
        <vertAlign val="superscript"/>
        <sz val="9"/>
        <color indexed="8"/>
        <rFont val="AcadNusx"/>
      </rPr>
      <t>3</t>
    </r>
  </si>
  <si>
    <t>hidroTesvis principiT balaxis Tesva gazonis mosawyobad balaxis Teslisa da danamatebis gaTvaliswinebiT</t>
  </si>
  <si>
    <t>teritoriis dakvalva Sesabamisi xelsawyoebis gamoyenebiT</t>
  </si>
  <si>
    <r>
      <t>m</t>
    </r>
    <r>
      <rPr>
        <vertAlign val="superscript"/>
        <sz val="10"/>
        <color indexed="8"/>
        <rFont val="AcadNusx"/>
      </rPr>
      <t>2</t>
    </r>
  </si>
  <si>
    <t>100 kum</t>
  </si>
  <si>
    <t xml:space="preserve">gruntis gatana 10 km manZilze </t>
  </si>
  <si>
    <t xml:space="preserve"> betonis bordiuris 
mowyoba betonis safuZvelze qviSa-xreSovani baliSis mowyobiT </t>
  </si>
  <si>
    <t>100 g/m</t>
  </si>
  <si>
    <t xml:space="preserve">betonis bordiuri 7X20sm </t>
  </si>
  <si>
    <t xml:space="preserve">betonis bordiuri 15X30sm </t>
  </si>
  <si>
    <t>betoni В-15</t>
  </si>
  <si>
    <t>kbm</t>
  </si>
  <si>
    <r>
      <t xml:space="preserve">betonis mozadebis mowyoba xelovnuri safaris qveS  klasiT </t>
    </r>
    <r>
      <rPr>
        <b/>
        <sz val="9"/>
        <rFont val="Arial Cyr"/>
        <charset val="204"/>
      </rPr>
      <t>B18.5</t>
    </r>
  </si>
  <si>
    <t>betoni klasiT В18.5</t>
  </si>
  <si>
    <t>კვ.მ</t>
  </si>
  <si>
    <t>dekoratiuli filebis dageba</t>
  </si>
  <si>
    <t>qviSa yviTeli</t>
  </si>
  <si>
    <t>betoni b-22,5</t>
  </si>
  <si>
    <t>kub.m</t>
  </si>
  <si>
    <t>kompl.</t>
  </si>
  <si>
    <t>wertilovani saZirkvlebis mowyoba</t>
  </si>
  <si>
    <t>saparke skamebis montaJi</t>
  </si>
  <si>
    <t>c</t>
  </si>
  <si>
    <t>sanagve urnebis montaJi</t>
  </si>
  <si>
    <t>aiwona-daiwona qarxnuli warmoebis Sesabamisi sertifikatiT ix. eskizi (masalisa da samuSaos gaTvaliswinebiT)</t>
  </si>
  <si>
    <t xml:space="preserve">gruntis damuSaveba xeliT gverdze dayriT </t>
  </si>
  <si>
    <t xml:space="preserve"> lampionis boZis mowyoba</t>
  </si>
  <si>
    <t>liTonis mili 108X3</t>
  </si>
  <si>
    <t>liTonis mili 76X3</t>
  </si>
  <si>
    <t>liTonis mili 57X3</t>
  </si>
  <si>
    <t>damiwebis konturis mowyoba  kuTxura foladisagan</t>
  </si>
  <si>
    <t xml:space="preserve">m
</t>
  </si>
  <si>
    <t>glinula</t>
  </si>
  <si>
    <t xml:space="preserve">zolovana galvanizirebuli 40X3 </t>
  </si>
  <si>
    <t>qanCi sayeluriT</t>
  </si>
  <si>
    <t xml:space="preserve">liTonis konstruqciebis SeRebva zeTovani saRebaviT orjer </t>
  </si>
  <si>
    <t>safeni da safari Sris mowyoba wvrilmarcvlovani qviSiT</t>
  </si>
  <si>
    <t xml:space="preserve">gruntis ukuCayra xeliT </t>
  </si>
  <si>
    <r>
      <t>m</t>
    </r>
    <r>
      <rPr>
        <b/>
        <vertAlign val="superscript"/>
        <sz val="10"/>
        <rFont val="AcadNusx"/>
      </rPr>
      <t>3</t>
    </r>
  </si>
  <si>
    <t>jami</t>
  </si>
  <si>
    <t>sanaTebis montaJi</t>
  </si>
  <si>
    <t>proeqtiT.</t>
  </si>
  <si>
    <t>avt. amomrTvelis montaJi boZSi</t>
  </si>
  <si>
    <t xml:space="preserve">avt. amomrTveli </t>
  </si>
  <si>
    <t xml:space="preserve"> el. sadenebis gayvana</t>
  </si>
  <si>
    <t xml:space="preserve">grZ.m </t>
  </si>
  <si>
    <t>el. sadeni miwaSi Casadebi 5X6 mm (spilenZi)</t>
  </si>
  <si>
    <t>el. sadeni foladis milSi gasatareblad 3X2.5 mm (spilenZi)</t>
  </si>
  <si>
    <t>sasignalo lenti</t>
  </si>
  <si>
    <t>gofrirebuli mili</t>
  </si>
  <si>
    <t>karadis mowyoba marTvis  kvanZiT</t>
  </si>
  <si>
    <t>kompleqti</t>
  </si>
  <si>
    <t>rk. marTvis karada gare dayenebis</t>
  </si>
  <si>
    <t>zedanadebi xarjebi 75% xelfasidan</t>
  </si>
  <si>
    <t>jami Tavebis mixedviT</t>
  </si>
  <si>
    <t>gauTvaliswinebeli samuSao 3%</t>
  </si>
  <si>
    <t>I. sademontaJo samuSaoebi</t>
  </si>
  <si>
    <t xml:space="preserve">betonis bordiurebis (15X30) demontaJi da dasawyobeba damkveTis mier miTiTebul adgilze </t>
  </si>
  <si>
    <t>arsebuli urnebis demontaJi da transportireba damkveTis mier miTiTebul adgilze</t>
  </si>
  <si>
    <t>fanCaturis xis detalebis demontaJi</t>
  </si>
  <si>
    <t>II.Gmiwis Setana</t>
  </si>
  <si>
    <t>arsebuli gruntis safaris gadabarva da mosworeba</t>
  </si>
  <si>
    <t>III. teritoriis keTilmowyoba</t>
  </si>
  <si>
    <t>gruntis damuSaveba meqnizmebiT gverdze dayriT</t>
  </si>
  <si>
    <t xml:space="preserve">Semasworebeli fenis mowyoba qviSa-xreSovani nareviT da etapobrivi datkepna fena-fena </t>
  </si>
  <si>
    <t xml:space="preserve">safuZvlis mowyoba qviSa-xreSovani nareviT da etapobrivi datkepna fena-fena </t>
  </si>
  <si>
    <t>qviSa-RorRovani narevi fr. 0-10mm</t>
  </si>
  <si>
    <t>საბავშვო მოედნებისათვის gankuTvnili dasasxmeli კაუჩუკის საფარის მოწყობა სისქით 20მმ</t>
  </si>
  <si>
    <t xml:space="preserve">საბავშვო მოედნებისათვის gankuTvnili კაუჩუკის საფარი სისქით 20მმ (samontaJo masalis gaTvaliswinebiT)
</t>
  </si>
  <si>
    <t>qviSis safuZvelis, sisqiT 7 sm, mowyoba dekoratiuli filebis qveS</t>
  </si>
  <si>
    <t>betonis vibroCamosxmuli fila 2.5-3.0sm sxvadasxva feris dizainis damkveTTan SeTanxmebiT</t>
  </si>
  <si>
    <t>IV. mcire arqiteqturuli formebi</t>
  </si>
  <si>
    <t>qviSa-xreSi (baliSi)</t>
  </si>
  <si>
    <t>arsebuli moajiris  SeRebva</t>
  </si>
  <si>
    <t xml:space="preserve">moajirisa da WiSkris damzadeba/montaJi </t>
  </si>
  <si>
    <t>kvadratuli mili 60X60X3</t>
  </si>
  <si>
    <t>kvadratuli mili 20X30X2</t>
  </si>
  <si>
    <t>fruclovani foladi 3mm</t>
  </si>
  <si>
    <t>anjama</t>
  </si>
  <si>
    <t>saketi</t>
  </si>
  <si>
    <t>liTonis moajiris konstruqciebis SeRebva (masalisa da samuSaos gaTvaliswinebiT)</t>
  </si>
  <si>
    <t>saparke skami SeRebili wyalmedegi laqiT da saRebaviT ix. eskizi (masalisa da samuSaos gaTvaliswinebiT)</t>
  </si>
  <si>
    <t xml:space="preserve"> skami-saqanela ix. eskizi SeRebili wyalmedegi laqiT da saRebaviT (masalisa da samuSaos gaTvaliswinebiT)</t>
  </si>
  <si>
    <t xml:space="preserve">xis sanagve urna xis eskizi SeRebili wyalmedegi laqiT da saRebaviT (masalisa da samuSaos gaTvaliswinebiT) </t>
  </si>
  <si>
    <t>savarjiSos (asazidi) montaJi</t>
  </si>
  <si>
    <t xml:space="preserve">liTonis savarjiSos montaJi 3 sxvadasxva donis asazidiT da SeRebva ix. eskizi (masalisa da samuSaos gaTvaliswinebiT) </t>
  </si>
  <si>
    <t>fanaCaturis reabilitacia</t>
  </si>
  <si>
    <t>kompl</t>
  </si>
  <si>
    <t>arsebuli fanCaturis ganaxleba (recxva/nadebisgan gasufTaveba, liTonis detalebis Rebva, xis detalebis gamocvla da  galaqva  da sxva dazianebuli fragmentebis Secvla</t>
  </si>
  <si>
    <t>saTamaSo atraqcionebis montaJi</t>
  </si>
  <si>
    <t>sasrialo eskizis identuri/msgavsi Sesabamisi xarisxis serTifikatiT</t>
  </si>
  <si>
    <t>aiwona-daiwona eskizis identuri/msgavsi Sesabamisi xarisxis serTifikatiT</t>
  </si>
  <si>
    <t>V. sanaTebisa da gayvanilobis montaJi</t>
  </si>
  <si>
    <t>arsebul ganaTebis boZze mklavebis montaJi da SeRebva</t>
  </si>
  <si>
    <t xml:space="preserve">dioduri proJeqtori  200 kv.  (ix. Eeskizi) </t>
  </si>
  <si>
    <t xml:space="preserve">spilenZis el. sadeni  3X2.5 </t>
  </si>
  <si>
    <t>ankeruli momWimi</t>
  </si>
  <si>
    <r>
      <t xml:space="preserve">germetuli momWeri </t>
    </r>
    <r>
      <rPr>
        <sz val="10"/>
        <rFont val="Calibri"/>
        <family val="2"/>
      </rPr>
      <t>Ø</t>
    </r>
    <r>
      <rPr>
        <sz val="10"/>
        <rFont val="AcadNusx"/>
      </rPr>
      <t>10-95</t>
    </r>
  </si>
  <si>
    <t>zednadebi xarjebi (xelfasidan)</t>
  </si>
  <si>
    <t>d.R.g. 18%</t>
  </si>
  <si>
    <t>baTqaSis Camoyra kdlebidan</t>
  </si>
  <si>
    <t xml:space="preserve">sayvavilis bazaltis filebis demontaJi </t>
  </si>
  <si>
    <t>liTonis elementebis demontaJi dasawyobeba damkveTis mier miTiTebul adgilze</t>
  </si>
  <si>
    <t xml:space="preserve">betonis bordiurebis demontaJi da dasawyobeba damkveTis mier miTiTebul adgilze </t>
  </si>
  <si>
    <t xml:space="preserve">betonis konstruqciebis demontaJi da dasawyobeba damkveTis mier miTiTebul adgilze </t>
  </si>
  <si>
    <t xml:space="preserve">arsebuli filebis  demontaJi da dasawyobeba damkveTis mier miTiTebul adgilze </t>
  </si>
  <si>
    <t>arsebuli moajiris demontaji da dasawyobeba damkveTis mier miTiTebul adgilze</t>
  </si>
  <si>
    <r>
      <t>m</t>
    </r>
    <r>
      <rPr>
        <b/>
        <vertAlign val="superscript"/>
        <sz val="9"/>
        <color rgb="FF000000"/>
        <rFont val="AcadNusx"/>
      </rPr>
      <t>2</t>
    </r>
  </si>
  <si>
    <t>gruntis damuSaveba xeliT saS. 30 sm</t>
  </si>
  <si>
    <t>gruntis damuSaveba meqnizmebiT gverdze dayriT saS. 30sm</t>
  </si>
  <si>
    <t>saZirkvlebis qveS fuZis (baliSis) mowyoba qviSa-xreSovani nareviT da etapobrivi datkepna fena-fena saS. 20sm</t>
  </si>
  <si>
    <t>saZirkvlebis qveS fuZis (baliSis) mowyoba qviSa-xreSovani nareviT da etapobrivi datkepna fena-fena saS. 10sm</t>
  </si>
  <si>
    <t>sayvavilis  mowyoba betoniT</t>
  </si>
  <si>
    <t xml:space="preserve">gare kedlebis maRalxarisxovani SebaTqaSeba (masalisa da samuSaos Rirebulebis gaTvaliswinebiT) </t>
  </si>
  <si>
    <t xml:space="preserve">bazaltis filebis akvra webo-cementis gamoyenebiT. (masalisa da samuSaos Rirebulebis gaTvaliswinebiT) </t>
  </si>
  <si>
    <t>arsebuli kdelis moxatva dizainis winaswari SeTanxmebiT</t>
  </si>
  <si>
    <t>sasrialo saqaneliT qarxnuli warmoebis Sesabamisi sertifikatiT ix. eskizi (masalisa da samuSaos gaTvaliswinebiT)</t>
  </si>
  <si>
    <t>V. tranSeis momzadeba da lampionebis boZebis mowyoba</t>
  </si>
  <si>
    <t>kuTxovana 40X40X3</t>
  </si>
  <si>
    <t>yviTeli qviSa</t>
  </si>
  <si>
    <t>jami I+II+III+IV+V</t>
  </si>
  <si>
    <t>VI. sanaTebisa da gayvanilobis montaJi</t>
  </si>
  <si>
    <t>lampionis sanaTi naTuriT, Sesabamisi kroSteinebiTa da momWerebiT (ix. Eeskizi)</t>
  </si>
  <si>
    <r>
      <t>kontaqtori</t>
    </r>
    <r>
      <rPr>
        <sz val="10"/>
        <rFont val="Calibri"/>
        <family val="2"/>
        <charset val="204"/>
      </rPr>
      <t xml:space="preserve"> 25A</t>
    </r>
  </si>
  <si>
    <t>avtomaturi amomrTveli  25a</t>
  </si>
  <si>
    <t xml:space="preserve">gamanawilebeli fari </t>
  </si>
  <si>
    <t>jami VIII</t>
  </si>
  <si>
    <t>შენიშვნა:
1.ხარჯთაღრიცხვა წარმოდგენილ უნდა იქნას დანართიN#1–ის მიხედვით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2.გაუთვალისიწნებელი ხარჯი (3%) არის უცვლელი.</t>
  </si>
  <si>
    <t>varkeTili, me-3 masivi me-10kv.Kkorp. #20 mimdebared arsebuli skveris reabilitaciis samuSaoebi</t>
  </si>
  <si>
    <t>zedanadebi xarjebi %</t>
  </si>
  <si>
    <t>gegmiuri dagroveba %</t>
  </si>
  <si>
    <t>%</t>
  </si>
  <si>
    <t>kaloubnis quCa #36-is mimdebared arsebuli skveris reabilitaciis samuSaoebi</t>
  </si>
  <si>
    <t>samgoris raionSi, kaloubnis quCa #36-is mimdebared arsebuli skveris reabilitaciis samuSaoebis xarjTaRricxva                                                                         danarTi #1 (1)</t>
  </si>
  <si>
    <t xml:space="preserve">samgoris raionSi, varkeTili, me-3 masivi me-10kv.Kkorp. #20 mimdebared arsebuli skveris reabilitaciis samuSaoebis xarjTaRricxva                                                                danarTi #1 (2)                                                                           </t>
  </si>
  <si>
    <t>Ggazonis mowyoba</t>
  </si>
  <si>
    <t xml:space="preserve">Sromis danaxarjebi </t>
  </si>
  <si>
    <t>kac/sT</t>
  </si>
  <si>
    <t>kedlis mowyoba</t>
  </si>
  <si>
    <t xml:space="preserve"> SromiTi danaxarji </t>
  </si>
  <si>
    <t>III kategoriis gruntis damuSaveba meqnizmebiT gverdze dayriT</t>
  </si>
  <si>
    <t xml:space="preserve">SromiTi danaxarji </t>
  </si>
  <si>
    <t>eqskavatori 0.65</t>
  </si>
  <si>
    <t xml:space="preserve">saZirkvlebis qveS fuZis (baliSis) mowyoba qviSa-xreSovani nareviT da etapobrivi datkepna fena-fena </t>
  </si>
  <si>
    <t xml:space="preserve"> SromiTi danaxarji</t>
  </si>
  <si>
    <t xml:space="preserve">manqanebi </t>
  </si>
  <si>
    <t xml:space="preserve">sxva masala </t>
  </si>
  <si>
    <t>ლარი</t>
  </si>
  <si>
    <r>
      <t xml:space="preserve">kedlis mowyoba monoliTuri rk.betoniT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-22.5 (qargilebisa da samontaJo masalebis gaTvaliswinebiT)</t>
    </r>
  </si>
  <si>
    <t xml:space="preserve"> manqanebi </t>
  </si>
  <si>
    <t>eleqtrodi</t>
  </si>
  <si>
    <r>
      <t>armatura A</t>
    </r>
    <r>
      <rPr>
        <sz val="9"/>
        <rFont val="Arial"/>
        <family val="2"/>
        <charset val="204"/>
      </rPr>
      <t>A­I</t>
    </r>
  </si>
  <si>
    <t xml:space="preserve">eqskavatori 0,5 kub.m </t>
  </si>
  <si>
    <t>m/sT</t>
  </si>
  <si>
    <t xml:space="preserve">sxva manqanebi </t>
  </si>
  <si>
    <t>samSeneblo nagvis transportireba</t>
  </si>
  <si>
    <t>pandusis mowyoba</t>
  </si>
  <si>
    <r>
      <t xml:space="preserve">pandusis mowyoba monoliTuri rk.betoniT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-22.5 (qargilebisa da samontaJo masalebis gaTvaliswinebiT)</t>
    </r>
  </si>
  <si>
    <t>liTonis moajiris mowyoba</t>
  </si>
  <si>
    <t>SromiTi danaxarjebi</t>
  </si>
  <si>
    <t>sxva manqanebi</t>
  </si>
  <si>
    <r>
      <t xml:space="preserve">liTonis mili </t>
    </r>
    <r>
      <rPr>
        <sz val="10"/>
        <rFont val="Calibri"/>
        <family val="2"/>
      </rPr>
      <t>D-</t>
    </r>
    <r>
      <rPr>
        <sz val="10"/>
        <rFont val="AcadNusx"/>
      </rPr>
      <t xml:space="preserve">40X3mm </t>
    </r>
  </si>
  <si>
    <t>sxvadasxva masalebi</t>
  </si>
  <si>
    <t xml:space="preserve">liTonis moajiris konstruqciebis SeRebva </t>
  </si>
  <si>
    <t>sxva manqana</t>
  </si>
  <si>
    <t>sxva masala</t>
  </si>
  <si>
    <t>kibis mowyoba</t>
  </si>
  <si>
    <r>
      <t xml:space="preserve">kibis mowyoba monoliTuri rk.betoniT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-22.5 (qargilebisa da samontaJo masalebis gaTvaliswinebiT)</t>
    </r>
  </si>
  <si>
    <t>teritoriis keTilmowyoba</t>
  </si>
  <si>
    <t xml:space="preserve">safuZvlismowyoba qviSa RorRovani narevisagan saS. sisqiT 20sm </t>
  </si>
  <si>
    <t>avtogreideri saSualo tipis 79 kvt (108cZ.)</t>
  </si>
  <si>
    <t>satkepni 18t.</t>
  </si>
  <si>
    <t>RorRi fr. 0-31mm</t>
  </si>
  <si>
    <t xml:space="preserve">safuZvlismowyoba qviSa RorRovani narevisagan saS. sisqiT 10sm </t>
  </si>
  <si>
    <t xml:space="preserve"> SromiTi danaxarjebi</t>
  </si>
  <si>
    <t>k/sT</t>
  </si>
  <si>
    <t>sxvadasxva manqanebi</t>
  </si>
  <si>
    <t>armatura</t>
  </si>
  <si>
    <t xml:space="preserve">sabavSvo moednisTvis gankuTvnili cveTamedegi kauCukis safaris mowyoba 20mm </t>
  </si>
  <si>
    <t xml:space="preserve">SromiTi danaxarji 
</t>
  </si>
  <si>
    <t xml:space="preserve">manqanebi
</t>
  </si>
  <si>
    <t>or komponentiani betonis webo</t>
  </si>
  <si>
    <t>litri</t>
  </si>
  <si>
    <t xml:space="preserve">sxva masalebi
</t>
  </si>
  <si>
    <t xml:space="preserve">lari
</t>
  </si>
  <si>
    <t>qviSa-cementis safuZvelis, sisqiT 7 sm, mowyoba dekoratiuli filebis qveS</t>
  </si>
  <si>
    <t xml:space="preserve"> yviTeli qviSa 20% cementis SemcvelobiT</t>
  </si>
  <si>
    <t xml:space="preserve"> sxva masala</t>
  </si>
  <si>
    <t xml:space="preserve"> sxvadasxva manqanebi</t>
  </si>
  <si>
    <t>dekoratiuli filebi aranakleb 30mm</t>
  </si>
  <si>
    <t>moajiris mowyoba</t>
  </si>
  <si>
    <t>Sromis danaxarjebi</t>
  </si>
  <si>
    <t>proqtiT</t>
  </si>
  <si>
    <t>kvadratuli Mmili 40X60X3</t>
  </si>
  <si>
    <t>liTonis furceli 3 mm</t>
  </si>
  <si>
    <t>mcire arqiteqturuli formebi</t>
  </si>
  <si>
    <t>saparke skami ix. eskizi (masalisa da samuSaos gaTvaliswinebiT)</t>
  </si>
  <si>
    <t>xis sanagve urna xis eskizi (masalisa da samuSaos gaTvaliswinebiT)</t>
  </si>
  <si>
    <t>saTamaSoebis montaJi</t>
  </si>
  <si>
    <t>sasrialo-saqanela qarxnuli warmoebis Sesabamisi sertifikatiT ix. eskizi (masalisa da samuSaos gaTvaliswinebiT)</t>
  </si>
  <si>
    <t>aiwona-daiwona 2 caliani qarxnuli warmoebis Sesabamisi sertifikatiT ix. eskizi (masalisa da samuSaos gaTvaliswinebiT)</t>
  </si>
  <si>
    <t>tranSeis momzadeba da lampionebis boZebis mowyoba</t>
  </si>
  <si>
    <t>manqanebi</t>
  </si>
  <si>
    <t>sxva masalebi</t>
  </si>
  <si>
    <t>armatura 18mm</t>
  </si>
  <si>
    <t>10 kubm</t>
  </si>
  <si>
    <t>SromiTi danaxarji</t>
  </si>
  <si>
    <t>zedanadebi xarjebi 10%</t>
  </si>
  <si>
    <t>gegmiuri dagroveba 8%</t>
  </si>
  <si>
    <t>jami I</t>
  </si>
  <si>
    <t>II. sanaTebisa da gayvanilobis montaJi</t>
  </si>
  <si>
    <t>lampionis sanaTi naTuriT, Sesabamisi kroSteinebiTa da momWerebiT (ix. Eskizi)</t>
  </si>
  <si>
    <r>
      <t>kontaqtori</t>
    </r>
    <r>
      <rPr>
        <sz val="10"/>
        <rFont val="Calibri"/>
        <family val="2"/>
        <charset val="204"/>
      </rPr>
      <t xml:space="preserve"> 40A</t>
    </r>
  </si>
  <si>
    <t>avtomaturi amomrTveli  125a</t>
  </si>
  <si>
    <t>fotorele</t>
  </si>
  <si>
    <r>
      <t xml:space="preserve">gamanawilebeli fari </t>
    </r>
    <r>
      <rPr>
        <sz val="10"/>
        <rFont val="Sylfaen"/>
        <family val="1"/>
      </rPr>
      <t>OP-6</t>
    </r>
  </si>
  <si>
    <t>jami II</t>
  </si>
  <si>
    <t>rezervi gauTvaliswinebel samuSaoebze 3%</t>
  </si>
  <si>
    <t>jami 18%</t>
  </si>
  <si>
    <t>kvadratuli mili 20X40X2</t>
  </si>
  <si>
    <t xml:space="preserve">შენიშვნა:
1.  ხარჯთაღრიცხვა წარმოდგენილ უნდა იქნას დანართი N1–ის მიხედვით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                                                                                                                                                                                                  </t>
  </si>
  <si>
    <t>samgoris raionSi, me-3 masivi, z/plato, korp. #1-is mimd. skveris mowyobis samuSaoebis xarjTaRricxva                                                                         danarTi #1 (3)</t>
  </si>
  <si>
    <t xml:space="preserve"> samgoris raionSi, xomlelis #4-is mimd. skveris mowyobis samuSaoebis xarjTaRricxva                                                                         danarTi #1 (4)</t>
  </si>
  <si>
    <t>me-3 masivi, z/plato, korp. #1-is mimd. skveris mowyobis samuSaoebi</t>
  </si>
  <si>
    <t>xomlelis #4-is mimd. skveris mowyobis samuSaoebi</t>
  </si>
  <si>
    <t xml:space="preserve">a/betonis safaris demontaJi </t>
  </si>
  <si>
    <t>pnevmaturi CaquCebi</t>
  </si>
  <si>
    <t>II.Ggazonis mowyoba</t>
  </si>
  <si>
    <t xml:space="preserve">safuZvlis mowyoba qviSa-xreSovani narevisagan saS. sisqiT 20sm </t>
  </si>
  <si>
    <t>qviSa-xreSi  fr. 0-56mm</t>
  </si>
  <si>
    <t>datexili bazalti sisqiT 30mm (masalisa da samuSaos Rirebulebis gaTvaliswinebiT)</t>
  </si>
  <si>
    <t>jami VI</t>
  </si>
  <si>
    <t>ვარკეთილის დასახლება, III მასივი, IX კვარტალი, კორპუსი №3-ის მიმდებარედ skveris mowyobis samuSaoebi</t>
  </si>
  <si>
    <t>შენიშვნა:
1. ხარჯთაღრიცხვა წარმოდგენილ უნდა იქნას დანართიN#1–ის მიხედვით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2. გაუთვალისიწნებელი ხარჯი (3%) არის უცვლელი.</t>
  </si>
  <si>
    <t>შენიშვნა:
1. ხარჯთაღრიცხვა წარმოდგენილ უნდა იქნას დანართი  N1–ის მიხედვით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2. გაუთვალისიწნებელი ხარჯი (3%) არის უცვლელი.</t>
  </si>
  <si>
    <t>ქ.თბილისი, ვარკეთილის დასახლება, III მასივი, IX კვარტალი, კორპუსი № 3-ის მიმდებარედ skveris mowyobis samuSaoebis  xarjTaRricxva                                                                                          danarTi #1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</si>
</sst>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0.000"/>
    <numFmt numFmtId="166" formatCode="_-* #,##0.00_р_._-;\-* #,##0.00_р_._-;_-* &quot;-&quot;??_р_._-;_-@_-"/>
    <numFmt numFmtId="167" formatCode="0.0"/>
    <numFmt numFmtId="168" formatCode="#,##0_);\-#,##0"/>
    <numFmt numFmtId="169" formatCode="#,##0.00_);\-#,##0.00"/>
    <numFmt numFmtId="170" formatCode="#,##0.0_);\-#,##0.0"/>
    <numFmt numFmtId="171" formatCode="#,##0.000_);\-#,##0.000"/>
  </numFmts>
  <fonts count="99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cadNusx"/>
    </font>
    <font>
      <b/>
      <vertAlign val="superscript"/>
      <sz val="10"/>
      <name val="AcadNusx"/>
    </font>
    <font>
      <sz val="9"/>
      <name val="AcadNusx"/>
    </font>
    <font>
      <sz val="9"/>
      <color rgb="FF000000"/>
      <name val="AcadNusx"/>
    </font>
    <font>
      <b/>
      <sz val="9"/>
      <name val="AcadNusx"/>
    </font>
    <font>
      <sz val="9"/>
      <color rgb="FFFF0000"/>
      <name val="AcadNusx"/>
    </font>
    <font>
      <sz val="9"/>
      <color indexed="10"/>
      <name val="AcadNusx"/>
    </font>
    <font>
      <sz val="10"/>
      <color rgb="FF0070C0"/>
      <name val="AcadNusx"/>
    </font>
    <font>
      <b/>
      <sz val="10"/>
      <color indexed="8"/>
      <name val="AcadNusx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AcadNusx"/>
    </font>
    <font>
      <b/>
      <sz val="9"/>
      <color indexed="8"/>
      <name val="AcadNusx"/>
    </font>
    <font>
      <b/>
      <sz val="12"/>
      <name val="AcadNusx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0"/>
      <color indexed="8"/>
      <name val="AcadNusx"/>
    </font>
    <font>
      <sz val="9"/>
      <color theme="1"/>
      <name val="AcadNusx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cadNusx"/>
    </font>
    <font>
      <b/>
      <sz val="12"/>
      <color theme="1"/>
      <name val="Calibri"/>
      <family val="2"/>
      <scheme val="minor"/>
    </font>
    <font>
      <sz val="9"/>
      <color indexed="8"/>
      <name val="AcadNusx"/>
    </font>
    <font>
      <b/>
      <sz val="9"/>
      <color rgb="FFFF0000"/>
      <name val="AcadNusx"/>
    </font>
    <font>
      <vertAlign val="superscript"/>
      <sz val="9"/>
      <color indexed="8"/>
      <name val="AcadNusx"/>
    </font>
    <font>
      <sz val="10"/>
      <name val="Arial Cyr"/>
      <charset val="204"/>
    </font>
    <font>
      <b/>
      <sz val="10"/>
      <color theme="1"/>
      <name val="AcadNusx"/>
    </font>
    <font>
      <vertAlign val="superscript"/>
      <sz val="10"/>
      <color indexed="8"/>
      <name val="AcadNusx"/>
    </font>
    <font>
      <b/>
      <sz val="9"/>
      <name val="Arial"/>
      <family val="2"/>
      <charset val="204"/>
    </font>
    <font>
      <b/>
      <sz val="9"/>
      <color theme="1"/>
      <name val="AcadNusx"/>
    </font>
    <font>
      <b/>
      <sz val="9"/>
      <name val="Arial Cyr"/>
      <charset val="204"/>
    </font>
    <font>
      <sz val="10"/>
      <color indexed="48"/>
      <name val="AcadNusx"/>
    </font>
    <font>
      <sz val="1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vertAlign val="superscript"/>
      <sz val="9"/>
      <color rgb="FF000000"/>
      <name val="AcadNusx"/>
    </font>
    <font>
      <sz val="10"/>
      <color rgb="FFFF0000"/>
      <name val="AcadNusx"/>
    </font>
    <font>
      <sz val="9"/>
      <color rgb="FF0070C0"/>
      <name val="AcadNusx"/>
    </font>
    <font>
      <sz val="10"/>
      <color rgb="FFFF000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b/>
      <sz val="9"/>
      <name val="Calibri"/>
      <family val="2"/>
      <charset val="204"/>
    </font>
    <font>
      <sz val="9"/>
      <color rgb="FFFF0000"/>
      <name val="Arial"/>
      <family val="2"/>
      <charset val="204"/>
    </font>
    <font>
      <sz val="10"/>
      <color indexed="10"/>
      <name val="AcadNusx"/>
    </font>
    <font>
      <sz val="9"/>
      <color indexed="12"/>
      <name val="AcadNusx"/>
    </font>
    <font>
      <sz val="10"/>
      <color indexed="12"/>
      <name val="AcadNusx"/>
    </font>
    <font>
      <sz val="10"/>
      <name val="AcadNusx"/>
      <family val="2"/>
    </font>
    <font>
      <sz val="10"/>
      <name val="Sylfaen"/>
      <family val="1"/>
    </font>
    <font>
      <b/>
      <sz val="10"/>
      <color indexed="10"/>
      <name val="AcadNusx"/>
    </font>
    <font>
      <b/>
      <sz val="9"/>
      <color indexed="12"/>
      <name val="AcadNusx"/>
    </font>
    <font>
      <sz val="12"/>
      <color theme="1"/>
      <name val="Calibri"/>
      <family val="2"/>
      <scheme val="minor"/>
    </font>
    <font>
      <sz val="11"/>
      <color rgb="FF0070C0"/>
      <name val="AcadNusx"/>
    </font>
    <font>
      <b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0">
    <xf numFmtId="0" fontId="0" fillId="0" borderId="0"/>
    <xf numFmtId="0" fontId="4" fillId="0" borderId="0"/>
    <xf numFmtId="0" fontId="21" fillId="0" borderId="0"/>
    <xf numFmtId="0" fontId="22" fillId="0" borderId="0"/>
    <xf numFmtId="0" fontId="21" fillId="0" borderId="0"/>
    <xf numFmtId="0" fontId="24" fillId="0" borderId="0"/>
    <xf numFmtId="43" fontId="22" fillId="0" borderId="0" applyFont="0" applyFill="0" applyBorder="0" applyAlignment="0" applyProtection="0"/>
    <xf numFmtId="0" fontId="5" fillId="0" borderId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1" borderId="0" applyNumberFormat="0" applyBorder="0" applyAlignment="0" applyProtection="0"/>
    <xf numFmtId="0" fontId="45" fillId="5" borderId="0" applyNumberFormat="0" applyBorder="0" applyAlignment="0" applyProtection="0"/>
    <xf numFmtId="0" fontId="46" fillId="22" borderId="1" applyNumberFormat="0" applyAlignment="0" applyProtection="0"/>
    <xf numFmtId="0" fontId="47" fillId="23" borderId="9" applyNumberFormat="0" applyAlignment="0" applyProtection="0"/>
    <xf numFmtId="166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9" borderId="1" applyNumberFormat="0" applyAlignment="0" applyProtection="0"/>
    <xf numFmtId="0" fontId="54" fillId="0" borderId="13" applyNumberFormat="0" applyFill="0" applyAlignment="0" applyProtection="0"/>
    <xf numFmtId="0" fontId="55" fillId="24" borderId="0" applyNumberFormat="0" applyBorder="0" applyAlignment="0" applyProtection="0"/>
    <xf numFmtId="0" fontId="23" fillId="0" borderId="0"/>
    <xf numFmtId="0" fontId="21" fillId="0" borderId="0"/>
    <xf numFmtId="0" fontId="5" fillId="0" borderId="0"/>
    <xf numFmtId="0" fontId="23" fillId="25" borderId="14" applyNumberFormat="0" applyFont="0" applyAlignment="0" applyProtection="0"/>
    <xf numFmtId="0" fontId="56" fillId="22" borderId="15" applyNumberFormat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9" fillId="22" borderId="15" applyNumberFormat="0" applyAlignment="0" applyProtection="0"/>
    <xf numFmtId="0" fontId="29" fillId="22" borderId="15" applyNumberFormat="0" applyAlignment="0" applyProtection="0"/>
    <xf numFmtId="0" fontId="29" fillId="22" borderId="15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0" fillId="22" borderId="1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23" borderId="9" applyNumberFormat="0" applyAlignment="0" applyProtection="0"/>
    <xf numFmtId="0" fontId="35" fillId="23" borderId="9" applyNumberFormat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7" fillId="0" borderId="0"/>
    <xf numFmtId="0" fontId="21" fillId="0" borderId="0"/>
    <xf numFmtId="0" fontId="21" fillId="0" borderId="0"/>
    <xf numFmtId="0" fontId="23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0" borderId="0"/>
    <xf numFmtId="0" fontId="5" fillId="0" borderId="0"/>
    <xf numFmtId="0" fontId="63" fillId="0" borderId="0"/>
    <xf numFmtId="43" fontId="17" fillId="0" borderId="0" applyFont="0" applyFill="0" applyBorder="0" applyAlignment="0" applyProtection="0"/>
    <xf numFmtId="0" fontId="73" fillId="0" borderId="0"/>
    <xf numFmtId="0" fontId="23" fillId="0" borderId="0"/>
  </cellStyleXfs>
  <cellXfs count="306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center"/>
    </xf>
    <xf numFmtId="0" fontId="6" fillId="0" borderId="0" xfId="0" applyFont="1"/>
    <xf numFmtId="0" fontId="3" fillId="3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 wrapText="1"/>
    </xf>
    <xf numFmtId="2" fontId="1" fillId="3" borderId="2" xfId="2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3" fillId="0" borderId="2" xfId="0" applyFont="1" applyBorder="1"/>
    <xf numFmtId="0" fontId="23" fillId="3" borderId="2" xfId="0" applyFont="1" applyFill="1" applyBorder="1"/>
    <xf numFmtId="0" fontId="14" fillId="0" borderId="2" xfId="0" applyFont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 wrapText="1"/>
    </xf>
    <xf numFmtId="2" fontId="2" fillId="0" borderId="2" xfId="2" applyNumberFormat="1" applyFont="1" applyBorder="1" applyAlignment="1">
      <alignment horizontal="center" vertical="center" wrapText="1"/>
    </xf>
    <xf numFmtId="2" fontId="61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/>
    <xf numFmtId="4" fontId="0" fillId="0" borderId="0" xfId="0" applyNumberFormat="1"/>
    <xf numFmtId="0" fontId="10" fillId="27" borderId="2" xfId="0" applyFont="1" applyFill="1" applyBorder="1" applyAlignment="1">
      <alignment horizontal="center" vertical="center" wrapText="1"/>
    </xf>
    <xf numFmtId="0" fontId="18" fillId="27" borderId="2" xfId="0" applyFont="1" applyFill="1" applyBorder="1" applyAlignment="1">
      <alignment horizontal="center" vertical="center" wrapText="1"/>
    </xf>
    <xf numFmtId="2" fontId="9" fillId="27" borderId="2" xfId="0" applyNumberFormat="1" applyFont="1" applyFill="1" applyBorder="1" applyAlignment="1">
      <alignment horizontal="center" vertical="center" wrapText="1"/>
    </xf>
    <xf numFmtId="4" fontId="18" fillId="27" borderId="2" xfId="0" applyNumberFormat="1" applyFont="1" applyFill="1" applyBorder="1" applyAlignment="1">
      <alignment horizontal="center" vertical="center" wrapText="1"/>
    </xf>
    <xf numFmtId="0" fontId="9" fillId="27" borderId="2" xfId="0" applyFont="1" applyFill="1" applyBorder="1" applyAlignment="1">
      <alignment horizontal="center" vertical="center" wrapText="1"/>
    </xf>
    <xf numFmtId="4" fontId="9" fillId="27" borderId="2" xfId="0" applyNumberFormat="1" applyFont="1" applyFill="1" applyBorder="1" applyAlignment="1">
      <alignment horizontal="center" vertical="center" wrapText="1"/>
    </xf>
    <xf numFmtId="1" fontId="9" fillId="27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71" fillId="0" borderId="2" xfId="0" applyNumberFormat="1" applyFont="1" applyBorder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74" fillId="0" borderId="2" xfId="188" applyFont="1" applyBorder="1" applyAlignment="1">
      <alignment horizontal="center" vertical="center" wrapText="1"/>
    </xf>
    <xf numFmtId="0" fontId="6" fillId="0" borderId="2" xfId="188" applyFont="1" applyBorder="1" applyAlignment="1">
      <alignment horizontal="center" vertical="center" wrapText="1"/>
    </xf>
    <xf numFmtId="0" fontId="76" fillId="3" borderId="2" xfId="0" applyFont="1" applyFill="1" applyBorder="1" applyAlignment="1">
      <alignment horizontal="center" vertical="center"/>
    </xf>
    <xf numFmtId="0" fontId="76" fillId="0" borderId="2" xfId="0" applyFont="1" applyBorder="1" applyAlignment="1">
      <alignment horizontal="center" vertical="center"/>
    </xf>
    <xf numFmtId="2" fontId="76" fillId="0" borderId="2" xfId="0" applyNumberFormat="1" applyFont="1" applyBorder="1" applyAlignment="1">
      <alignment horizontal="center" vertical="center"/>
    </xf>
    <xf numFmtId="2" fontId="60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/>
    </xf>
    <xf numFmtId="0" fontId="77" fillId="0" borderId="2" xfId="0" applyFont="1" applyBorder="1" applyAlignment="1">
      <alignment horizontal="center" vertical="center" wrapText="1"/>
    </xf>
    <xf numFmtId="168" fontId="19" fillId="29" borderId="28" xfId="0" applyNumberFormat="1" applyFont="1" applyFill="1" applyBorder="1" applyAlignment="1">
      <alignment horizontal="center" vertical="center" wrapText="1"/>
    </xf>
    <xf numFmtId="168" fontId="19" fillId="29" borderId="29" xfId="0" applyNumberFormat="1" applyFont="1" applyFill="1" applyBorder="1" applyAlignment="1">
      <alignment horizontal="center" vertical="center" wrapText="1"/>
    </xf>
    <xf numFmtId="2" fontId="10" fillId="29" borderId="30" xfId="0" applyNumberFormat="1" applyFont="1" applyFill="1" applyBorder="1" applyAlignment="1">
      <alignment horizontal="center" vertical="center" wrapText="1"/>
    </xf>
    <xf numFmtId="169" fontId="70" fillId="29" borderId="29" xfId="0" applyNumberFormat="1" applyFont="1" applyFill="1" applyBorder="1" applyAlignment="1">
      <alignment horizontal="center" vertical="center" wrapText="1"/>
    </xf>
    <xf numFmtId="2" fontId="8" fillId="29" borderId="30" xfId="0" applyNumberFormat="1" applyFont="1" applyFill="1" applyBorder="1" applyAlignment="1">
      <alignment horizontal="center" vertical="center" wrapText="1"/>
    </xf>
    <xf numFmtId="169" fontId="70" fillId="29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77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2" fillId="2" borderId="2" xfId="188" applyFont="1" applyFill="1" applyBorder="1" applyAlignment="1">
      <alignment horizontal="center" vertical="center" wrapText="1"/>
    </xf>
    <xf numFmtId="4" fontId="1" fillId="2" borderId="2" xfId="188" applyNumberFormat="1" applyFont="1" applyFill="1" applyBorder="1" applyAlignment="1">
      <alignment horizontal="center" vertical="center"/>
    </xf>
    <xf numFmtId="4" fontId="2" fillId="2" borderId="2" xfId="188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9" fillId="0" borderId="2" xfId="0" applyNumberFormat="1" applyFont="1" applyBorder="1" applyAlignment="1">
      <alignment horizontal="center" vertical="center" wrapText="1"/>
    </xf>
    <xf numFmtId="170" fontId="1" fillId="3" borderId="2" xfId="0" applyNumberFormat="1" applyFont="1" applyFill="1" applyBorder="1" applyAlignment="1">
      <alignment horizontal="center" vertical="center" wrapText="1"/>
    </xf>
    <xf numFmtId="2" fontId="1" fillId="3" borderId="2" xfId="187" applyNumberFormat="1" applyFont="1" applyFill="1" applyBorder="1" applyAlignment="1">
      <alignment horizontal="center" vertical="center" wrapText="1"/>
    </xf>
    <xf numFmtId="170" fontId="1" fillId="3" borderId="2" xfId="0" applyNumberFormat="1" applyFont="1" applyFill="1" applyBorder="1" applyAlignment="1">
      <alignment horizontal="center" vertical="center"/>
    </xf>
    <xf numFmtId="165" fontId="1" fillId="3" borderId="2" xfId="187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2" fillId="26" borderId="2" xfId="0" applyFont="1" applyFill="1" applyBorder="1" applyAlignment="1">
      <alignment horizontal="center" vertical="center" wrapText="1"/>
    </xf>
    <xf numFmtId="2" fontId="2" fillId="26" borderId="2" xfId="0" applyNumberFormat="1" applyFont="1" applyFill="1" applyBorder="1" applyAlignment="1">
      <alignment horizontal="center" vertical="center" wrapText="1"/>
    </xf>
    <xf numFmtId="0" fontId="16" fillId="26" borderId="2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2" fontId="81" fillId="0" borderId="2" xfId="0" applyNumberFormat="1" applyFont="1" applyBorder="1" applyAlignment="1">
      <alignment horizontal="center" vertical="center"/>
    </xf>
    <xf numFmtId="0" fontId="81" fillId="0" borderId="2" xfId="0" applyFont="1" applyBorder="1" applyAlignment="1">
      <alignment horizontal="center" vertical="center"/>
    </xf>
    <xf numFmtId="164" fontId="74" fillId="0" borderId="2" xfId="0" applyNumberFormat="1" applyFont="1" applyBorder="1" applyAlignment="1">
      <alignment horizontal="center" vertical="center" wrapText="1"/>
    </xf>
    <xf numFmtId="2" fontId="74" fillId="0" borderId="2" xfId="0" applyNumberFormat="1" applyFont="1" applyBorder="1" applyAlignment="1">
      <alignment horizontal="center" vertical="center" wrapText="1"/>
    </xf>
    <xf numFmtId="43" fontId="74" fillId="0" borderId="2" xfId="187" applyFont="1" applyBorder="1" applyAlignment="1">
      <alignment horizontal="center" vertical="center" wrapText="1"/>
    </xf>
    <xf numFmtId="43" fontId="6" fillId="0" borderId="2" xfId="187" applyFont="1" applyBorder="1" applyAlignment="1">
      <alignment horizontal="center" vertical="center" wrapText="1"/>
    </xf>
    <xf numFmtId="9" fontId="9" fillId="27" borderId="2" xfId="0" applyNumberFormat="1" applyFont="1" applyFill="1" applyBorder="1" applyAlignment="1">
      <alignment horizontal="center" vertical="center" wrapText="1"/>
    </xf>
    <xf numFmtId="164" fontId="1" fillId="3" borderId="2" xfId="2" applyNumberFormat="1" applyFont="1" applyFill="1" applyBorder="1" applyAlignment="1">
      <alignment horizontal="center" vertical="center" wrapText="1"/>
    </xf>
    <xf numFmtId="4" fontId="2" fillId="0" borderId="2" xfId="188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8" fontId="19" fillId="29" borderId="2" xfId="0" applyNumberFormat="1" applyFont="1" applyFill="1" applyBorder="1" applyAlignment="1">
      <alignment horizontal="center" vertical="center" wrapText="1"/>
    </xf>
    <xf numFmtId="2" fontId="10" fillId="29" borderId="2" xfId="0" applyNumberFormat="1" applyFont="1" applyFill="1" applyBorder="1" applyAlignment="1">
      <alignment horizontal="center" vertical="center" wrapText="1"/>
    </xf>
    <xf numFmtId="2" fontId="8" fillId="29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83" fillId="3" borderId="2" xfId="0" applyFont="1" applyFill="1" applyBorder="1" applyAlignment="1">
      <alignment horizontal="center" vertical="center" wrapText="1"/>
    </xf>
    <xf numFmtId="2" fontId="83" fillId="3" borderId="2" xfId="0" applyNumberFormat="1" applyFont="1" applyFill="1" applyBorder="1" applyAlignment="1">
      <alignment horizontal="center" vertical="center" wrapText="1"/>
    </xf>
    <xf numFmtId="2" fontId="83" fillId="0" borderId="3" xfId="0" applyNumberFormat="1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1" fontId="83" fillId="0" borderId="2" xfId="0" applyNumberFormat="1" applyFont="1" applyBorder="1" applyAlignment="1">
      <alignment horizontal="center" vertical="center" wrapText="1"/>
    </xf>
    <xf numFmtId="2" fontId="83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84" fillId="0" borderId="2" xfId="0" applyFont="1" applyBorder="1" applyAlignment="1">
      <alignment horizontal="center" vertical="center" wrapText="1"/>
    </xf>
    <xf numFmtId="2" fontId="84" fillId="0" borderId="2" xfId="0" applyNumberFormat="1" applyFont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2" fontId="83" fillId="3" borderId="2" xfId="0" applyNumberFormat="1" applyFont="1" applyFill="1" applyBorder="1" applyAlignment="1" applyProtection="1">
      <alignment horizontal="center" vertical="center"/>
      <protection locked="0"/>
    </xf>
    <xf numFmtId="2" fontId="8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85" fillId="0" borderId="2" xfId="0" applyNumberFormat="1" applyFont="1" applyBorder="1" applyAlignment="1" applyProtection="1">
      <alignment horizontal="center" vertical="center"/>
      <protection locked="0"/>
    </xf>
    <xf numFmtId="2" fontId="84" fillId="3" borderId="2" xfId="0" applyNumberFormat="1" applyFont="1" applyFill="1" applyBorder="1" applyAlignment="1">
      <alignment horizontal="center" vertical="center" wrapText="1"/>
    </xf>
    <xf numFmtId="2" fontId="86" fillId="3" borderId="2" xfId="0" applyNumberFormat="1" applyFont="1" applyFill="1" applyBorder="1" applyAlignment="1">
      <alignment horizontal="center" vertical="center"/>
    </xf>
    <xf numFmtId="2" fontId="86" fillId="0" borderId="2" xfId="0" applyNumberFormat="1" applyFont="1" applyBorder="1" applyAlignment="1">
      <alignment horizontal="center" vertical="center"/>
    </xf>
    <xf numFmtId="167" fontId="8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/>
    </xf>
    <xf numFmtId="0" fontId="88" fillId="3" borderId="2" xfId="0" applyFont="1" applyFill="1" applyBorder="1" applyAlignment="1">
      <alignment horizontal="center" vertical="center"/>
    </xf>
    <xf numFmtId="0" fontId="88" fillId="0" borderId="2" xfId="0" applyFont="1" applyBorder="1" applyAlignment="1">
      <alignment horizontal="center" vertical="center"/>
    </xf>
    <xf numFmtId="0" fontId="86" fillId="3" borderId="2" xfId="0" applyFont="1" applyFill="1" applyBorder="1" applyAlignment="1">
      <alignment horizontal="center" vertical="center"/>
    </xf>
    <xf numFmtId="0" fontId="86" fillId="0" borderId="2" xfId="0" applyFont="1" applyBorder="1" applyAlignment="1">
      <alignment horizontal="center" vertical="center"/>
    </xf>
    <xf numFmtId="4" fontId="1" fillId="0" borderId="2" xfId="188" applyNumberFormat="1" applyFont="1" applyBorder="1" applyAlignment="1">
      <alignment horizontal="center" vertical="center"/>
    </xf>
    <xf numFmtId="4" fontId="1" fillId="2" borderId="2" xfId="188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65" fontId="84" fillId="0" borderId="2" xfId="0" applyNumberFormat="1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2" fontId="2" fillId="3" borderId="2" xfId="2" applyNumberFormat="1" applyFont="1" applyFill="1" applyBorder="1" applyAlignment="1">
      <alignment horizontal="center" vertical="center" wrapText="1"/>
    </xf>
    <xf numFmtId="0" fontId="83" fillId="3" borderId="2" xfId="2" applyFont="1" applyFill="1" applyBorder="1" applyAlignment="1">
      <alignment horizontal="center" vertical="center" wrapText="1"/>
    </xf>
    <xf numFmtId="2" fontId="83" fillId="3" borderId="2" xfId="2" applyNumberFormat="1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84" fillId="3" borderId="2" xfId="0" applyFont="1" applyFill="1" applyBorder="1" applyAlignment="1">
      <alignment horizontal="center" vertical="center" wrapText="1"/>
    </xf>
    <xf numFmtId="2" fontId="13" fillId="3" borderId="2" xfId="2" applyNumberFormat="1" applyFont="1" applyFill="1" applyBorder="1" applyAlignment="1">
      <alignment horizontal="center" vertical="center" wrapText="1"/>
    </xf>
    <xf numFmtId="2" fontId="13" fillId="0" borderId="2" xfId="2" applyNumberFormat="1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2" fontId="1" fillId="0" borderId="2" xfId="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11" fillId="0" borderId="2" xfId="187" applyFont="1" applyBorder="1" applyAlignment="1">
      <alignment horizontal="center" vertical="center" wrapText="1"/>
    </xf>
    <xf numFmtId="2" fontId="89" fillId="0" borderId="2" xfId="0" applyNumberFormat="1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90" fillId="3" borderId="2" xfId="0" applyFont="1" applyFill="1" applyBorder="1" applyAlignment="1">
      <alignment horizontal="center" vertical="center" wrapText="1"/>
    </xf>
    <xf numFmtId="2" fontId="90" fillId="3" borderId="2" xfId="0" applyNumberFormat="1" applyFont="1" applyFill="1" applyBorder="1" applyAlignment="1">
      <alignment horizontal="center" vertical="center" wrapText="1"/>
    </xf>
    <xf numFmtId="2" fontId="90" fillId="0" borderId="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/>
    </xf>
    <xf numFmtId="165" fontId="8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2" fontId="91" fillId="0" borderId="2" xfId="0" applyNumberFormat="1" applyFont="1" applyBorder="1" applyAlignment="1">
      <alignment horizontal="center" vertical="center" wrapText="1"/>
    </xf>
    <xf numFmtId="2" fontId="88" fillId="0" borderId="2" xfId="0" applyNumberFormat="1" applyFont="1" applyBorder="1" applyAlignment="1">
      <alignment horizontal="center" vertical="center"/>
    </xf>
    <xf numFmtId="0" fontId="84" fillId="0" borderId="2" xfId="0" applyFont="1" applyBorder="1" applyAlignment="1">
      <alignment horizontal="center" vertical="center"/>
    </xf>
    <xf numFmtId="0" fontId="8" fillId="0" borderId="2" xfId="189" applyFont="1" applyBorder="1" applyAlignment="1">
      <alignment horizontal="center" vertical="center" wrapText="1"/>
    </xf>
    <xf numFmtId="2" fontId="8" fillId="0" borderId="2" xfId="189" applyNumberFormat="1" applyFont="1" applyBorder="1" applyAlignment="1">
      <alignment horizontal="center" vertical="center" wrapText="1"/>
    </xf>
    <xf numFmtId="171" fontId="11" fillId="29" borderId="2" xfId="0" applyNumberFormat="1" applyFont="1" applyFill="1" applyBorder="1" applyAlignment="1">
      <alignment horizontal="center" vertical="center"/>
    </xf>
    <xf numFmtId="171" fontId="11" fillId="29" borderId="29" xfId="0" applyNumberFormat="1" applyFont="1" applyFill="1" applyBorder="1" applyAlignment="1">
      <alignment horizontal="center" vertical="center" wrapText="1"/>
    </xf>
    <xf numFmtId="2" fontId="11" fillId="29" borderId="30" xfId="0" applyNumberFormat="1" applyFont="1" applyFill="1" applyBorder="1" applyAlignment="1">
      <alignment horizontal="center" vertical="center" wrapText="1"/>
    </xf>
    <xf numFmtId="2" fontId="90" fillId="3" borderId="2" xfId="0" applyNumberFormat="1" applyFont="1" applyFill="1" applyBorder="1" applyAlignment="1">
      <alignment horizontal="center" vertical="center"/>
    </xf>
    <xf numFmtId="168" fontId="70" fillId="29" borderId="28" xfId="0" applyNumberFormat="1" applyFont="1" applyFill="1" applyBorder="1" applyAlignment="1">
      <alignment horizontal="center" vertical="center" wrapText="1"/>
    </xf>
    <xf numFmtId="170" fontId="70" fillId="29" borderId="2" xfId="0" applyNumberFormat="1" applyFont="1" applyFill="1" applyBorder="1" applyAlignment="1">
      <alignment horizontal="center" vertical="center"/>
    </xf>
    <xf numFmtId="170" fontId="70" fillId="29" borderId="2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3" borderId="32" xfId="0" applyFont="1" applyFill="1" applyBorder="1" applyAlignment="1">
      <alignment horizontal="center" vertical="center" wrapText="1"/>
    </xf>
    <xf numFmtId="2" fontId="90" fillId="3" borderId="32" xfId="0" applyNumberFormat="1" applyFont="1" applyFill="1" applyBorder="1" applyAlignment="1">
      <alignment horizontal="center" vertical="center" wrapText="1"/>
    </xf>
    <xf numFmtId="2" fontId="90" fillId="0" borderId="32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170" fontId="92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2" fontId="89" fillId="0" borderId="3" xfId="0" applyNumberFormat="1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2" fontId="79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" fillId="3" borderId="33" xfId="0" applyNumberFormat="1" applyFont="1" applyFill="1" applyBorder="1" applyAlignment="1">
      <alignment horizontal="center" vertical="center" wrapText="1"/>
    </xf>
    <xf numFmtId="2" fontId="94" fillId="0" borderId="2" xfId="0" applyNumberFormat="1" applyFont="1" applyBorder="1" applyAlignment="1">
      <alignment horizontal="center" vertical="center" wrapText="1"/>
    </xf>
    <xf numFmtId="2" fontId="95" fillId="0" borderId="2" xfId="0" applyNumberFormat="1" applyFont="1" applyBorder="1" applyAlignment="1">
      <alignment horizontal="center" vertical="center" wrapText="1"/>
    </xf>
    <xf numFmtId="164" fontId="2" fillId="3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2" fillId="28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2" fontId="97" fillId="3" borderId="2" xfId="0" applyNumberFormat="1" applyFont="1" applyFill="1" applyBorder="1" applyAlignment="1">
      <alignment horizontal="center" vertical="center" wrapText="1"/>
    </xf>
    <xf numFmtId="2" fontId="97" fillId="0" borderId="2" xfId="0" applyNumberFormat="1" applyFont="1" applyBorder="1" applyAlignment="1">
      <alignment horizontal="center" vertical="center" wrapText="1"/>
    </xf>
    <xf numFmtId="0" fontId="97" fillId="3" borderId="2" xfId="0" applyFont="1" applyFill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 wrapText="1"/>
    </xf>
    <xf numFmtId="165" fontId="97" fillId="0" borderId="2" xfId="0" applyNumberFormat="1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/>
    </xf>
    <xf numFmtId="0" fontId="0" fillId="28" borderId="2" xfId="0" applyFill="1" applyBorder="1" applyAlignment="1">
      <alignment vertical="center" wrapText="1"/>
    </xf>
    <xf numFmtId="0" fontId="2" fillId="30" borderId="2" xfId="0" applyFont="1" applyFill="1" applyBorder="1" applyAlignment="1">
      <alignment horizontal="center" vertical="center" wrapText="1"/>
    </xf>
    <xf numFmtId="2" fontId="2" fillId="30" borderId="2" xfId="0" applyNumberFormat="1" applyFont="1" applyFill="1" applyBorder="1" applyAlignment="1">
      <alignment horizontal="center" vertical="center" wrapText="1"/>
    </xf>
    <xf numFmtId="2" fontId="16" fillId="30" borderId="2" xfId="0" applyNumberFormat="1" applyFont="1" applyFill="1" applyBorder="1" applyAlignment="1">
      <alignment horizontal="center" vertical="center"/>
    </xf>
    <xf numFmtId="0" fontId="16" fillId="30" borderId="2" xfId="0" applyFont="1" applyFill="1" applyBorder="1" applyAlignment="1">
      <alignment horizontal="center" vertical="center"/>
    </xf>
    <xf numFmtId="0" fontId="18" fillId="30" borderId="2" xfId="0" applyFont="1" applyFill="1" applyBorder="1" applyAlignment="1">
      <alignment horizontal="center" vertical="center" wrapText="1"/>
    </xf>
    <xf numFmtId="0" fontId="74" fillId="30" borderId="2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8" fillId="0" borderId="3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68" fillId="0" borderId="4" xfId="0" applyFont="1" applyBorder="1" applyAlignment="1">
      <alignment horizontal="left" vertical="center"/>
    </xf>
    <xf numFmtId="4" fontId="0" fillId="0" borderId="3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68" fillId="0" borderId="3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68" fillId="0" borderId="4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4" fontId="69" fillId="0" borderId="25" xfId="0" applyNumberFormat="1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4" fontId="68" fillId="0" borderId="3" xfId="0" applyNumberFormat="1" applyFont="1" applyBorder="1" applyAlignment="1">
      <alignment horizontal="left" vertical="center" wrapText="1"/>
    </xf>
    <xf numFmtId="4" fontId="68" fillId="0" borderId="22" xfId="0" applyNumberFormat="1" applyFont="1" applyBorder="1" applyAlignment="1">
      <alignment horizontal="left" vertical="center" wrapText="1"/>
    </xf>
    <xf numFmtId="4" fontId="68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6" fillId="26" borderId="18" xfId="0" applyFont="1" applyFill="1" applyBorder="1" applyAlignment="1">
      <alignment horizontal="center" vertical="center"/>
    </xf>
    <xf numFmtId="0" fontId="66" fillId="26" borderId="19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0" fontId="66" fillId="0" borderId="34" xfId="0" applyFont="1" applyBorder="1" applyAlignment="1">
      <alignment horizontal="center" vertical="center"/>
    </xf>
    <xf numFmtId="0" fontId="2" fillId="28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8" borderId="3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28" borderId="4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0" fillId="28" borderId="22" xfId="0" applyFill="1" applyBorder="1" applyAlignment="1">
      <alignment horizontal="center" vertical="center" wrapText="1"/>
    </xf>
    <xf numFmtId="0" fontId="0" fillId="28" borderId="4" xfId="0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</cellXfs>
  <cellStyles count="19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 2" xfId="56"/>
    <cellStyle name="60% - Accent2 2" xfId="57"/>
    <cellStyle name="60% - Accent3 2" xfId="58"/>
    <cellStyle name="60% - Accent4 2" xfId="59"/>
    <cellStyle name="60% - Accent5 2" xfId="60"/>
    <cellStyle name="60% - Accent6 2" xfId="61"/>
    <cellStyle name="60% - Акцент1 2" xfId="62"/>
    <cellStyle name="60% - Акцент1 3" xfId="63"/>
    <cellStyle name="60% - Акцент1 4" xfId="64"/>
    <cellStyle name="60% - Акцент2 2" xfId="65"/>
    <cellStyle name="60% - Акцент2 3" xfId="66"/>
    <cellStyle name="60% - Акцент2 4" xfId="67"/>
    <cellStyle name="60% - Акцент3 2" xfId="68"/>
    <cellStyle name="60% - Акцент3 3" xfId="69"/>
    <cellStyle name="60% - Акцент3 4" xfId="70"/>
    <cellStyle name="60% - Акцент4 2" xfId="71"/>
    <cellStyle name="60% - Акцент4 3" xfId="72"/>
    <cellStyle name="60% - Акцент4 4" xfId="73"/>
    <cellStyle name="60% - Акцент5 2" xfId="74"/>
    <cellStyle name="60% - Акцент5 3" xfId="75"/>
    <cellStyle name="60% - Акцент5 4" xfId="76"/>
    <cellStyle name="60% - Акцент6 2" xfId="77"/>
    <cellStyle name="60% - Акцент6 3" xfId="78"/>
    <cellStyle name="60% - Акцент6 4" xfId="79"/>
    <cellStyle name="Accent1 2" xfId="80"/>
    <cellStyle name="Accent2 2" xfId="81"/>
    <cellStyle name="Accent3 2" xfId="82"/>
    <cellStyle name="Accent4 2" xfId="83"/>
    <cellStyle name="Accent5 2" xfId="84"/>
    <cellStyle name="Accent6 2" xfId="85"/>
    <cellStyle name="Bad 2" xfId="86"/>
    <cellStyle name="Calculation 2" xfId="87"/>
    <cellStyle name="Check Cell 2" xfId="88"/>
    <cellStyle name="Comma" xfId="187" builtinId="3"/>
    <cellStyle name="Comma 2" xfId="6"/>
    <cellStyle name="Comma 2 2" xfId="89"/>
    <cellStyle name="Comma 3" xfId="90"/>
    <cellStyle name="Explanatory Text 2" xfId="91"/>
    <cellStyle name="Good 2" xfId="92"/>
    <cellStyle name="Heading 1 2" xfId="93"/>
    <cellStyle name="Heading 2 2" xfId="94"/>
    <cellStyle name="Heading 3 2" xfId="95"/>
    <cellStyle name="Heading 4 2" xfId="96"/>
    <cellStyle name="Input 2" xfId="97"/>
    <cellStyle name="Linked Cell 2" xfId="98"/>
    <cellStyle name="Neutral 2" xfId="99"/>
    <cellStyle name="Normal" xfId="0" builtinId="0"/>
    <cellStyle name="Normal 11 2 2" xfId="184"/>
    <cellStyle name="Normal 14 3" xfId="100"/>
    <cellStyle name="Normal 2" xfId="1"/>
    <cellStyle name="Normal 2 10" xfId="185"/>
    <cellStyle name="Normal 2 2" xfId="101"/>
    <cellStyle name="Normal 3" xfId="4"/>
    <cellStyle name="Normal 36 2 2" xfId="186"/>
    <cellStyle name="Normal 4" xfId="3"/>
    <cellStyle name="Normal 5" xfId="7"/>
    <cellStyle name="Normal 6" xfId="102"/>
    <cellStyle name="Note 2" xfId="103"/>
    <cellStyle name="Output 2" xfId="104"/>
    <cellStyle name="Title 2" xfId="105"/>
    <cellStyle name="Total 2" xfId="106"/>
    <cellStyle name="Warning Text 2" xfId="107"/>
    <cellStyle name="Акцент1 2" xfId="108"/>
    <cellStyle name="Акцент1 3" xfId="109"/>
    <cellStyle name="Акцент1 4" xfId="110"/>
    <cellStyle name="Акцент2 2" xfId="111"/>
    <cellStyle name="Акцент2 3" xfId="112"/>
    <cellStyle name="Акцент2 4" xfId="113"/>
    <cellStyle name="Акцент3 2" xfId="114"/>
    <cellStyle name="Акцент3 3" xfId="115"/>
    <cellStyle name="Акцент3 4" xfId="116"/>
    <cellStyle name="Акцент4 2" xfId="117"/>
    <cellStyle name="Акцент4 3" xfId="118"/>
    <cellStyle name="Акцент4 4" xfId="119"/>
    <cellStyle name="Акцент5 2" xfId="120"/>
    <cellStyle name="Акцент5 3" xfId="121"/>
    <cellStyle name="Акцент5 4" xfId="122"/>
    <cellStyle name="Акцент6 2" xfId="123"/>
    <cellStyle name="Акцент6 3" xfId="124"/>
    <cellStyle name="Акцент6 4" xfId="125"/>
    <cellStyle name="Ввод  2" xfId="126"/>
    <cellStyle name="Ввод  3" xfId="127"/>
    <cellStyle name="Ввод  4" xfId="128"/>
    <cellStyle name="Вывод 2" xfId="129"/>
    <cellStyle name="Вывод 3" xfId="130"/>
    <cellStyle name="Вывод 4" xfId="131"/>
    <cellStyle name="Вычисление 2" xfId="132"/>
    <cellStyle name="Вычисление 3" xfId="133"/>
    <cellStyle name="Вычисление 4" xfId="134"/>
    <cellStyle name="Заголовок 1 2" xfId="135"/>
    <cellStyle name="Заголовок 1 3" xfId="136"/>
    <cellStyle name="Заголовок 1 4" xfId="137"/>
    <cellStyle name="Заголовок 2 2" xfId="138"/>
    <cellStyle name="Заголовок 2 3" xfId="139"/>
    <cellStyle name="Заголовок 2 4" xfId="140"/>
    <cellStyle name="Заголовок 3 2" xfId="141"/>
    <cellStyle name="Заголовок 3 3" xfId="142"/>
    <cellStyle name="Заголовок 3 4" xfId="143"/>
    <cellStyle name="Заголовок 4 2" xfId="144"/>
    <cellStyle name="Заголовок 4 3" xfId="145"/>
    <cellStyle name="Заголовок 4 4" xfId="146"/>
    <cellStyle name="Итог 2" xfId="147"/>
    <cellStyle name="Итог 3" xfId="148"/>
    <cellStyle name="Итог 4" xfId="149"/>
    <cellStyle name="Контрольная ячейка 2" xfId="150"/>
    <cellStyle name="Контрольная ячейка 3" xfId="151"/>
    <cellStyle name="Контрольная ячейка 4" xfId="152"/>
    <cellStyle name="Название 2" xfId="153"/>
    <cellStyle name="Название 3" xfId="154"/>
    <cellStyle name="Название 4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3" xfId="161"/>
    <cellStyle name="Обычный 4" xfId="5"/>
    <cellStyle name="Обычный 5" xfId="162"/>
    <cellStyle name="Обычный_S.S.S" xfId="189"/>
    <cellStyle name="Обычный_Лист1" xfId="2"/>
    <cellStyle name="Обычный_დემონტაჟი" xfId="188"/>
    <cellStyle name="Плохой 2" xfId="163"/>
    <cellStyle name="Плохой 3" xfId="164"/>
    <cellStyle name="Плохой 4" xfId="165"/>
    <cellStyle name="Пояснение 2" xfId="166"/>
    <cellStyle name="Пояснение 3" xfId="167"/>
    <cellStyle name="Пояснение 4" xfId="168"/>
    <cellStyle name="Примечание 2" xfId="169"/>
    <cellStyle name="Примечание 3" xfId="170"/>
    <cellStyle name="Примечание 4" xfId="171"/>
    <cellStyle name="Связанная ячейка 2" xfId="172"/>
    <cellStyle name="Связанная ячейка 3" xfId="173"/>
    <cellStyle name="Связанная ячейка 4" xfId="174"/>
    <cellStyle name="Текст предупреждения 2" xfId="175"/>
    <cellStyle name="Текст предупреждения 3" xfId="176"/>
    <cellStyle name="Текст предупреждения 4" xfId="177"/>
    <cellStyle name="Финансовый 2" xfId="178"/>
    <cellStyle name="Финансовый 2 2" xfId="179"/>
    <cellStyle name="Финансовый 3" xfId="180"/>
    <cellStyle name="Хороший 2" xfId="181"/>
    <cellStyle name="Хороший 3" xfId="182"/>
    <cellStyle name="Хороший 4" xfId="18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600075</xdr:rowOff>
    </xdr:from>
    <xdr:to>
      <xdr:col>4</xdr:col>
      <xdr:colOff>0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8A17043-D443-4ED5-AB93-5C1AF2F5DE51}"/>
            </a:ext>
          </a:extLst>
        </xdr:cNvPr>
        <xdr:cNvSpPr>
          <a:spLocks noChangeShapeType="1"/>
        </xdr:cNvSpPr>
      </xdr:nvSpPr>
      <xdr:spPr bwMode="auto">
        <a:xfrm>
          <a:off x="5353050" y="11334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590550</xdr:rowOff>
    </xdr:from>
    <xdr:to>
      <xdr:col>6</xdr:col>
      <xdr:colOff>9525</xdr:colOff>
      <xdr:row>1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3A8E494-B829-443D-8B6D-5E7407F2F29D}"/>
            </a:ext>
          </a:extLst>
        </xdr:cNvPr>
        <xdr:cNvSpPr>
          <a:spLocks noChangeShapeType="1"/>
        </xdr:cNvSpPr>
      </xdr:nvSpPr>
      <xdr:spPr bwMode="auto">
        <a:xfrm flipH="1">
          <a:off x="6696075" y="11334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600075</xdr:rowOff>
    </xdr:from>
    <xdr:to>
      <xdr:col>4</xdr:col>
      <xdr:colOff>0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8A17043-D443-4ED5-AB93-5C1AF2F5DE51}"/>
            </a:ext>
          </a:extLst>
        </xdr:cNvPr>
        <xdr:cNvSpPr>
          <a:spLocks noChangeShapeType="1"/>
        </xdr:cNvSpPr>
      </xdr:nvSpPr>
      <xdr:spPr bwMode="auto">
        <a:xfrm>
          <a:off x="5553075" y="11334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590550</xdr:rowOff>
    </xdr:from>
    <xdr:to>
      <xdr:col>6</xdr:col>
      <xdr:colOff>9525</xdr:colOff>
      <xdr:row>1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3A8E494-B829-443D-8B6D-5E7407F2F29D}"/>
            </a:ext>
          </a:extLst>
        </xdr:cNvPr>
        <xdr:cNvSpPr>
          <a:spLocks noChangeShapeType="1"/>
        </xdr:cNvSpPr>
      </xdr:nvSpPr>
      <xdr:spPr bwMode="auto">
        <a:xfrm flipH="1">
          <a:off x="6896100" y="11334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600075</xdr:rowOff>
    </xdr:from>
    <xdr:to>
      <xdr:col>4</xdr:col>
      <xdr:colOff>0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80863F-F509-487C-8E5B-9BF2276E2F40}"/>
            </a:ext>
          </a:extLst>
        </xdr:cNvPr>
        <xdr:cNvSpPr>
          <a:spLocks noChangeShapeType="1"/>
        </xdr:cNvSpPr>
      </xdr:nvSpPr>
      <xdr:spPr bwMode="auto">
        <a:xfrm>
          <a:off x="6410325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590550</xdr:rowOff>
    </xdr:from>
    <xdr:to>
      <xdr:col>6</xdr:col>
      <xdr:colOff>9525</xdr:colOff>
      <xdr:row>1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4FDA4A1-CF7D-4CD9-ADE9-8AD3C5D45FD6}"/>
            </a:ext>
          </a:extLst>
        </xdr:cNvPr>
        <xdr:cNvSpPr>
          <a:spLocks noChangeShapeType="1"/>
        </xdr:cNvSpPr>
      </xdr:nvSpPr>
      <xdr:spPr bwMode="auto">
        <a:xfrm flipH="1">
          <a:off x="7705725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600075</xdr:rowOff>
    </xdr:from>
    <xdr:to>
      <xdr:col>4</xdr:col>
      <xdr:colOff>0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80863F-F509-487C-8E5B-9BF2276E2F40}"/>
            </a:ext>
          </a:extLst>
        </xdr:cNvPr>
        <xdr:cNvSpPr>
          <a:spLocks noChangeShapeType="1"/>
        </xdr:cNvSpPr>
      </xdr:nvSpPr>
      <xdr:spPr bwMode="auto">
        <a:xfrm>
          <a:off x="6410325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590550</xdr:rowOff>
    </xdr:from>
    <xdr:to>
      <xdr:col>6</xdr:col>
      <xdr:colOff>9525</xdr:colOff>
      <xdr:row>1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4FDA4A1-CF7D-4CD9-ADE9-8AD3C5D45FD6}"/>
            </a:ext>
          </a:extLst>
        </xdr:cNvPr>
        <xdr:cNvSpPr>
          <a:spLocks noChangeShapeType="1"/>
        </xdr:cNvSpPr>
      </xdr:nvSpPr>
      <xdr:spPr bwMode="auto">
        <a:xfrm flipH="1">
          <a:off x="7705725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600075</xdr:rowOff>
    </xdr:from>
    <xdr:to>
      <xdr:col>4</xdr:col>
      <xdr:colOff>0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B80863F-F509-487C-8E5B-9BF2276E2F40}"/>
            </a:ext>
          </a:extLst>
        </xdr:cNvPr>
        <xdr:cNvSpPr>
          <a:spLocks noChangeShapeType="1"/>
        </xdr:cNvSpPr>
      </xdr:nvSpPr>
      <xdr:spPr bwMode="auto">
        <a:xfrm>
          <a:off x="6410325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590550</xdr:rowOff>
    </xdr:from>
    <xdr:to>
      <xdr:col>6</xdr:col>
      <xdr:colOff>9525</xdr:colOff>
      <xdr:row>1</xdr:row>
      <xdr:rowOff>685800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4FDA4A1-CF7D-4CD9-ADE9-8AD3C5D45FD6}"/>
            </a:ext>
          </a:extLst>
        </xdr:cNvPr>
        <xdr:cNvSpPr>
          <a:spLocks noChangeShapeType="1"/>
        </xdr:cNvSpPr>
      </xdr:nvSpPr>
      <xdr:spPr bwMode="auto">
        <a:xfrm flipH="1">
          <a:off x="7705725" y="7239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D17" sqref="D17"/>
    </sheetView>
  </sheetViews>
  <sheetFormatPr defaultRowHeight="15" x14ac:dyDescent="0.25"/>
  <cols>
    <col min="1" max="1" width="3.140625" customWidth="1"/>
    <col min="2" max="2" width="5.28515625" customWidth="1"/>
    <col min="8" max="8" width="13.85546875" customWidth="1"/>
    <col min="10" max="10" width="39.5703125" customWidth="1"/>
    <col min="12" max="12" width="6.7109375" customWidth="1"/>
    <col min="14" max="14" width="21.85546875" customWidth="1"/>
    <col min="264" max="264" width="13.85546875" customWidth="1"/>
    <col min="266" max="266" width="30.28515625" customWidth="1"/>
    <col min="270" max="270" width="21.85546875" customWidth="1"/>
    <col min="520" max="520" width="13.85546875" customWidth="1"/>
    <col min="522" max="522" width="30.28515625" customWidth="1"/>
    <col min="526" max="526" width="21.85546875" customWidth="1"/>
    <col min="776" max="776" width="13.85546875" customWidth="1"/>
    <col min="778" max="778" width="30.28515625" customWidth="1"/>
    <col min="782" max="782" width="21.85546875" customWidth="1"/>
    <col min="1032" max="1032" width="13.85546875" customWidth="1"/>
    <col min="1034" max="1034" width="30.28515625" customWidth="1"/>
    <col min="1038" max="1038" width="21.85546875" customWidth="1"/>
    <col min="1288" max="1288" width="13.85546875" customWidth="1"/>
    <col min="1290" max="1290" width="30.28515625" customWidth="1"/>
    <col min="1294" max="1294" width="21.85546875" customWidth="1"/>
    <col min="1544" max="1544" width="13.85546875" customWidth="1"/>
    <col min="1546" max="1546" width="30.28515625" customWidth="1"/>
    <col min="1550" max="1550" width="21.85546875" customWidth="1"/>
    <col min="1800" max="1800" width="13.85546875" customWidth="1"/>
    <col min="1802" max="1802" width="30.28515625" customWidth="1"/>
    <col min="1806" max="1806" width="21.85546875" customWidth="1"/>
    <col min="2056" max="2056" width="13.85546875" customWidth="1"/>
    <col min="2058" max="2058" width="30.28515625" customWidth="1"/>
    <col min="2062" max="2062" width="21.85546875" customWidth="1"/>
    <col min="2312" max="2312" width="13.85546875" customWidth="1"/>
    <col min="2314" max="2314" width="30.28515625" customWidth="1"/>
    <col min="2318" max="2318" width="21.85546875" customWidth="1"/>
    <col min="2568" max="2568" width="13.85546875" customWidth="1"/>
    <col min="2570" max="2570" width="30.28515625" customWidth="1"/>
    <col min="2574" max="2574" width="21.85546875" customWidth="1"/>
    <col min="2824" max="2824" width="13.85546875" customWidth="1"/>
    <col min="2826" max="2826" width="30.28515625" customWidth="1"/>
    <col min="2830" max="2830" width="21.85546875" customWidth="1"/>
    <col min="3080" max="3080" width="13.85546875" customWidth="1"/>
    <col min="3082" max="3082" width="30.28515625" customWidth="1"/>
    <col min="3086" max="3086" width="21.85546875" customWidth="1"/>
    <col min="3336" max="3336" width="13.85546875" customWidth="1"/>
    <col min="3338" max="3338" width="30.28515625" customWidth="1"/>
    <col min="3342" max="3342" width="21.85546875" customWidth="1"/>
    <col min="3592" max="3592" width="13.85546875" customWidth="1"/>
    <col min="3594" max="3594" width="30.28515625" customWidth="1"/>
    <col min="3598" max="3598" width="21.85546875" customWidth="1"/>
    <col min="3848" max="3848" width="13.85546875" customWidth="1"/>
    <col min="3850" max="3850" width="30.28515625" customWidth="1"/>
    <col min="3854" max="3854" width="21.85546875" customWidth="1"/>
    <col min="4104" max="4104" width="13.85546875" customWidth="1"/>
    <col min="4106" max="4106" width="30.28515625" customWidth="1"/>
    <col min="4110" max="4110" width="21.85546875" customWidth="1"/>
    <col min="4360" max="4360" width="13.85546875" customWidth="1"/>
    <col min="4362" max="4362" width="30.28515625" customWidth="1"/>
    <col min="4366" max="4366" width="21.85546875" customWidth="1"/>
    <col min="4616" max="4616" width="13.85546875" customWidth="1"/>
    <col min="4618" max="4618" width="30.28515625" customWidth="1"/>
    <col min="4622" max="4622" width="21.85546875" customWidth="1"/>
    <col min="4872" max="4872" width="13.85546875" customWidth="1"/>
    <col min="4874" max="4874" width="30.28515625" customWidth="1"/>
    <col min="4878" max="4878" width="21.85546875" customWidth="1"/>
    <col min="5128" max="5128" width="13.85546875" customWidth="1"/>
    <col min="5130" max="5130" width="30.28515625" customWidth="1"/>
    <col min="5134" max="5134" width="21.85546875" customWidth="1"/>
    <col min="5384" max="5384" width="13.85546875" customWidth="1"/>
    <col min="5386" max="5386" width="30.28515625" customWidth="1"/>
    <col min="5390" max="5390" width="21.85546875" customWidth="1"/>
    <col min="5640" max="5640" width="13.85546875" customWidth="1"/>
    <col min="5642" max="5642" width="30.28515625" customWidth="1"/>
    <col min="5646" max="5646" width="21.85546875" customWidth="1"/>
    <col min="5896" max="5896" width="13.85546875" customWidth="1"/>
    <col min="5898" max="5898" width="30.28515625" customWidth="1"/>
    <col min="5902" max="5902" width="21.85546875" customWidth="1"/>
    <col min="6152" max="6152" width="13.85546875" customWidth="1"/>
    <col min="6154" max="6154" width="30.28515625" customWidth="1"/>
    <col min="6158" max="6158" width="21.85546875" customWidth="1"/>
    <col min="6408" max="6408" width="13.85546875" customWidth="1"/>
    <col min="6410" max="6410" width="30.28515625" customWidth="1"/>
    <col min="6414" max="6414" width="21.85546875" customWidth="1"/>
    <col min="6664" max="6664" width="13.85546875" customWidth="1"/>
    <col min="6666" max="6666" width="30.28515625" customWidth="1"/>
    <col min="6670" max="6670" width="21.85546875" customWidth="1"/>
    <col min="6920" max="6920" width="13.85546875" customWidth="1"/>
    <col min="6922" max="6922" width="30.28515625" customWidth="1"/>
    <col min="6926" max="6926" width="21.85546875" customWidth="1"/>
    <col min="7176" max="7176" width="13.85546875" customWidth="1"/>
    <col min="7178" max="7178" width="30.28515625" customWidth="1"/>
    <col min="7182" max="7182" width="21.85546875" customWidth="1"/>
    <col min="7432" max="7432" width="13.85546875" customWidth="1"/>
    <col min="7434" max="7434" width="30.28515625" customWidth="1"/>
    <col min="7438" max="7438" width="21.85546875" customWidth="1"/>
    <col min="7688" max="7688" width="13.85546875" customWidth="1"/>
    <col min="7690" max="7690" width="30.28515625" customWidth="1"/>
    <col min="7694" max="7694" width="21.85546875" customWidth="1"/>
    <col min="7944" max="7944" width="13.85546875" customWidth="1"/>
    <col min="7946" max="7946" width="30.28515625" customWidth="1"/>
    <col min="7950" max="7950" width="21.85546875" customWidth="1"/>
    <col min="8200" max="8200" width="13.85546875" customWidth="1"/>
    <col min="8202" max="8202" width="30.28515625" customWidth="1"/>
    <col min="8206" max="8206" width="21.85546875" customWidth="1"/>
    <col min="8456" max="8456" width="13.85546875" customWidth="1"/>
    <col min="8458" max="8458" width="30.28515625" customWidth="1"/>
    <col min="8462" max="8462" width="21.85546875" customWidth="1"/>
    <col min="8712" max="8712" width="13.85546875" customWidth="1"/>
    <col min="8714" max="8714" width="30.28515625" customWidth="1"/>
    <col min="8718" max="8718" width="21.85546875" customWidth="1"/>
    <col min="8968" max="8968" width="13.85546875" customWidth="1"/>
    <col min="8970" max="8970" width="30.28515625" customWidth="1"/>
    <col min="8974" max="8974" width="21.85546875" customWidth="1"/>
    <col min="9224" max="9224" width="13.85546875" customWidth="1"/>
    <col min="9226" max="9226" width="30.28515625" customWidth="1"/>
    <col min="9230" max="9230" width="21.85546875" customWidth="1"/>
    <col min="9480" max="9480" width="13.85546875" customWidth="1"/>
    <col min="9482" max="9482" width="30.28515625" customWidth="1"/>
    <col min="9486" max="9486" width="21.85546875" customWidth="1"/>
    <col min="9736" max="9736" width="13.85546875" customWidth="1"/>
    <col min="9738" max="9738" width="30.28515625" customWidth="1"/>
    <col min="9742" max="9742" width="21.85546875" customWidth="1"/>
    <col min="9992" max="9992" width="13.85546875" customWidth="1"/>
    <col min="9994" max="9994" width="30.28515625" customWidth="1"/>
    <col min="9998" max="9998" width="21.85546875" customWidth="1"/>
    <col min="10248" max="10248" width="13.85546875" customWidth="1"/>
    <col min="10250" max="10250" width="30.28515625" customWidth="1"/>
    <col min="10254" max="10254" width="21.85546875" customWidth="1"/>
    <col min="10504" max="10504" width="13.85546875" customWidth="1"/>
    <col min="10506" max="10506" width="30.28515625" customWidth="1"/>
    <col min="10510" max="10510" width="21.85546875" customWidth="1"/>
    <col min="10760" max="10760" width="13.85546875" customWidth="1"/>
    <col min="10762" max="10762" width="30.28515625" customWidth="1"/>
    <col min="10766" max="10766" width="21.85546875" customWidth="1"/>
    <col min="11016" max="11016" width="13.85546875" customWidth="1"/>
    <col min="11018" max="11018" width="30.28515625" customWidth="1"/>
    <col min="11022" max="11022" width="21.85546875" customWidth="1"/>
    <col min="11272" max="11272" width="13.85546875" customWidth="1"/>
    <col min="11274" max="11274" width="30.28515625" customWidth="1"/>
    <col min="11278" max="11278" width="21.85546875" customWidth="1"/>
    <col min="11528" max="11528" width="13.85546875" customWidth="1"/>
    <col min="11530" max="11530" width="30.28515625" customWidth="1"/>
    <col min="11534" max="11534" width="21.85546875" customWidth="1"/>
    <col min="11784" max="11784" width="13.85546875" customWidth="1"/>
    <col min="11786" max="11786" width="30.28515625" customWidth="1"/>
    <col min="11790" max="11790" width="21.85546875" customWidth="1"/>
    <col min="12040" max="12040" width="13.85546875" customWidth="1"/>
    <col min="12042" max="12042" width="30.28515625" customWidth="1"/>
    <col min="12046" max="12046" width="21.85546875" customWidth="1"/>
    <col min="12296" max="12296" width="13.85546875" customWidth="1"/>
    <col min="12298" max="12298" width="30.28515625" customWidth="1"/>
    <col min="12302" max="12302" width="21.85546875" customWidth="1"/>
    <col min="12552" max="12552" width="13.85546875" customWidth="1"/>
    <col min="12554" max="12554" width="30.28515625" customWidth="1"/>
    <col min="12558" max="12558" width="21.85546875" customWidth="1"/>
    <col min="12808" max="12808" width="13.85546875" customWidth="1"/>
    <col min="12810" max="12810" width="30.28515625" customWidth="1"/>
    <col min="12814" max="12814" width="21.85546875" customWidth="1"/>
    <col min="13064" max="13064" width="13.85546875" customWidth="1"/>
    <col min="13066" max="13066" width="30.28515625" customWidth="1"/>
    <col min="13070" max="13070" width="21.85546875" customWidth="1"/>
    <col min="13320" max="13320" width="13.85546875" customWidth="1"/>
    <col min="13322" max="13322" width="30.28515625" customWidth="1"/>
    <col min="13326" max="13326" width="21.85546875" customWidth="1"/>
    <col min="13576" max="13576" width="13.85546875" customWidth="1"/>
    <col min="13578" max="13578" width="30.28515625" customWidth="1"/>
    <col min="13582" max="13582" width="21.85546875" customWidth="1"/>
    <col min="13832" max="13832" width="13.85546875" customWidth="1"/>
    <col min="13834" max="13834" width="30.28515625" customWidth="1"/>
    <col min="13838" max="13838" width="21.85546875" customWidth="1"/>
    <col min="14088" max="14088" width="13.85546875" customWidth="1"/>
    <col min="14090" max="14090" width="30.28515625" customWidth="1"/>
    <col min="14094" max="14094" width="21.85546875" customWidth="1"/>
    <col min="14344" max="14344" width="13.85546875" customWidth="1"/>
    <col min="14346" max="14346" width="30.28515625" customWidth="1"/>
    <col min="14350" max="14350" width="21.85546875" customWidth="1"/>
    <col min="14600" max="14600" width="13.85546875" customWidth="1"/>
    <col min="14602" max="14602" width="30.28515625" customWidth="1"/>
    <col min="14606" max="14606" width="21.85546875" customWidth="1"/>
    <col min="14856" max="14856" width="13.85546875" customWidth="1"/>
    <col min="14858" max="14858" width="30.28515625" customWidth="1"/>
    <col min="14862" max="14862" width="21.85546875" customWidth="1"/>
    <col min="15112" max="15112" width="13.85546875" customWidth="1"/>
    <col min="15114" max="15114" width="30.28515625" customWidth="1"/>
    <col min="15118" max="15118" width="21.85546875" customWidth="1"/>
    <col min="15368" max="15368" width="13.85546875" customWidth="1"/>
    <col min="15370" max="15370" width="30.28515625" customWidth="1"/>
    <col min="15374" max="15374" width="21.85546875" customWidth="1"/>
    <col min="15624" max="15624" width="13.85546875" customWidth="1"/>
    <col min="15626" max="15626" width="30.28515625" customWidth="1"/>
    <col min="15630" max="15630" width="21.85546875" customWidth="1"/>
    <col min="15880" max="15880" width="13.85546875" customWidth="1"/>
    <col min="15882" max="15882" width="30.28515625" customWidth="1"/>
    <col min="15886" max="15886" width="21.85546875" customWidth="1"/>
    <col min="16136" max="16136" width="13.85546875" customWidth="1"/>
    <col min="16138" max="16138" width="30.28515625" customWidth="1"/>
    <col min="16142" max="16142" width="21.85546875" customWidth="1"/>
  </cols>
  <sheetData>
    <row r="1" spans="1:15" ht="27" customHeight="1" thickBot="1" x14ac:dyDescent="0.3">
      <c r="A1" s="64"/>
      <c r="B1" s="64"/>
      <c r="C1" s="287" t="s">
        <v>30</v>
      </c>
      <c r="D1" s="287"/>
      <c r="E1" s="287"/>
      <c r="F1" s="287"/>
      <c r="G1" s="287"/>
      <c r="H1" s="287"/>
      <c r="I1" s="287"/>
      <c r="J1" s="287"/>
      <c r="K1" s="282"/>
      <c r="L1" s="282"/>
      <c r="M1" s="64"/>
      <c r="N1" s="64"/>
    </row>
    <row r="2" spans="1:15" ht="43.5" customHeight="1" x14ac:dyDescent="0.25">
      <c r="B2" s="65" t="s">
        <v>31</v>
      </c>
      <c r="C2" s="283" t="s">
        <v>32</v>
      </c>
      <c r="D2" s="283"/>
      <c r="E2" s="283"/>
      <c r="F2" s="283"/>
      <c r="G2" s="283"/>
      <c r="H2" s="283"/>
      <c r="I2" s="283"/>
      <c r="J2" s="283"/>
      <c r="K2" s="283" t="s">
        <v>33</v>
      </c>
      <c r="L2" s="284"/>
    </row>
    <row r="3" spans="1:15" ht="28.5" customHeight="1" x14ac:dyDescent="0.25">
      <c r="B3" s="66">
        <v>1</v>
      </c>
      <c r="C3" s="266" t="s">
        <v>193</v>
      </c>
      <c r="D3" s="267"/>
      <c r="E3" s="267"/>
      <c r="F3" s="267"/>
      <c r="G3" s="267"/>
      <c r="H3" s="267"/>
      <c r="I3" s="267"/>
      <c r="J3" s="268"/>
      <c r="K3" s="269"/>
      <c r="L3" s="270"/>
    </row>
    <row r="4" spans="1:15" ht="34.5" customHeight="1" x14ac:dyDescent="0.25">
      <c r="B4" s="66">
        <v>2</v>
      </c>
      <c r="C4" s="279" t="s">
        <v>189</v>
      </c>
      <c r="D4" s="280"/>
      <c r="E4" s="280"/>
      <c r="F4" s="280"/>
      <c r="G4" s="280"/>
      <c r="H4" s="280"/>
      <c r="I4" s="280"/>
      <c r="J4" s="281"/>
      <c r="K4" s="269"/>
      <c r="L4" s="270"/>
    </row>
    <row r="5" spans="1:15" ht="28.5" customHeight="1" x14ac:dyDescent="0.25">
      <c r="B5" s="66">
        <v>3</v>
      </c>
      <c r="C5" s="266" t="s">
        <v>284</v>
      </c>
      <c r="D5" s="267"/>
      <c r="E5" s="267"/>
      <c r="F5" s="267"/>
      <c r="G5" s="267"/>
      <c r="H5" s="267"/>
      <c r="I5" s="267"/>
      <c r="J5" s="268"/>
      <c r="K5" s="269"/>
      <c r="L5" s="270"/>
    </row>
    <row r="6" spans="1:15" ht="28.5" customHeight="1" x14ac:dyDescent="0.25">
      <c r="B6" s="66">
        <v>4</v>
      </c>
      <c r="C6" s="266" t="s">
        <v>285</v>
      </c>
      <c r="D6" s="267"/>
      <c r="E6" s="267"/>
      <c r="F6" s="267"/>
      <c r="G6" s="267"/>
      <c r="H6" s="267"/>
      <c r="I6" s="267"/>
      <c r="J6" s="268"/>
      <c r="K6" s="269"/>
      <c r="L6" s="270"/>
    </row>
    <row r="7" spans="1:15" ht="34.5" customHeight="1" x14ac:dyDescent="0.25">
      <c r="B7" s="66">
        <v>5</v>
      </c>
      <c r="C7" s="271" t="s">
        <v>293</v>
      </c>
      <c r="D7" s="272"/>
      <c r="E7" s="272"/>
      <c r="F7" s="272"/>
      <c r="G7" s="272"/>
      <c r="H7" s="272"/>
      <c r="I7" s="272"/>
      <c r="J7" s="273"/>
      <c r="K7" s="274"/>
      <c r="L7" s="275"/>
    </row>
    <row r="8" spans="1:15" ht="26.25" customHeight="1" thickBot="1" x14ac:dyDescent="0.3">
      <c r="B8" s="67"/>
      <c r="C8" s="276" t="s">
        <v>34</v>
      </c>
      <c r="D8" s="276"/>
      <c r="E8" s="276"/>
      <c r="F8" s="276"/>
      <c r="G8" s="276"/>
      <c r="H8" s="276"/>
      <c r="I8" s="276"/>
      <c r="J8" s="276"/>
      <c r="K8" s="277">
        <f>SUM(K3:K7)</f>
        <v>0</v>
      </c>
      <c r="L8" s="278"/>
      <c r="O8" s="68"/>
    </row>
    <row r="12" spans="1:15" ht="58.5" customHeight="1" x14ac:dyDescent="0.25">
      <c r="B12" s="285" t="s">
        <v>281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</row>
    <row r="14" spans="1:15" ht="22.5" customHeight="1" x14ac:dyDescent="0.25">
      <c r="B14" s="265" t="s">
        <v>29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</row>
  </sheetData>
  <mergeCells count="18">
    <mergeCell ref="K1:L1"/>
    <mergeCell ref="C2:J2"/>
    <mergeCell ref="K2:L2"/>
    <mergeCell ref="B12:L12"/>
    <mergeCell ref="C1:J1"/>
    <mergeCell ref="C6:J6"/>
    <mergeCell ref="K6:L6"/>
    <mergeCell ref="B14:L14"/>
    <mergeCell ref="C3:J3"/>
    <mergeCell ref="K3:L3"/>
    <mergeCell ref="C7:J7"/>
    <mergeCell ref="K7:L7"/>
    <mergeCell ref="C8:J8"/>
    <mergeCell ref="K8:L8"/>
    <mergeCell ref="C4:J4"/>
    <mergeCell ref="C5:J5"/>
    <mergeCell ref="K4:L4"/>
    <mergeCell ref="K5:L5"/>
  </mergeCells>
  <pageMargins left="0.38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B108" sqref="B108"/>
    </sheetView>
  </sheetViews>
  <sheetFormatPr defaultRowHeight="13.5" x14ac:dyDescent="0.25"/>
  <cols>
    <col min="1" max="1" width="5" style="1" customWidth="1"/>
    <col min="2" max="2" width="35" style="1" customWidth="1"/>
    <col min="3" max="3" width="12.85546875" style="1" customWidth="1"/>
    <col min="4" max="4" width="12.7109375" style="1" customWidth="1"/>
    <col min="5" max="5" width="11.5703125" style="1" customWidth="1"/>
    <col min="6" max="6" width="8.5703125" style="1" customWidth="1"/>
    <col min="7" max="7" width="10.7109375" style="1" customWidth="1"/>
    <col min="8" max="8" width="7.28515625" style="1" customWidth="1"/>
    <col min="9" max="9" width="8.5703125" style="1" customWidth="1"/>
    <col min="10" max="10" width="7.7109375" style="1" customWidth="1"/>
    <col min="11" max="11" width="8.28515625" style="1" customWidth="1"/>
    <col min="12" max="12" width="14.7109375" style="1" customWidth="1"/>
    <col min="13" max="181" width="9.140625" style="1"/>
    <col min="182" max="182" width="3.7109375" style="1" customWidth="1"/>
    <col min="183" max="183" width="9.85546875" style="1" customWidth="1"/>
    <col min="184" max="184" width="38.140625" style="1" customWidth="1"/>
    <col min="185" max="185" width="9.140625" style="1"/>
    <col min="186" max="186" width="7.7109375" style="1" customWidth="1"/>
    <col min="187" max="188" width="9.28515625" style="1" customWidth="1"/>
    <col min="189" max="189" width="11.140625" style="1" customWidth="1"/>
    <col min="190" max="193" width="9.28515625" style="1" customWidth="1"/>
    <col min="194" max="194" width="11.28515625" style="1" customWidth="1"/>
    <col min="195" max="437" width="9.140625" style="1"/>
    <col min="438" max="438" width="3.7109375" style="1" customWidth="1"/>
    <col min="439" max="439" width="9.85546875" style="1" customWidth="1"/>
    <col min="440" max="440" width="38.140625" style="1" customWidth="1"/>
    <col min="441" max="441" width="9.140625" style="1"/>
    <col min="442" max="442" width="7.7109375" style="1" customWidth="1"/>
    <col min="443" max="444" width="9.28515625" style="1" customWidth="1"/>
    <col min="445" max="445" width="11.140625" style="1" customWidth="1"/>
    <col min="446" max="449" width="9.28515625" style="1" customWidth="1"/>
    <col min="450" max="450" width="11.28515625" style="1" customWidth="1"/>
    <col min="451" max="693" width="9.140625" style="1"/>
    <col min="694" max="694" width="3.7109375" style="1" customWidth="1"/>
    <col min="695" max="695" width="9.85546875" style="1" customWidth="1"/>
    <col min="696" max="696" width="38.140625" style="1" customWidth="1"/>
    <col min="697" max="697" width="9.140625" style="1"/>
    <col min="698" max="698" width="7.7109375" style="1" customWidth="1"/>
    <col min="699" max="700" width="9.28515625" style="1" customWidth="1"/>
    <col min="701" max="701" width="11.140625" style="1" customWidth="1"/>
    <col min="702" max="705" width="9.28515625" style="1" customWidth="1"/>
    <col min="706" max="706" width="11.28515625" style="1" customWidth="1"/>
    <col min="707" max="949" width="9.140625" style="1"/>
    <col min="950" max="950" width="3.7109375" style="1" customWidth="1"/>
    <col min="951" max="951" width="9.85546875" style="1" customWidth="1"/>
    <col min="952" max="952" width="38.140625" style="1" customWidth="1"/>
    <col min="953" max="953" width="9.140625" style="1"/>
    <col min="954" max="954" width="7.7109375" style="1" customWidth="1"/>
    <col min="955" max="956" width="9.28515625" style="1" customWidth="1"/>
    <col min="957" max="957" width="11.140625" style="1" customWidth="1"/>
    <col min="958" max="961" width="9.28515625" style="1" customWidth="1"/>
    <col min="962" max="962" width="11.28515625" style="1" customWidth="1"/>
    <col min="963" max="1205" width="9.140625" style="1"/>
    <col min="1206" max="1206" width="3.7109375" style="1" customWidth="1"/>
    <col min="1207" max="1207" width="9.85546875" style="1" customWidth="1"/>
    <col min="1208" max="1208" width="38.140625" style="1" customWidth="1"/>
    <col min="1209" max="1209" width="9.140625" style="1"/>
    <col min="1210" max="1210" width="7.7109375" style="1" customWidth="1"/>
    <col min="1211" max="1212" width="9.28515625" style="1" customWidth="1"/>
    <col min="1213" max="1213" width="11.140625" style="1" customWidth="1"/>
    <col min="1214" max="1217" width="9.28515625" style="1" customWidth="1"/>
    <col min="1218" max="1218" width="11.28515625" style="1" customWidth="1"/>
    <col min="1219" max="1461" width="9.140625" style="1"/>
    <col min="1462" max="1462" width="3.7109375" style="1" customWidth="1"/>
    <col min="1463" max="1463" width="9.85546875" style="1" customWidth="1"/>
    <col min="1464" max="1464" width="38.140625" style="1" customWidth="1"/>
    <col min="1465" max="1465" width="9.140625" style="1"/>
    <col min="1466" max="1466" width="7.7109375" style="1" customWidth="1"/>
    <col min="1467" max="1468" width="9.28515625" style="1" customWidth="1"/>
    <col min="1469" max="1469" width="11.140625" style="1" customWidth="1"/>
    <col min="1470" max="1473" width="9.28515625" style="1" customWidth="1"/>
    <col min="1474" max="1474" width="11.28515625" style="1" customWidth="1"/>
    <col min="1475" max="1717" width="9.140625" style="1"/>
    <col min="1718" max="1718" width="3.7109375" style="1" customWidth="1"/>
    <col min="1719" max="1719" width="9.85546875" style="1" customWidth="1"/>
    <col min="1720" max="1720" width="38.140625" style="1" customWidth="1"/>
    <col min="1721" max="1721" width="9.140625" style="1"/>
    <col min="1722" max="1722" width="7.7109375" style="1" customWidth="1"/>
    <col min="1723" max="1724" width="9.28515625" style="1" customWidth="1"/>
    <col min="1725" max="1725" width="11.140625" style="1" customWidth="1"/>
    <col min="1726" max="1729" width="9.28515625" style="1" customWidth="1"/>
    <col min="1730" max="1730" width="11.28515625" style="1" customWidth="1"/>
    <col min="1731" max="1973" width="9.140625" style="1"/>
    <col min="1974" max="1974" width="3.7109375" style="1" customWidth="1"/>
    <col min="1975" max="1975" width="9.85546875" style="1" customWidth="1"/>
    <col min="1976" max="1976" width="38.140625" style="1" customWidth="1"/>
    <col min="1977" max="1977" width="9.140625" style="1"/>
    <col min="1978" max="1978" width="7.7109375" style="1" customWidth="1"/>
    <col min="1979" max="1980" width="9.28515625" style="1" customWidth="1"/>
    <col min="1981" max="1981" width="11.140625" style="1" customWidth="1"/>
    <col min="1982" max="1985" width="9.28515625" style="1" customWidth="1"/>
    <col min="1986" max="1986" width="11.28515625" style="1" customWidth="1"/>
    <col min="1987" max="2229" width="9.140625" style="1"/>
    <col min="2230" max="2230" width="3.7109375" style="1" customWidth="1"/>
    <col min="2231" max="2231" width="9.85546875" style="1" customWidth="1"/>
    <col min="2232" max="2232" width="38.140625" style="1" customWidth="1"/>
    <col min="2233" max="2233" width="9.140625" style="1"/>
    <col min="2234" max="2234" width="7.7109375" style="1" customWidth="1"/>
    <col min="2235" max="2236" width="9.28515625" style="1" customWidth="1"/>
    <col min="2237" max="2237" width="11.140625" style="1" customWidth="1"/>
    <col min="2238" max="2241" width="9.28515625" style="1" customWidth="1"/>
    <col min="2242" max="2242" width="11.28515625" style="1" customWidth="1"/>
    <col min="2243" max="2485" width="9.140625" style="1"/>
    <col min="2486" max="2486" width="3.7109375" style="1" customWidth="1"/>
    <col min="2487" max="2487" width="9.85546875" style="1" customWidth="1"/>
    <col min="2488" max="2488" width="38.140625" style="1" customWidth="1"/>
    <col min="2489" max="2489" width="9.140625" style="1"/>
    <col min="2490" max="2490" width="7.7109375" style="1" customWidth="1"/>
    <col min="2491" max="2492" width="9.28515625" style="1" customWidth="1"/>
    <col min="2493" max="2493" width="11.140625" style="1" customWidth="1"/>
    <col min="2494" max="2497" width="9.28515625" style="1" customWidth="1"/>
    <col min="2498" max="2498" width="11.28515625" style="1" customWidth="1"/>
    <col min="2499" max="2741" width="9.140625" style="1"/>
    <col min="2742" max="2742" width="3.7109375" style="1" customWidth="1"/>
    <col min="2743" max="2743" width="9.85546875" style="1" customWidth="1"/>
    <col min="2744" max="2744" width="38.140625" style="1" customWidth="1"/>
    <col min="2745" max="2745" width="9.140625" style="1"/>
    <col min="2746" max="2746" width="7.7109375" style="1" customWidth="1"/>
    <col min="2747" max="2748" width="9.28515625" style="1" customWidth="1"/>
    <col min="2749" max="2749" width="11.140625" style="1" customWidth="1"/>
    <col min="2750" max="2753" width="9.28515625" style="1" customWidth="1"/>
    <col min="2754" max="2754" width="11.28515625" style="1" customWidth="1"/>
    <col min="2755" max="2997" width="9.140625" style="1"/>
    <col min="2998" max="2998" width="3.7109375" style="1" customWidth="1"/>
    <col min="2999" max="2999" width="9.85546875" style="1" customWidth="1"/>
    <col min="3000" max="3000" width="38.140625" style="1" customWidth="1"/>
    <col min="3001" max="3001" width="9.140625" style="1"/>
    <col min="3002" max="3002" width="7.7109375" style="1" customWidth="1"/>
    <col min="3003" max="3004" width="9.28515625" style="1" customWidth="1"/>
    <col min="3005" max="3005" width="11.140625" style="1" customWidth="1"/>
    <col min="3006" max="3009" width="9.28515625" style="1" customWidth="1"/>
    <col min="3010" max="3010" width="11.28515625" style="1" customWidth="1"/>
    <col min="3011" max="3253" width="9.140625" style="1"/>
    <col min="3254" max="3254" width="3.7109375" style="1" customWidth="1"/>
    <col min="3255" max="3255" width="9.85546875" style="1" customWidth="1"/>
    <col min="3256" max="3256" width="38.140625" style="1" customWidth="1"/>
    <col min="3257" max="3257" width="9.140625" style="1"/>
    <col min="3258" max="3258" width="7.7109375" style="1" customWidth="1"/>
    <col min="3259" max="3260" width="9.28515625" style="1" customWidth="1"/>
    <col min="3261" max="3261" width="11.140625" style="1" customWidth="1"/>
    <col min="3262" max="3265" width="9.28515625" style="1" customWidth="1"/>
    <col min="3266" max="3266" width="11.28515625" style="1" customWidth="1"/>
    <col min="3267" max="3509" width="9.140625" style="1"/>
    <col min="3510" max="3510" width="3.7109375" style="1" customWidth="1"/>
    <col min="3511" max="3511" width="9.85546875" style="1" customWidth="1"/>
    <col min="3512" max="3512" width="38.140625" style="1" customWidth="1"/>
    <col min="3513" max="3513" width="9.140625" style="1"/>
    <col min="3514" max="3514" width="7.7109375" style="1" customWidth="1"/>
    <col min="3515" max="3516" width="9.28515625" style="1" customWidth="1"/>
    <col min="3517" max="3517" width="11.140625" style="1" customWidth="1"/>
    <col min="3518" max="3521" width="9.28515625" style="1" customWidth="1"/>
    <col min="3522" max="3522" width="11.28515625" style="1" customWidth="1"/>
    <col min="3523" max="3765" width="9.140625" style="1"/>
    <col min="3766" max="3766" width="3.7109375" style="1" customWidth="1"/>
    <col min="3767" max="3767" width="9.85546875" style="1" customWidth="1"/>
    <col min="3768" max="3768" width="38.140625" style="1" customWidth="1"/>
    <col min="3769" max="3769" width="9.140625" style="1"/>
    <col min="3770" max="3770" width="7.7109375" style="1" customWidth="1"/>
    <col min="3771" max="3772" width="9.28515625" style="1" customWidth="1"/>
    <col min="3773" max="3773" width="11.140625" style="1" customWidth="1"/>
    <col min="3774" max="3777" width="9.28515625" style="1" customWidth="1"/>
    <col min="3778" max="3778" width="11.28515625" style="1" customWidth="1"/>
    <col min="3779" max="4021" width="9.140625" style="1"/>
    <col min="4022" max="4022" width="3.7109375" style="1" customWidth="1"/>
    <col min="4023" max="4023" width="9.85546875" style="1" customWidth="1"/>
    <col min="4024" max="4024" width="38.140625" style="1" customWidth="1"/>
    <col min="4025" max="4025" width="9.140625" style="1"/>
    <col min="4026" max="4026" width="7.7109375" style="1" customWidth="1"/>
    <col min="4027" max="4028" width="9.28515625" style="1" customWidth="1"/>
    <col min="4029" max="4029" width="11.140625" style="1" customWidth="1"/>
    <col min="4030" max="4033" width="9.28515625" style="1" customWidth="1"/>
    <col min="4034" max="4034" width="11.28515625" style="1" customWidth="1"/>
    <col min="4035" max="4277" width="9.140625" style="1"/>
    <col min="4278" max="4278" width="3.7109375" style="1" customWidth="1"/>
    <col min="4279" max="4279" width="9.85546875" style="1" customWidth="1"/>
    <col min="4280" max="4280" width="38.140625" style="1" customWidth="1"/>
    <col min="4281" max="4281" width="9.140625" style="1"/>
    <col min="4282" max="4282" width="7.7109375" style="1" customWidth="1"/>
    <col min="4283" max="4284" width="9.28515625" style="1" customWidth="1"/>
    <col min="4285" max="4285" width="11.140625" style="1" customWidth="1"/>
    <col min="4286" max="4289" width="9.28515625" style="1" customWidth="1"/>
    <col min="4290" max="4290" width="11.28515625" style="1" customWidth="1"/>
    <col min="4291" max="4533" width="9.140625" style="1"/>
    <col min="4534" max="4534" width="3.7109375" style="1" customWidth="1"/>
    <col min="4535" max="4535" width="9.85546875" style="1" customWidth="1"/>
    <col min="4536" max="4536" width="38.140625" style="1" customWidth="1"/>
    <col min="4537" max="4537" width="9.140625" style="1"/>
    <col min="4538" max="4538" width="7.7109375" style="1" customWidth="1"/>
    <col min="4539" max="4540" width="9.28515625" style="1" customWidth="1"/>
    <col min="4541" max="4541" width="11.140625" style="1" customWidth="1"/>
    <col min="4542" max="4545" width="9.28515625" style="1" customWidth="1"/>
    <col min="4546" max="4546" width="11.28515625" style="1" customWidth="1"/>
    <col min="4547" max="4789" width="9.140625" style="1"/>
    <col min="4790" max="4790" width="3.7109375" style="1" customWidth="1"/>
    <col min="4791" max="4791" width="9.85546875" style="1" customWidth="1"/>
    <col min="4792" max="4792" width="38.140625" style="1" customWidth="1"/>
    <col min="4793" max="4793" width="9.140625" style="1"/>
    <col min="4794" max="4794" width="7.7109375" style="1" customWidth="1"/>
    <col min="4795" max="4796" width="9.28515625" style="1" customWidth="1"/>
    <col min="4797" max="4797" width="11.140625" style="1" customWidth="1"/>
    <col min="4798" max="4801" width="9.28515625" style="1" customWidth="1"/>
    <col min="4802" max="4802" width="11.28515625" style="1" customWidth="1"/>
    <col min="4803" max="5045" width="9.140625" style="1"/>
    <col min="5046" max="5046" width="3.7109375" style="1" customWidth="1"/>
    <col min="5047" max="5047" width="9.85546875" style="1" customWidth="1"/>
    <col min="5048" max="5048" width="38.140625" style="1" customWidth="1"/>
    <col min="5049" max="5049" width="9.140625" style="1"/>
    <col min="5050" max="5050" width="7.7109375" style="1" customWidth="1"/>
    <col min="5051" max="5052" width="9.28515625" style="1" customWidth="1"/>
    <col min="5053" max="5053" width="11.140625" style="1" customWidth="1"/>
    <col min="5054" max="5057" width="9.28515625" style="1" customWidth="1"/>
    <col min="5058" max="5058" width="11.28515625" style="1" customWidth="1"/>
    <col min="5059" max="5301" width="9.140625" style="1"/>
    <col min="5302" max="5302" width="3.7109375" style="1" customWidth="1"/>
    <col min="5303" max="5303" width="9.85546875" style="1" customWidth="1"/>
    <col min="5304" max="5304" width="38.140625" style="1" customWidth="1"/>
    <col min="5305" max="5305" width="9.140625" style="1"/>
    <col min="5306" max="5306" width="7.7109375" style="1" customWidth="1"/>
    <col min="5307" max="5308" width="9.28515625" style="1" customWidth="1"/>
    <col min="5309" max="5309" width="11.140625" style="1" customWidth="1"/>
    <col min="5310" max="5313" width="9.28515625" style="1" customWidth="1"/>
    <col min="5314" max="5314" width="11.28515625" style="1" customWidth="1"/>
    <col min="5315" max="5557" width="9.140625" style="1"/>
    <col min="5558" max="5558" width="3.7109375" style="1" customWidth="1"/>
    <col min="5559" max="5559" width="9.85546875" style="1" customWidth="1"/>
    <col min="5560" max="5560" width="38.140625" style="1" customWidth="1"/>
    <col min="5561" max="5561" width="9.140625" style="1"/>
    <col min="5562" max="5562" width="7.7109375" style="1" customWidth="1"/>
    <col min="5563" max="5564" width="9.28515625" style="1" customWidth="1"/>
    <col min="5565" max="5565" width="11.140625" style="1" customWidth="1"/>
    <col min="5566" max="5569" width="9.28515625" style="1" customWidth="1"/>
    <col min="5570" max="5570" width="11.28515625" style="1" customWidth="1"/>
    <col min="5571" max="5813" width="9.140625" style="1"/>
    <col min="5814" max="5814" width="3.7109375" style="1" customWidth="1"/>
    <col min="5815" max="5815" width="9.85546875" style="1" customWidth="1"/>
    <col min="5816" max="5816" width="38.140625" style="1" customWidth="1"/>
    <col min="5817" max="5817" width="9.140625" style="1"/>
    <col min="5818" max="5818" width="7.7109375" style="1" customWidth="1"/>
    <col min="5819" max="5820" width="9.28515625" style="1" customWidth="1"/>
    <col min="5821" max="5821" width="11.140625" style="1" customWidth="1"/>
    <col min="5822" max="5825" width="9.28515625" style="1" customWidth="1"/>
    <col min="5826" max="5826" width="11.28515625" style="1" customWidth="1"/>
    <col min="5827" max="6069" width="9.140625" style="1"/>
    <col min="6070" max="6070" width="3.7109375" style="1" customWidth="1"/>
    <col min="6071" max="6071" width="9.85546875" style="1" customWidth="1"/>
    <col min="6072" max="6072" width="38.140625" style="1" customWidth="1"/>
    <col min="6073" max="6073" width="9.140625" style="1"/>
    <col min="6074" max="6074" width="7.7109375" style="1" customWidth="1"/>
    <col min="6075" max="6076" width="9.28515625" style="1" customWidth="1"/>
    <col min="6077" max="6077" width="11.140625" style="1" customWidth="1"/>
    <col min="6078" max="6081" width="9.28515625" style="1" customWidth="1"/>
    <col min="6082" max="6082" width="11.28515625" style="1" customWidth="1"/>
    <col min="6083" max="6325" width="9.140625" style="1"/>
    <col min="6326" max="6326" width="3.7109375" style="1" customWidth="1"/>
    <col min="6327" max="6327" width="9.85546875" style="1" customWidth="1"/>
    <col min="6328" max="6328" width="38.140625" style="1" customWidth="1"/>
    <col min="6329" max="6329" width="9.140625" style="1"/>
    <col min="6330" max="6330" width="7.7109375" style="1" customWidth="1"/>
    <col min="6331" max="6332" width="9.28515625" style="1" customWidth="1"/>
    <col min="6333" max="6333" width="11.140625" style="1" customWidth="1"/>
    <col min="6334" max="6337" width="9.28515625" style="1" customWidth="1"/>
    <col min="6338" max="6338" width="11.28515625" style="1" customWidth="1"/>
    <col min="6339" max="6581" width="9.140625" style="1"/>
    <col min="6582" max="6582" width="3.7109375" style="1" customWidth="1"/>
    <col min="6583" max="6583" width="9.85546875" style="1" customWidth="1"/>
    <col min="6584" max="6584" width="38.140625" style="1" customWidth="1"/>
    <col min="6585" max="6585" width="9.140625" style="1"/>
    <col min="6586" max="6586" width="7.7109375" style="1" customWidth="1"/>
    <col min="6587" max="6588" width="9.28515625" style="1" customWidth="1"/>
    <col min="6589" max="6589" width="11.140625" style="1" customWidth="1"/>
    <col min="6590" max="6593" width="9.28515625" style="1" customWidth="1"/>
    <col min="6594" max="6594" width="11.28515625" style="1" customWidth="1"/>
    <col min="6595" max="6837" width="9.140625" style="1"/>
    <col min="6838" max="6838" width="3.7109375" style="1" customWidth="1"/>
    <col min="6839" max="6839" width="9.85546875" style="1" customWidth="1"/>
    <col min="6840" max="6840" width="38.140625" style="1" customWidth="1"/>
    <col min="6841" max="6841" width="9.140625" style="1"/>
    <col min="6842" max="6842" width="7.7109375" style="1" customWidth="1"/>
    <col min="6843" max="6844" width="9.28515625" style="1" customWidth="1"/>
    <col min="6845" max="6845" width="11.140625" style="1" customWidth="1"/>
    <col min="6846" max="6849" width="9.28515625" style="1" customWidth="1"/>
    <col min="6850" max="6850" width="11.28515625" style="1" customWidth="1"/>
    <col min="6851" max="7093" width="9.140625" style="1"/>
    <col min="7094" max="7094" width="3.7109375" style="1" customWidth="1"/>
    <col min="7095" max="7095" width="9.85546875" style="1" customWidth="1"/>
    <col min="7096" max="7096" width="38.140625" style="1" customWidth="1"/>
    <col min="7097" max="7097" width="9.140625" style="1"/>
    <col min="7098" max="7098" width="7.7109375" style="1" customWidth="1"/>
    <col min="7099" max="7100" width="9.28515625" style="1" customWidth="1"/>
    <col min="7101" max="7101" width="11.140625" style="1" customWidth="1"/>
    <col min="7102" max="7105" width="9.28515625" style="1" customWidth="1"/>
    <col min="7106" max="7106" width="11.28515625" style="1" customWidth="1"/>
    <col min="7107" max="7349" width="9.140625" style="1"/>
    <col min="7350" max="7350" width="3.7109375" style="1" customWidth="1"/>
    <col min="7351" max="7351" width="9.85546875" style="1" customWidth="1"/>
    <col min="7352" max="7352" width="38.140625" style="1" customWidth="1"/>
    <col min="7353" max="7353" width="9.140625" style="1"/>
    <col min="7354" max="7354" width="7.7109375" style="1" customWidth="1"/>
    <col min="7355" max="7356" width="9.28515625" style="1" customWidth="1"/>
    <col min="7357" max="7357" width="11.140625" style="1" customWidth="1"/>
    <col min="7358" max="7361" width="9.28515625" style="1" customWidth="1"/>
    <col min="7362" max="7362" width="11.28515625" style="1" customWidth="1"/>
    <col min="7363" max="7605" width="9.140625" style="1"/>
    <col min="7606" max="7606" width="3.7109375" style="1" customWidth="1"/>
    <col min="7607" max="7607" width="9.85546875" style="1" customWidth="1"/>
    <col min="7608" max="7608" width="38.140625" style="1" customWidth="1"/>
    <col min="7609" max="7609" width="9.140625" style="1"/>
    <col min="7610" max="7610" width="7.7109375" style="1" customWidth="1"/>
    <col min="7611" max="7612" width="9.28515625" style="1" customWidth="1"/>
    <col min="7613" max="7613" width="11.140625" style="1" customWidth="1"/>
    <col min="7614" max="7617" width="9.28515625" style="1" customWidth="1"/>
    <col min="7618" max="7618" width="11.28515625" style="1" customWidth="1"/>
    <col min="7619" max="7861" width="9.140625" style="1"/>
    <col min="7862" max="7862" width="3.7109375" style="1" customWidth="1"/>
    <col min="7863" max="7863" width="9.85546875" style="1" customWidth="1"/>
    <col min="7864" max="7864" width="38.140625" style="1" customWidth="1"/>
    <col min="7865" max="7865" width="9.140625" style="1"/>
    <col min="7866" max="7866" width="7.7109375" style="1" customWidth="1"/>
    <col min="7867" max="7868" width="9.28515625" style="1" customWidth="1"/>
    <col min="7869" max="7869" width="11.140625" style="1" customWidth="1"/>
    <col min="7870" max="7873" width="9.28515625" style="1" customWidth="1"/>
    <col min="7874" max="7874" width="11.28515625" style="1" customWidth="1"/>
    <col min="7875" max="8117" width="9.140625" style="1"/>
    <col min="8118" max="8118" width="3.7109375" style="1" customWidth="1"/>
    <col min="8119" max="8119" width="9.85546875" style="1" customWidth="1"/>
    <col min="8120" max="8120" width="38.140625" style="1" customWidth="1"/>
    <col min="8121" max="8121" width="9.140625" style="1"/>
    <col min="8122" max="8122" width="7.7109375" style="1" customWidth="1"/>
    <col min="8123" max="8124" width="9.28515625" style="1" customWidth="1"/>
    <col min="8125" max="8125" width="11.140625" style="1" customWidth="1"/>
    <col min="8126" max="8129" width="9.28515625" style="1" customWidth="1"/>
    <col min="8130" max="8130" width="11.28515625" style="1" customWidth="1"/>
    <col min="8131" max="8373" width="9.140625" style="1"/>
    <col min="8374" max="8374" width="3.7109375" style="1" customWidth="1"/>
    <col min="8375" max="8375" width="9.85546875" style="1" customWidth="1"/>
    <col min="8376" max="8376" width="38.140625" style="1" customWidth="1"/>
    <col min="8377" max="8377" width="9.140625" style="1"/>
    <col min="8378" max="8378" width="7.7109375" style="1" customWidth="1"/>
    <col min="8379" max="8380" width="9.28515625" style="1" customWidth="1"/>
    <col min="8381" max="8381" width="11.140625" style="1" customWidth="1"/>
    <col min="8382" max="8385" width="9.28515625" style="1" customWidth="1"/>
    <col min="8386" max="8386" width="11.28515625" style="1" customWidth="1"/>
    <col min="8387" max="8629" width="9.140625" style="1"/>
    <col min="8630" max="8630" width="3.7109375" style="1" customWidth="1"/>
    <col min="8631" max="8631" width="9.85546875" style="1" customWidth="1"/>
    <col min="8632" max="8632" width="38.140625" style="1" customWidth="1"/>
    <col min="8633" max="8633" width="9.140625" style="1"/>
    <col min="8634" max="8634" width="7.7109375" style="1" customWidth="1"/>
    <col min="8635" max="8636" width="9.28515625" style="1" customWidth="1"/>
    <col min="8637" max="8637" width="11.140625" style="1" customWidth="1"/>
    <col min="8638" max="8641" width="9.28515625" style="1" customWidth="1"/>
    <col min="8642" max="8642" width="11.28515625" style="1" customWidth="1"/>
    <col min="8643" max="8885" width="9.140625" style="1"/>
    <col min="8886" max="8886" width="3.7109375" style="1" customWidth="1"/>
    <col min="8887" max="8887" width="9.85546875" style="1" customWidth="1"/>
    <col min="8888" max="8888" width="38.140625" style="1" customWidth="1"/>
    <col min="8889" max="8889" width="9.140625" style="1"/>
    <col min="8890" max="8890" width="7.7109375" style="1" customWidth="1"/>
    <col min="8891" max="8892" width="9.28515625" style="1" customWidth="1"/>
    <col min="8893" max="8893" width="11.140625" style="1" customWidth="1"/>
    <col min="8894" max="8897" width="9.28515625" style="1" customWidth="1"/>
    <col min="8898" max="8898" width="11.28515625" style="1" customWidth="1"/>
    <col min="8899" max="9141" width="9.140625" style="1"/>
    <col min="9142" max="9142" width="3.7109375" style="1" customWidth="1"/>
    <col min="9143" max="9143" width="9.85546875" style="1" customWidth="1"/>
    <col min="9144" max="9144" width="38.140625" style="1" customWidth="1"/>
    <col min="9145" max="9145" width="9.140625" style="1"/>
    <col min="9146" max="9146" width="7.7109375" style="1" customWidth="1"/>
    <col min="9147" max="9148" width="9.28515625" style="1" customWidth="1"/>
    <col min="9149" max="9149" width="11.140625" style="1" customWidth="1"/>
    <col min="9150" max="9153" width="9.28515625" style="1" customWidth="1"/>
    <col min="9154" max="9154" width="11.28515625" style="1" customWidth="1"/>
    <col min="9155" max="9397" width="9.140625" style="1"/>
    <col min="9398" max="9398" width="3.7109375" style="1" customWidth="1"/>
    <col min="9399" max="9399" width="9.85546875" style="1" customWidth="1"/>
    <col min="9400" max="9400" width="38.140625" style="1" customWidth="1"/>
    <col min="9401" max="9401" width="9.140625" style="1"/>
    <col min="9402" max="9402" width="7.7109375" style="1" customWidth="1"/>
    <col min="9403" max="9404" width="9.28515625" style="1" customWidth="1"/>
    <col min="9405" max="9405" width="11.140625" style="1" customWidth="1"/>
    <col min="9406" max="9409" width="9.28515625" style="1" customWidth="1"/>
    <col min="9410" max="9410" width="11.28515625" style="1" customWidth="1"/>
    <col min="9411" max="9653" width="9.140625" style="1"/>
    <col min="9654" max="9654" width="3.7109375" style="1" customWidth="1"/>
    <col min="9655" max="9655" width="9.85546875" style="1" customWidth="1"/>
    <col min="9656" max="9656" width="38.140625" style="1" customWidth="1"/>
    <col min="9657" max="9657" width="9.140625" style="1"/>
    <col min="9658" max="9658" width="7.7109375" style="1" customWidth="1"/>
    <col min="9659" max="9660" width="9.28515625" style="1" customWidth="1"/>
    <col min="9661" max="9661" width="11.140625" style="1" customWidth="1"/>
    <col min="9662" max="9665" width="9.28515625" style="1" customWidth="1"/>
    <col min="9666" max="9666" width="11.28515625" style="1" customWidth="1"/>
    <col min="9667" max="9909" width="9.140625" style="1"/>
    <col min="9910" max="9910" width="3.7109375" style="1" customWidth="1"/>
    <col min="9911" max="9911" width="9.85546875" style="1" customWidth="1"/>
    <col min="9912" max="9912" width="38.140625" style="1" customWidth="1"/>
    <col min="9913" max="9913" width="9.140625" style="1"/>
    <col min="9914" max="9914" width="7.7109375" style="1" customWidth="1"/>
    <col min="9915" max="9916" width="9.28515625" style="1" customWidth="1"/>
    <col min="9917" max="9917" width="11.140625" style="1" customWidth="1"/>
    <col min="9918" max="9921" width="9.28515625" style="1" customWidth="1"/>
    <col min="9922" max="9922" width="11.28515625" style="1" customWidth="1"/>
    <col min="9923" max="10165" width="9.140625" style="1"/>
    <col min="10166" max="10166" width="3.7109375" style="1" customWidth="1"/>
    <col min="10167" max="10167" width="9.85546875" style="1" customWidth="1"/>
    <col min="10168" max="10168" width="38.140625" style="1" customWidth="1"/>
    <col min="10169" max="10169" width="9.140625" style="1"/>
    <col min="10170" max="10170" width="7.7109375" style="1" customWidth="1"/>
    <col min="10171" max="10172" width="9.28515625" style="1" customWidth="1"/>
    <col min="10173" max="10173" width="11.140625" style="1" customWidth="1"/>
    <col min="10174" max="10177" width="9.28515625" style="1" customWidth="1"/>
    <col min="10178" max="10178" width="11.28515625" style="1" customWidth="1"/>
    <col min="10179" max="10421" width="9.140625" style="1"/>
    <col min="10422" max="10422" width="3.7109375" style="1" customWidth="1"/>
    <col min="10423" max="10423" width="9.85546875" style="1" customWidth="1"/>
    <col min="10424" max="10424" width="38.140625" style="1" customWidth="1"/>
    <col min="10425" max="10425" width="9.140625" style="1"/>
    <col min="10426" max="10426" width="7.7109375" style="1" customWidth="1"/>
    <col min="10427" max="10428" width="9.28515625" style="1" customWidth="1"/>
    <col min="10429" max="10429" width="11.140625" style="1" customWidth="1"/>
    <col min="10430" max="10433" width="9.28515625" style="1" customWidth="1"/>
    <col min="10434" max="10434" width="11.28515625" style="1" customWidth="1"/>
    <col min="10435" max="10677" width="9.140625" style="1"/>
    <col min="10678" max="10678" width="3.7109375" style="1" customWidth="1"/>
    <col min="10679" max="10679" width="9.85546875" style="1" customWidth="1"/>
    <col min="10680" max="10680" width="38.140625" style="1" customWidth="1"/>
    <col min="10681" max="10681" width="9.140625" style="1"/>
    <col min="10682" max="10682" width="7.7109375" style="1" customWidth="1"/>
    <col min="10683" max="10684" width="9.28515625" style="1" customWidth="1"/>
    <col min="10685" max="10685" width="11.140625" style="1" customWidth="1"/>
    <col min="10686" max="10689" width="9.28515625" style="1" customWidth="1"/>
    <col min="10690" max="10690" width="11.28515625" style="1" customWidth="1"/>
    <col min="10691" max="10933" width="9.140625" style="1"/>
    <col min="10934" max="10934" width="3.7109375" style="1" customWidth="1"/>
    <col min="10935" max="10935" width="9.85546875" style="1" customWidth="1"/>
    <col min="10936" max="10936" width="38.140625" style="1" customWidth="1"/>
    <col min="10937" max="10937" width="9.140625" style="1"/>
    <col min="10938" max="10938" width="7.7109375" style="1" customWidth="1"/>
    <col min="10939" max="10940" width="9.28515625" style="1" customWidth="1"/>
    <col min="10941" max="10941" width="11.140625" style="1" customWidth="1"/>
    <col min="10942" max="10945" width="9.28515625" style="1" customWidth="1"/>
    <col min="10946" max="10946" width="11.28515625" style="1" customWidth="1"/>
    <col min="10947" max="11189" width="9.140625" style="1"/>
    <col min="11190" max="11190" width="3.7109375" style="1" customWidth="1"/>
    <col min="11191" max="11191" width="9.85546875" style="1" customWidth="1"/>
    <col min="11192" max="11192" width="38.140625" style="1" customWidth="1"/>
    <col min="11193" max="11193" width="9.140625" style="1"/>
    <col min="11194" max="11194" width="7.7109375" style="1" customWidth="1"/>
    <col min="11195" max="11196" width="9.28515625" style="1" customWidth="1"/>
    <col min="11197" max="11197" width="11.140625" style="1" customWidth="1"/>
    <col min="11198" max="11201" width="9.28515625" style="1" customWidth="1"/>
    <col min="11202" max="11202" width="11.28515625" style="1" customWidth="1"/>
    <col min="11203" max="11445" width="9.140625" style="1"/>
    <col min="11446" max="11446" width="3.7109375" style="1" customWidth="1"/>
    <col min="11447" max="11447" width="9.85546875" style="1" customWidth="1"/>
    <col min="11448" max="11448" width="38.140625" style="1" customWidth="1"/>
    <col min="11449" max="11449" width="9.140625" style="1"/>
    <col min="11450" max="11450" width="7.7109375" style="1" customWidth="1"/>
    <col min="11451" max="11452" width="9.28515625" style="1" customWidth="1"/>
    <col min="11453" max="11453" width="11.140625" style="1" customWidth="1"/>
    <col min="11454" max="11457" width="9.28515625" style="1" customWidth="1"/>
    <col min="11458" max="11458" width="11.28515625" style="1" customWidth="1"/>
    <col min="11459" max="11701" width="9.140625" style="1"/>
    <col min="11702" max="11702" width="3.7109375" style="1" customWidth="1"/>
    <col min="11703" max="11703" width="9.85546875" style="1" customWidth="1"/>
    <col min="11704" max="11704" width="38.140625" style="1" customWidth="1"/>
    <col min="11705" max="11705" width="9.140625" style="1"/>
    <col min="11706" max="11706" width="7.7109375" style="1" customWidth="1"/>
    <col min="11707" max="11708" width="9.28515625" style="1" customWidth="1"/>
    <col min="11709" max="11709" width="11.140625" style="1" customWidth="1"/>
    <col min="11710" max="11713" width="9.28515625" style="1" customWidth="1"/>
    <col min="11714" max="11714" width="11.28515625" style="1" customWidth="1"/>
    <col min="11715" max="11957" width="9.140625" style="1"/>
    <col min="11958" max="11958" width="3.7109375" style="1" customWidth="1"/>
    <col min="11959" max="11959" width="9.85546875" style="1" customWidth="1"/>
    <col min="11960" max="11960" width="38.140625" style="1" customWidth="1"/>
    <col min="11961" max="11961" width="9.140625" style="1"/>
    <col min="11962" max="11962" width="7.7109375" style="1" customWidth="1"/>
    <col min="11963" max="11964" width="9.28515625" style="1" customWidth="1"/>
    <col min="11965" max="11965" width="11.140625" style="1" customWidth="1"/>
    <col min="11966" max="11969" width="9.28515625" style="1" customWidth="1"/>
    <col min="11970" max="11970" width="11.28515625" style="1" customWidth="1"/>
    <col min="11971" max="12213" width="9.140625" style="1"/>
    <col min="12214" max="12214" width="3.7109375" style="1" customWidth="1"/>
    <col min="12215" max="12215" width="9.85546875" style="1" customWidth="1"/>
    <col min="12216" max="12216" width="38.140625" style="1" customWidth="1"/>
    <col min="12217" max="12217" width="9.140625" style="1"/>
    <col min="12218" max="12218" width="7.7109375" style="1" customWidth="1"/>
    <col min="12219" max="12220" width="9.28515625" style="1" customWidth="1"/>
    <col min="12221" max="12221" width="11.140625" style="1" customWidth="1"/>
    <col min="12222" max="12225" width="9.28515625" style="1" customWidth="1"/>
    <col min="12226" max="12226" width="11.28515625" style="1" customWidth="1"/>
    <col min="12227" max="12469" width="9.140625" style="1"/>
    <col min="12470" max="12470" width="3.7109375" style="1" customWidth="1"/>
    <col min="12471" max="12471" width="9.85546875" style="1" customWidth="1"/>
    <col min="12472" max="12472" width="38.140625" style="1" customWidth="1"/>
    <col min="12473" max="12473" width="9.140625" style="1"/>
    <col min="12474" max="12474" width="7.7109375" style="1" customWidth="1"/>
    <col min="12475" max="12476" width="9.28515625" style="1" customWidth="1"/>
    <col min="12477" max="12477" width="11.140625" style="1" customWidth="1"/>
    <col min="12478" max="12481" width="9.28515625" style="1" customWidth="1"/>
    <col min="12482" max="12482" width="11.28515625" style="1" customWidth="1"/>
    <col min="12483" max="12725" width="9.140625" style="1"/>
    <col min="12726" max="12726" width="3.7109375" style="1" customWidth="1"/>
    <col min="12727" max="12727" width="9.85546875" style="1" customWidth="1"/>
    <col min="12728" max="12728" width="38.140625" style="1" customWidth="1"/>
    <col min="12729" max="12729" width="9.140625" style="1"/>
    <col min="12730" max="12730" width="7.7109375" style="1" customWidth="1"/>
    <col min="12731" max="12732" width="9.28515625" style="1" customWidth="1"/>
    <col min="12733" max="12733" width="11.140625" style="1" customWidth="1"/>
    <col min="12734" max="12737" width="9.28515625" style="1" customWidth="1"/>
    <col min="12738" max="12738" width="11.28515625" style="1" customWidth="1"/>
    <col min="12739" max="12981" width="9.140625" style="1"/>
    <col min="12982" max="12982" width="3.7109375" style="1" customWidth="1"/>
    <col min="12983" max="12983" width="9.85546875" style="1" customWidth="1"/>
    <col min="12984" max="12984" width="38.140625" style="1" customWidth="1"/>
    <col min="12985" max="12985" width="9.140625" style="1"/>
    <col min="12986" max="12986" width="7.7109375" style="1" customWidth="1"/>
    <col min="12987" max="12988" width="9.28515625" style="1" customWidth="1"/>
    <col min="12989" max="12989" width="11.140625" style="1" customWidth="1"/>
    <col min="12990" max="12993" width="9.28515625" style="1" customWidth="1"/>
    <col min="12994" max="12994" width="11.28515625" style="1" customWidth="1"/>
    <col min="12995" max="13237" width="9.140625" style="1"/>
    <col min="13238" max="13238" width="3.7109375" style="1" customWidth="1"/>
    <col min="13239" max="13239" width="9.85546875" style="1" customWidth="1"/>
    <col min="13240" max="13240" width="38.140625" style="1" customWidth="1"/>
    <col min="13241" max="13241" width="9.140625" style="1"/>
    <col min="13242" max="13242" width="7.7109375" style="1" customWidth="1"/>
    <col min="13243" max="13244" width="9.28515625" style="1" customWidth="1"/>
    <col min="13245" max="13245" width="11.140625" style="1" customWidth="1"/>
    <col min="13246" max="13249" width="9.28515625" style="1" customWidth="1"/>
    <col min="13250" max="13250" width="11.28515625" style="1" customWidth="1"/>
    <col min="13251" max="13493" width="9.140625" style="1"/>
    <col min="13494" max="13494" width="3.7109375" style="1" customWidth="1"/>
    <col min="13495" max="13495" width="9.85546875" style="1" customWidth="1"/>
    <col min="13496" max="13496" width="38.140625" style="1" customWidth="1"/>
    <col min="13497" max="13497" width="9.140625" style="1"/>
    <col min="13498" max="13498" width="7.7109375" style="1" customWidth="1"/>
    <col min="13499" max="13500" width="9.28515625" style="1" customWidth="1"/>
    <col min="13501" max="13501" width="11.140625" style="1" customWidth="1"/>
    <col min="13502" max="13505" width="9.28515625" style="1" customWidth="1"/>
    <col min="13506" max="13506" width="11.28515625" style="1" customWidth="1"/>
    <col min="13507" max="13749" width="9.140625" style="1"/>
    <col min="13750" max="13750" width="3.7109375" style="1" customWidth="1"/>
    <col min="13751" max="13751" width="9.85546875" style="1" customWidth="1"/>
    <col min="13752" max="13752" width="38.140625" style="1" customWidth="1"/>
    <col min="13753" max="13753" width="9.140625" style="1"/>
    <col min="13754" max="13754" width="7.7109375" style="1" customWidth="1"/>
    <col min="13755" max="13756" width="9.28515625" style="1" customWidth="1"/>
    <col min="13757" max="13757" width="11.140625" style="1" customWidth="1"/>
    <col min="13758" max="13761" width="9.28515625" style="1" customWidth="1"/>
    <col min="13762" max="13762" width="11.28515625" style="1" customWidth="1"/>
    <col min="13763" max="14005" width="9.140625" style="1"/>
    <col min="14006" max="14006" width="3.7109375" style="1" customWidth="1"/>
    <col min="14007" max="14007" width="9.85546875" style="1" customWidth="1"/>
    <col min="14008" max="14008" width="38.140625" style="1" customWidth="1"/>
    <col min="14009" max="14009" width="9.140625" style="1"/>
    <col min="14010" max="14010" width="7.7109375" style="1" customWidth="1"/>
    <col min="14011" max="14012" width="9.28515625" style="1" customWidth="1"/>
    <col min="14013" max="14013" width="11.140625" style="1" customWidth="1"/>
    <col min="14014" max="14017" width="9.28515625" style="1" customWidth="1"/>
    <col min="14018" max="14018" width="11.28515625" style="1" customWidth="1"/>
    <col min="14019" max="14261" width="9.140625" style="1"/>
    <col min="14262" max="14262" width="3.7109375" style="1" customWidth="1"/>
    <col min="14263" max="14263" width="9.85546875" style="1" customWidth="1"/>
    <col min="14264" max="14264" width="38.140625" style="1" customWidth="1"/>
    <col min="14265" max="14265" width="9.140625" style="1"/>
    <col min="14266" max="14266" width="7.7109375" style="1" customWidth="1"/>
    <col min="14267" max="14268" width="9.28515625" style="1" customWidth="1"/>
    <col min="14269" max="14269" width="11.140625" style="1" customWidth="1"/>
    <col min="14270" max="14273" width="9.28515625" style="1" customWidth="1"/>
    <col min="14274" max="14274" width="11.28515625" style="1" customWidth="1"/>
    <col min="14275" max="14517" width="9.140625" style="1"/>
    <col min="14518" max="14518" width="3.7109375" style="1" customWidth="1"/>
    <col min="14519" max="14519" width="9.85546875" style="1" customWidth="1"/>
    <col min="14520" max="14520" width="38.140625" style="1" customWidth="1"/>
    <col min="14521" max="14521" width="9.140625" style="1"/>
    <col min="14522" max="14522" width="7.7109375" style="1" customWidth="1"/>
    <col min="14523" max="14524" width="9.28515625" style="1" customWidth="1"/>
    <col min="14525" max="14525" width="11.140625" style="1" customWidth="1"/>
    <col min="14526" max="14529" width="9.28515625" style="1" customWidth="1"/>
    <col min="14530" max="14530" width="11.28515625" style="1" customWidth="1"/>
    <col min="14531" max="14773" width="9.140625" style="1"/>
    <col min="14774" max="14774" width="3.7109375" style="1" customWidth="1"/>
    <col min="14775" max="14775" width="9.85546875" style="1" customWidth="1"/>
    <col min="14776" max="14776" width="38.140625" style="1" customWidth="1"/>
    <col min="14777" max="14777" width="9.140625" style="1"/>
    <col min="14778" max="14778" width="7.7109375" style="1" customWidth="1"/>
    <col min="14779" max="14780" width="9.28515625" style="1" customWidth="1"/>
    <col min="14781" max="14781" width="11.140625" style="1" customWidth="1"/>
    <col min="14782" max="14785" width="9.28515625" style="1" customWidth="1"/>
    <col min="14786" max="14786" width="11.28515625" style="1" customWidth="1"/>
    <col min="14787" max="15029" width="9.140625" style="1"/>
    <col min="15030" max="15030" width="3.7109375" style="1" customWidth="1"/>
    <col min="15031" max="15031" width="9.85546875" style="1" customWidth="1"/>
    <col min="15032" max="15032" width="38.140625" style="1" customWidth="1"/>
    <col min="15033" max="15033" width="9.140625" style="1"/>
    <col min="15034" max="15034" width="7.7109375" style="1" customWidth="1"/>
    <col min="15035" max="15036" width="9.28515625" style="1" customWidth="1"/>
    <col min="15037" max="15037" width="11.140625" style="1" customWidth="1"/>
    <col min="15038" max="15041" width="9.28515625" style="1" customWidth="1"/>
    <col min="15042" max="15042" width="11.28515625" style="1" customWidth="1"/>
    <col min="15043" max="15285" width="9.140625" style="1"/>
    <col min="15286" max="15286" width="3.7109375" style="1" customWidth="1"/>
    <col min="15287" max="15287" width="9.85546875" style="1" customWidth="1"/>
    <col min="15288" max="15288" width="38.140625" style="1" customWidth="1"/>
    <col min="15289" max="15289" width="9.140625" style="1"/>
    <col min="15290" max="15290" width="7.7109375" style="1" customWidth="1"/>
    <col min="15291" max="15292" width="9.28515625" style="1" customWidth="1"/>
    <col min="15293" max="15293" width="11.140625" style="1" customWidth="1"/>
    <col min="15294" max="15297" width="9.28515625" style="1" customWidth="1"/>
    <col min="15298" max="15298" width="11.28515625" style="1" customWidth="1"/>
    <col min="15299" max="15541" width="9.140625" style="1"/>
    <col min="15542" max="15542" width="3.7109375" style="1" customWidth="1"/>
    <col min="15543" max="15543" width="9.85546875" style="1" customWidth="1"/>
    <col min="15544" max="15544" width="38.140625" style="1" customWidth="1"/>
    <col min="15545" max="15545" width="9.140625" style="1"/>
    <col min="15546" max="15546" width="7.7109375" style="1" customWidth="1"/>
    <col min="15547" max="15548" width="9.28515625" style="1" customWidth="1"/>
    <col min="15549" max="15549" width="11.140625" style="1" customWidth="1"/>
    <col min="15550" max="15553" width="9.28515625" style="1" customWidth="1"/>
    <col min="15554" max="15554" width="11.28515625" style="1" customWidth="1"/>
    <col min="15555" max="15797" width="9.140625" style="1"/>
    <col min="15798" max="15798" width="3.7109375" style="1" customWidth="1"/>
    <col min="15799" max="15799" width="9.85546875" style="1" customWidth="1"/>
    <col min="15800" max="15800" width="38.140625" style="1" customWidth="1"/>
    <col min="15801" max="15801" width="9.140625" style="1"/>
    <col min="15802" max="15802" width="7.7109375" style="1" customWidth="1"/>
    <col min="15803" max="15804" width="9.28515625" style="1" customWidth="1"/>
    <col min="15805" max="15805" width="11.140625" style="1" customWidth="1"/>
    <col min="15806" max="15809" width="9.28515625" style="1" customWidth="1"/>
    <col min="15810" max="15810" width="11.28515625" style="1" customWidth="1"/>
    <col min="15811" max="16053" width="9.140625" style="1"/>
    <col min="16054" max="16054" width="3.7109375" style="1" customWidth="1"/>
    <col min="16055" max="16055" width="9.85546875" style="1" customWidth="1"/>
    <col min="16056" max="16056" width="38.140625" style="1" customWidth="1"/>
    <col min="16057" max="16057" width="9.140625" style="1"/>
    <col min="16058" max="16058" width="7.7109375" style="1" customWidth="1"/>
    <col min="16059" max="16060" width="9.28515625" style="1" customWidth="1"/>
    <col min="16061" max="16061" width="11.140625" style="1" customWidth="1"/>
    <col min="16062" max="16065" width="9.28515625" style="1" customWidth="1"/>
    <col min="16066" max="16066" width="11.28515625" style="1" customWidth="1"/>
    <col min="16067" max="16384" width="9.140625" style="1"/>
  </cols>
  <sheetData>
    <row r="1" spans="1:12" ht="59.25" customHeight="1" x14ac:dyDescent="0.25">
      <c r="A1" s="296" t="s">
        <v>194</v>
      </c>
      <c r="B1" s="296"/>
      <c r="C1" s="296"/>
      <c r="D1" s="296"/>
      <c r="E1" s="296"/>
      <c r="F1" s="296"/>
      <c r="G1" s="296"/>
      <c r="H1" s="297"/>
      <c r="I1" s="297"/>
      <c r="J1" s="297"/>
      <c r="K1" s="297"/>
      <c r="L1" s="297"/>
    </row>
    <row r="2" spans="1:12" s="2" customFormat="1" ht="30" customHeight="1" x14ac:dyDescent="0.25">
      <c r="A2" s="293" t="s">
        <v>42</v>
      </c>
      <c r="B2" s="292" t="s">
        <v>43</v>
      </c>
      <c r="C2" s="292" t="s">
        <v>44</v>
      </c>
      <c r="D2" s="299" t="s">
        <v>1</v>
      </c>
      <c r="E2" s="300"/>
      <c r="F2" s="292" t="s">
        <v>45</v>
      </c>
      <c r="G2" s="292"/>
      <c r="H2" s="292" t="s">
        <v>46</v>
      </c>
      <c r="I2" s="292"/>
      <c r="J2" s="292" t="s">
        <v>47</v>
      </c>
      <c r="K2" s="292"/>
      <c r="L2" s="292" t="s">
        <v>4</v>
      </c>
    </row>
    <row r="3" spans="1:12" s="2" customFormat="1" ht="36.75" customHeight="1" x14ac:dyDescent="0.25">
      <c r="A3" s="293" t="s">
        <v>42</v>
      </c>
      <c r="B3" s="292" t="s">
        <v>48</v>
      </c>
      <c r="C3" s="298" t="s">
        <v>49</v>
      </c>
      <c r="D3" s="59" t="s">
        <v>5</v>
      </c>
      <c r="E3" s="78" t="s">
        <v>6</v>
      </c>
      <c r="F3" s="79" t="s">
        <v>50</v>
      </c>
      <c r="G3" s="22" t="s">
        <v>51</v>
      </c>
      <c r="H3" s="22" t="s">
        <v>50</v>
      </c>
      <c r="I3" s="80" t="s">
        <v>51</v>
      </c>
      <c r="J3" s="22" t="s">
        <v>50</v>
      </c>
      <c r="K3" s="22" t="s">
        <v>51</v>
      </c>
      <c r="L3" s="292" t="s">
        <v>51</v>
      </c>
    </row>
    <row r="4" spans="1:12" s="4" customFormat="1" ht="22.5" customHeight="1" x14ac:dyDescent="0.25">
      <c r="A4" s="81">
        <v>1</v>
      </c>
      <c r="B4" s="23">
        <v>2</v>
      </c>
      <c r="C4" s="23">
        <v>3</v>
      </c>
      <c r="D4" s="82">
        <v>4</v>
      </c>
      <c r="E4" s="8">
        <v>5</v>
      </c>
      <c r="F4" s="56">
        <v>6</v>
      </c>
      <c r="G4" s="23">
        <v>7</v>
      </c>
      <c r="H4" s="23">
        <v>8</v>
      </c>
      <c r="I4" s="56">
        <v>9</v>
      </c>
      <c r="J4" s="23">
        <v>10</v>
      </c>
      <c r="K4" s="23">
        <v>11</v>
      </c>
      <c r="L4" s="23">
        <v>12</v>
      </c>
    </row>
    <row r="5" spans="1:12" s="4" customFormat="1" ht="22.5" customHeight="1" x14ac:dyDescent="0.25">
      <c r="A5" s="294" t="s">
        <v>117</v>
      </c>
      <c r="B5" s="295"/>
      <c r="C5" s="295"/>
      <c r="D5" s="295"/>
      <c r="E5" s="295"/>
      <c r="F5" s="145"/>
      <c r="G5" s="145"/>
      <c r="H5" s="145"/>
      <c r="I5" s="145"/>
      <c r="J5" s="145"/>
      <c r="K5" s="145"/>
      <c r="L5" s="145"/>
    </row>
    <row r="6" spans="1:12" s="4" customFormat="1" ht="60.75" customHeight="1" x14ac:dyDescent="0.25">
      <c r="A6" s="62">
        <v>1</v>
      </c>
      <c r="B6" s="21" t="s">
        <v>52</v>
      </c>
      <c r="C6" s="21" t="s">
        <v>7</v>
      </c>
      <c r="D6" s="26"/>
      <c r="E6" s="26">
        <v>0.02</v>
      </c>
      <c r="F6" s="25"/>
      <c r="G6" s="14"/>
      <c r="H6" s="59"/>
      <c r="I6" s="76"/>
      <c r="J6" s="59"/>
      <c r="K6" s="133"/>
      <c r="L6" s="25"/>
    </row>
    <row r="7" spans="1:12" s="4" customFormat="1" ht="38.25" customHeight="1" x14ac:dyDescent="0.25">
      <c r="A7" s="62">
        <v>2</v>
      </c>
      <c r="B7" s="21" t="s">
        <v>54</v>
      </c>
      <c r="C7" s="21" t="s">
        <v>8</v>
      </c>
      <c r="D7" s="26"/>
      <c r="E7" s="26">
        <v>0.8</v>
      </c>
      <c r="F7" s="25"/>
      <c r="G7" s="14"/>
      <c r="H7" s="57"/>
      <c r="I7" s="85"/>
      <c r="J7" s="59"/>
      <c r="K7" s="133"/>
      <c r="L7" s="25"/>
    </row>
    <row r="8" spans="1:12" s="4" customFormat="1" ht="51.75" customHeight="1" x14ac:dyDescent="0.25">
      <c r="A8" s="62">
        <v>3</v>
      </c>
      <c r="B8" s="21" t="s">
        <v>118</v>
      </c>
      <c r="C8" s="21" t="s">
        <v>28</v>
      </c>
      <c r="D8" s="26"/>
      <c r="E8" s="26">
        <v>20</v>
      </c>
      <c r="F8" s="25"/>
      <c r="G8" s="14"/>
      <c r="H8" s="59"/>
      <c r="I8" s="76"/>
      <c r="J8" s="59"/>
      <c r="K8" s="76"/>
      <c r="L8" s="25"/>
    </row>
    <row r="9" spans="1:12" s="4" customFormat="1" ht="54.75" customHeight="1" x14ac:dyDescent="0.25">
      <c r="A9" s="62">
        <v>5</v>
      </c>
      <c r="B9" s="21" t="s">
        <v>55</v>
      </c>
      <c r="C9" s="21" t="s">
        <v>56</v>
      </c>
      <c r="D9" s="26"/>
      <c r="E9" s="26">
        <v>5</v>
      </c>
      <c r="F9" s="25"/>
      <c r="G9" s="14"/>
      <c r="H9" s="57"/>
      <c r="I9" s="85"/>
      <c r="J9" s="59"/>
      <c r="K9" s="76"/>
      <c r="L9" s="25"/>
    </row>
    <row r="10" spans="1:12" s="3" customFormat="1" ht="66.75" customHeight="1" x14ac:dyDescent="0.25">
      <c r="A10" s="62">
        <v>6</v>
      </c>
      <c r="B10" s="21" t="s">
        <v>119</v>
      </c>
      <c r="C10" s="21" t="s">
        <v>56</v>
      </c>
      <c r="D10" s="26"/>
      <c r="E10" s="26">
        <v>2</v>
      </c>
      <c r="F10" s="25"/>
      <c r="G10" s="14"/>
      <c r="H10" s="57"/>
      <c r="I10" s="85"/>
      <c r="J10" s="59"/>
      <c r="K10" s="76"/>
      <c r="L10" s="25"/>
    </row>
    <row r="11" spans="1:12" s="3" customFormat="1" ht="66.75" customHeight="1" x14ac:dyDescent="0.25">
      <c r="A11" s="62">
        <v>7</v>
      </c>
      <c r="B11" s="21" t="s">
        <v>57</v>
      </c>
      <c r="C11" s="21" t="s">
        <v>56</v>
      </c>
      <c r="D11" s="26"/>
      <c r="E11" s="26">
        <v>2</v>
      </c>
      <c r="F11" s="25"/>
      <c r="G11" s="14"/>
      <c r="H11" s="57"/>
      <c r="I11" s="85"/>
      <c r="J11" s="59"/>
      <c r="K11" s="76"/>
      <c r="L11" s="25"/>
    </row>
    <row r="12" spans="1:12" s="3" customFormat="1" ht="45" customHeight="1" x14ac:dyDescent="0.25">
      <c r="A12" s="62">
        <v>8</v>
      </c>
      <c r="B12" s="21" t="s">
        <v>120</v>
      </c>
      <c r="C12" s="21" t="s">
        <v>99</v>
      </c>
      <c r="D12" s="26"/>
      <c r="E12" s="26">
        <v>0.3</v>
      </c>
      <c r="F12" s="25"/>
      <c r="G12" s="14"/>
      <c r="H12" s="57"/>
      <c r="I12" s="85"/>
      <c r="J12" s="59"/>
      <c r="K12" s="76"/>
      <c r="L12" s="25"/>
    </row>
    <row r="13" spans="1:12" s="3" customFormat="1" ht="39.75" customHeight="1" x14ac:dyDescent="0.25">
      <c r="A13" s="62">
        <v>9</v>
      </c>
      <c r="B13" s="21" t="s">
        <v>58</v>
      </c>
      <c r="C13" s="21" t="s">
        <v>8</v>
      </c>
      <c r="D13" s="26"/>
      <c r="E13" s="25">
        <v>10</v>
      </c>
      <c r="F13" s="25"/>
      <c r="G13" s="7"/>
      <c r="H13" s="7"/>
      <c r="I13" s="5"/>
      <c r="J13" s="7"/>
      <c r="K13" s="76"/>
      <c r="L13" s="25"/>
    </row>
    <row r="14" spans="1:12" ht="19.5" customHeight="1" x14ac:dyDescent="0.25">
      <c r="A14" s="288" t="s">
        <v>121</v>
      </c>
      <c r="B14" s="288"/>
      <c r="C14" s="288"/>
      <c r="D14" s="288"/>
      <c r="E14" s="288"/>
      <c r="F14" s="145"/>
      <c r="G14" s="145"/>
      <c r="H14" s="145"/>
      <c r="I14" s="145"/>
      <c r="J14" s="145"/>
      <c r="K14" s="145"/>
      <c r="L14" s="145"/>
    </row>
    <row r="15" spans="1:12" ht="42.75" customHeight="1" x14ac:dyDescent="0.25">
      <c r="A15" s="5">
        <v>1</v>
      </c>
      <c r="B15" s="21" t="s">
        <v>122</v>
      </c>
      <c r="C15" s="5" t="s">
        <v>3</v>
      </c>
      <c r="D15" s="76"/>
      <c r="E15" s="76">
        <v>175</v>
      </c>
      <c r="F15" s="76"/>
      <c r="G15" s="86"/>
      <c r="H15" s="96"/>
      <c r="I15" s="104"/>
      <c r="J15" s="87"/>
      <c r="K15" s="86"/>
      <c r="L15" s="58"/>
    </row>
    <row r="16" spans="1:12" ht="39.75" customHeight="1" x14ac:dyDescent="0.25">
      <c r="A16" s="5">
        <v>2</v>
      </c>
      <c r="B16" s="21" t="s">
        <v>59</v>
      </c>
      <c r="C16" s="5" t="s">
        <v>3</v>
      </c>
      <c r="D16" s="76"/>
      <c r="E16" s="76">
        <v>175</v>
      </c>
      <c r="F16" s="76"/>
      <c r="G16" s="86"/>
      <c r="H16" s="96"/>
      <c r="I16" s="104"/>
      <c r="J16" s="87"/>
      <c r="K16" s="86"/>
      <c r="L16" s="58"/>
    </row>
    <row r="17" spans="1:12" ht="60.75" customHeight="1" x14ac:dyDescent="0.25">
      <c r="A17" s="15">
        <f>A16+0.1</f>
        <v>2.1</v>
      </c>
      <c r="B17" s="20" t="s">
        <v>60</v>
      </c>
      <c r="C17" s="59" t="s">
        <v>61</v>
      </c>
      <c r="D17" s="59">
        <v>0.12</v>
      </c>
      <c r="E17" s="59">
        <f>D17*E16</f>
        <v>21</v>
      </c>
      <c r="F17" s="59"/>
      <c r="G17" s="53"/>
      <c r="H17" s="16"/>
      <c r="I17" s="10"/>
      <c r="J17" s="16"/>
      <c r="K17" s="10"/>
      <c r="L17" s="60"/>
    </row>
    <row r="18" spans="1:12" ht="18" customHeight="1" x14ac:dyDescent="0.25">
      <c r="A18" s="288" t="s">
        <v>123</v>
      </c>
      <c r="B18" s="288"/>
      <c r="C18" s="288"/>
      <c r="D18" s="288"/>
      <c r="E18" s="288"/>
      <c r="F18" s="145"/>
      <c r="G18" s="145"/>
      <c r="H18" s="145"/>
      <c r="I18" s="145"/>
      <c r="J18" s="145"/>
      <c r="K18" s="145"/>
      <c r="L18" s="145"/>
    </row>
    <row r="19" spans="1:12" ht="57" customHeight="1" x14ac:dyDescent="0.25">
      <c r="A19" s="41">
        <v>1</v>
      </c>
      <c r="B19" s="88" t="s">
        <v>63</v>
      </c>
      <c r="C19" s="89" t="s">
        <v>64</v>
      </c>
      <c r="D19" s="27"/>
      <c r="E19" s="27">
        <v>440</v>
      </c>
      <c r="F19" s="42"/>
      <c r="G19" s="42"/>
      <c r="H19" s="90"/>
      <c r="I19" s="90"/>
      <c r="J19" s="91"/>
      <c r="K19" s="91"/>
      <c r="L19" s="92"/>
    </row>
    <row r="20" spans="1:12" ht="33.75" customHeight="1" x14ac:dyDescent="0.25">
      <c r="A20" s="43">
        <v>2</v>
      </c>
      <c r="B20" s="21" t="s">
        <v>35</v>
      </c>
      <c r="C20" s="21" t="s">
        <v>7</v>
      </c>
      <c r="D20" s="26"/>
      <c r="E20" s="25">
        <v>0.12</v>
      </c>
      <c r="F20" s="25"/>
      <c r="G20" s="5"/>
      <c r="H20" s="5"/>
      <c r="I20" s="5"/>
      <c r="J20" s="5"/>
      <c r="K20" s="5"/>
      <c r="L20" s="92"/>
    </row>
    <row r="21" spans="1:12" ht="46.5" customHeight="1" x14ac:dyDescent="0.25">
      <c r="A21" s="61">
        <v>3</v>
      </c>
      <c r="B21" s="36" t="s">
        <v>124</v>
      </c>
      <c r="C21" s="36" t="s">
        <v>7</v>
      </c>
      <c r="D21" s="14"/>
      <c r="E21" s="14">
        <v>0.4</v>
      </c>
      <c r="F21" s="14"/>
      <c r="G21" s="14"/>
      <c r="H21" s="47"/>
      <c r="I21" s="47"/>
      <c r="J21" s="47"/>
      <c r="K21" s="47"/>
      <c r="L21" s="92"/>
    </row>
    <row r="22" spans="1:12" ht="58.5" customHeight="1" x14ac:dyDescent="0.25">
      <c r="A22" s="62">
        <v>4</v>
      </c>
      <c r="B22" s="21" t="s">
        <v>22</v>
      </c>
      <c r="C22" s="21" t="s">
        <v>7</v>
      </c>
      <c r="D22" s="34"/>
      <c r="E22" s="25">
        <f>E21</f>
        <v>0.4</v>
      </c>
      <c r="F22" s="25"/>
      <c r="G22" s="13"/>
      <c r="H22" s="107"/>
      <c r="I22" s="107"/>
      <c r="J22" s="107"/>
      <c r="K22" s="107"/>
      <c r="L22" s="92"/>
    </row>
    <row r="23" spans="1:12" ht="44.25" customHeight="1" x14ac:dyDescent="0.25">
      <c r="A23" s="62">
        <v>5</v>
      </c>
      <c r="B23" s="21" t="s">
        <v>25</v>
      </c>
      <c r="C23" s="21" t="s">
        <v>65</v>
      </c>
      <c r="D23" s="26"/>
      <c r="E23" s="25">
        <f>E20</f>
        <v>0.12</v>
      </c>
      <c r="F23" s="25"/>
      <c r="G23" s="7"/>
      <c r="H23" s="7"/>
      <c r="I23" s="7"/>
      <c r="J23" s="7"/>
      <c r="K23" s="7"/>
      <c r="L23" s="92"/>
    </row>
    <row r="24" spans="1:12" ht="60.75" customHeight="1" x14ac:dyDescent="0.25">
      <c r="A24" s="61">
        <v>6</v>
      </c>
      <c r="B24" s="29" t="s">
        <v>125</v>
      </c>
      <c r="C24" s="29" t="s">
        <v>7</v>
      </c>
      <c r="D24" s="42"/>
      <c r="E24" s="9">
        <v>0.34799999999999998</v>
      </c>
      <c r="F24" s="48"/>
      <c r="G24" s="49"/>
      <c r="H24" s="49"/>
      <c r="I24" s="49"/>
      <c r="J24" s="50"/>
      <c r="K24" s="50"/>
      <c r="L24" s="92"/>
    </row>
    <row r="25" spans="1:12" ht="18" customHeight="1" x14ac:dyDescent="0.25">
      <c r="A25" s="94">
        <f>A24+0.1</f>
        <v>6.1</v>
      </c>
      <c r="B25" s="37" t="s">
        <v>10</v>
      </c>
      <c r="C25" s="37" t="s">
        <v>9</v>
      </c>
      <c r="D25" s="17">
        <v>115</v>
      </c>
      <c r="E25" s="18">
        <f>D25*E24</f>
        <v>40.019999999999996</v>
      </c>
      <c r="F25" s="17"/>
      <c r="G25" s="17"/>
      <c r="H25" s="19"/>
      <c r="I25" s="28"/>
      <c r="J25" s="19"/>
      <c r="K25" s="19"/>
      <c r="L25" s="92"/>
    </row>
    <row r="26" spans="1:12" ht="42.75" customHeight="1" x14ac:dyDescent="0.25">
      <c r="A26" s="61">
        <v>7</v>
      </c>
      <c r="B26" s="29" t="s">
        <v>126</v>
      </c>
      <c r="C26" s="29" t="s">
        <v>7</v>
      </c>
      <c r="D26" s="42"/>
      <c r="E26" s="9">
        <v>0.17399999999999999</v>
      </c>
      <c r="F26" s="48"/>
      <c r="G26" s="49"/>
      <c r="H26" s="49"/>
      <c r="I26" s="49"/>
      <c r="J26" s="50"/>
      <c r="K26" s="50"/>
      <c r="L26" s="92"/>
    </row>
    <row r="27" spans="1:12" ht="24.75" customHeight="1" x14ac:dyDescent="0.25">
      <c r="A27" s="94">
        <f>A26+0.1</f>
        <v>7.1</v>
      </c>
      <c r="B27" s="37" t="s">
        <v>127</v>
      </c>
      <c r="C27" s="37" t="s">
        <v>9</v>
      </c>
      <c r="D27" s="17">
        <v>115</v>
      </c>
      <c r="E27" s="18">
        <f>D27*E26</f>
        <v>20.009999999999998</v>
      </c>
      <c r="F27" s="17"/>
      <c r="G27" s="17"/>
      <c r="H27" s="19"/>
      <c r="I27" s="28"/>
      <c r="J27" s="19"/>
      <c r="K27" s="19"/>
      <c r="L27" s="92"/>
    </row>
    <row r="28" spans="1:12" ht="41.25" customHeight="1" x14ac:dyDescent="0.25">
      <c r="A28" s="62">
        <v>8</v>
      </c>
      <c r="B28" s="21" t="s">
        <v>66</v>
      </c>
      <c r="C28" s="21" t="s">
        <v>8</v>
      </c>
      <c r="D28" s="26"/>
      <c r="E28" s="25">
        <f>(E23+E22)*1.85*100</f>
        <v>96.2</v>
      </c>
      <c r="F28" s="25"/>
      <c r="G28" s="7"/>
      <c r="H28" s="7"/>
      <c r="I28" s="7"/>
      <c r="J28" s="7"/>
      <c r="K28" s="7"/>
      <c r="L28" s="92"/>
    </row>
    <row r="29" spans="1:12" ht="54" x14ac:dyDescent="0.25">
      <c r="A29" s="5">
        <v>9</v>
      </c>
      <c r="B29" s="5" t="s">
        <v>67</v>
      </c>
      <c r="C29" s="5" t="s">
        <v>68</v>
      </c>
      <c r="D29" s="5"/>
      <c r="E29" s="25">
        <f>(E30+E31)/100</f>
        <v>1.42</v>
      </c>
      <c r="F29" s="5"/>
      <c r="G29" s="47"/>
      <c r="H29" s="47"/>
      <c r="I29" s="47"/>
      <c r="J29" s="47"/>
      <c r="K29" s="47"/>
      <c r="L29" s="92"/>
    </row>
    <row r="30" spans="1:12" ht="18" customHeight="1" x14ac:dyDescent="0.25">
      <c r="A30" s="15">
        <f>A29+0.1</f>
        <v>9.1</v>
      </c>
      <c r="B30" s="7" t="s">
        <v>69</v>
      </c>
      <c r="C30" s="7" t="s">
        <v>28</v>
      </c>
      <c r="D30" s="6" t="s">
        <v>40</v>
      </c>
      <c r="E30" s="6">
        <v>12</v>
      </c>
      <c r="F30" s="6"/>
      <c r="G30" s="6"/>
      <c r="H30" s="95"/>
      <c r="I30" s="95"/>
      <c r="J30" s="95"/>
      <c r="K30" s="95"/>
      <c r="L30" s="92"/>
    </row>
    <row r="31" spans="1:12" ht="21.75" customHeight="1" x14ac:dyDescent="0.25">
      <c r="A31" s="15">
        <f>A30+0.1</f>
        <v>9.1999999999999993</v>
      </c>
      <c r="B31" s="7" t="s">
        <v>70</v>
      </c>
      <c r="C31" s="7" t="s">
        <v>28</v>
      </c>
      <c r="D31" s="6" t="s">
        <v>40</v>
      </c>
      <c r="E31" s="6">
        <v>130</v>
      </c>
      <c r="F31" s="11"/>
      <c r="G31" s="6"/>
      <c r="H31" s="95"/>
      <c r="I31" s="95"/>
      <c r="J31" s="95"/>
      <c r="K31" s="95"/>
      <c r="L31" s="92"/>
    </row>
    <row r="32" spans="1:12" ht="18.75" customHeight="1" x14ac:dyDescent="0.25">
      <c r="A32" s="15">
        <f>A30+0.1</f>
        <v>9.1999999999999993</v>
      </c>
      <c r="B32" s="7" t="s">
        <v>71</v>
      </c>
      <c r="C32" s="7" t="s">
        <v>72</v>
      </c>
      <c r="D32" s="6">
        <v>3.1680000000000001</v>
      </c>
      <c r="E32" s="6">
        <f>D32*E29</f>
        <v>4.4985600000000003</v>
      </c>
      <c r="F32" s="6"/>
      <c r="G32" s="6"/>
      <c r="H32" s="47"/>
      <c r="I32" s="47"/>
      <c r="J32" s="47"/>
      <c r="K32" s="47"/>
      <c r="L32" s="92"/>
    </row>
    <row r="33" spans="1:12" ht="32.25" customHeight="1" x14ac:dyDescent="0.25">
      <c r="A33" s="15">
        <f t="shared" ref="A33" si="0">A32+0.1</f>
        <v>9.2999999999999989</v>
      </c>
      <c r="B33" s="7" t="s">
        <v>10</v>
      </c>
      <c r="C33" s="7" t="s">
        <v>9</v>
      </c>
      <c r="D33" s="6" t="s">
        <v>40</v>
      </c>
      <c r="E33" s="6">
        <f>E29*0.2*0.1*100*1.2</f>
        <v>3.4079999999999999</v>
      </c>
      <c r="F33" s="6"/>
      <c r="G33" s="6"/>
      <c r="H33" s="6"/>
      <c r="I33" s="6"/>
      <c r="J33" s="6"/>
      <c r="K33" s="6"/>
      <c r="L33" s="92"/>
    </row>
    <row r="34" spans="1:12" ht="30" customHeight="1" x14ac:dyDescent="0.25">
      <c r="A34" s="41">
        <v>10</v>
      </c>
      <c r="B34" s="36" t="s">
        <v>26</v>
      </c>
      <c r="C34" s="36" t="s">
        <v>11</v>
      </c>
      <c r="D34" s="14"/>
      <c r="E34" s="14">
        <v>54</v>
      </c>
      <c r="F34" s="14"/>
      <c r="G34" s="19"/>
      <c r="H34" s="19"/>
      <c r="I34" s="28"/>
      <c r="J34" s="19"/>
      <c r="K34" s="19"/>
      <c r="L34" s="92"/>
    </row>
    <row r="35" spans="1:12" ht="20.25" customHeight="1" x14ac:dyDescent="0.25">
      <c r="A35" s="24">
        <f t="shared" ref="A35" si="1">A34+0.1</f>
        <v>10.1</v>
      </c>
      <c r="B35" s="37" t="s">
        <v>18</v>
      </c>
      <c r="C35" s="37" t="s">
        <v>38</v>
      </c>
      <c r="D35" s="17" t="s">
        <v>24</v>
      </c>
      <c r="E35" s="17">
        <v>256</v>
      </c>
      <c r="F35" s="46"/>
      <c r="G35" s="17"/>
      <c r="H35" s="31"/>
      <c r="I35" s="30"/>
      <c r="J35" s="31"/>
      <c r="K35" s="31"/>
      <c r="L35" s="25"/>
    </row>
    <row r="36" spans="1:12" ht="38.25" customHeight="1" x14ac:dyDescent="0.25">
      <c r="A36" s="41">
        <v>11</v>
      </c>
      <c r="B36" s="36" t="s">
        <v>73</v>
      </c>
      <c r="C36" s="36" t="s">
        <v>7</v>
      </c>
      <c r="D36" s="14"/>
      <c r="E36" s="55">
        <v>0.05</v>
      </c>
      <c r="F36" s="14"/>
      <c r="G36" s="19"/>
      <c r="H36" s="19"/>
      <c r="I36" s="28"/>
      <c r="J36" s="19"/>
      <c r="K36" s="19"/>
      <c r="L36" s="92"/>
    </row>
    <row r="37" spans="1:12" ht="23.25" customHeight="1" x14ac:dyDescent="0.25">
      <c r="A37" s="24">
        <f>A36+0.1</f>
        <v>11.1</v>
      </c>
      <c r="B37" s="37" t="s">
        <v>74</v>
      </c>
      <c r="C37" s="37" t="s">
        <v>9</v>
      </c>
      <c r="D37" s="17">
        <v>102</v>
      </c>
      <c r="E37" s="18">
        <f>D37*E36</f>
        <v>5.1000000000000005</v>
      </c>
      <c r="F37" s="17"/>
      <c r="G37" s="17"/>
      <c r="H37" s="19"/>
      <c r="I37" s="28"/>
      <c r="J37" s="19"/>
      <c r="K37" s="19"/>
      <c r="L37" s="92"/>
    </row>
    <row r="38" spans="1:12" ht="66" customHeight="1" x14ac:dyDescent="0.25">
      <c r="A38" s="29">
        <v>12</v>
      </c>
      <c r="B38" s="148" t="s">
        <v>128</v>
      </c>
      <c r="C38" s="148" t="s">
        <v>37</v>
      </c>
      <c r="D38" s="149"/>
      <c r="E38" s="14">
        <v>54</v>
      </c>
      <c r="F38" s="14"/>
      <c r="G38" s="47"/>
      <c r="H38" s="47"/>
      <c r="I38" s="47"/>
      <c r="J38" s="47"/>
      <c r="K38" s="47"/>
      <c r="L38" s="92"/>
    </row>
    <row r="39" spans="1:12" ht="60" customHeight="1" x14ac:dyDescent="0.25">
      <c r="A39" s="37">
        <f>A38+0.1</f>
        <v>12.1</v>
      </c>
      <c r="B39" s="102" t="s">
        <v>129</v>
      </c>
      <c r="C39" s="102" t="s">
        <v>75</v>
      </c>
      <c r="D39" s="150">
        <v>1.02</v>
      </c>
      <c r="E39" s="17">
        <f>D39*E38</f>
        <v>55.08</v>
      </c>
      <c r="F39" s="17"/>
      <c r="G39" s="17"/>
      <c r="H39" s="47"/>
      <c r="I39" s="47"/>
      <c r="J39" s="47"/>
      <c r="K39" s="47"/>
      <c r="L39" s="92"/>
    </row>
    <row r="40" spans="1:12" ht="48.75" customHeight="1" x14ac:dyDescent="0.25">
      <c r="A40" s="62">
        <v>13</v>
      </c>
      <c r="B40" s="21" t="s">
        <v>130</v>
      </c>
      <c r="C40" s="21" t="s">
        <v>9</v>
      </c>
      <c r="D40" s="26"/>
      <c r="E40" s="25">
        <v>8.4</v>
      </c>
      <c r="F40" s="25"/>
      <c r="G40" s="47"/>
      <c r="H40" s="47"/>
      <c r="I40" s="47"/>
      <c r="J40" s="47"/>
      <c r="K40" s="47"/>
      <c r="L40" s="92"/>
    </row>
    <row r="41" spans="1:12" ht="20.25" customHeight="1" x14ac:dyDescent="0.25">
      <c r="A41" s="37">
        <f>A40+0.1</f>
        <v>13.1</v>
      </c>
      <c r="B41" s="7" t="s">
        <v>77</v>
      </c>
      <c r="C41" s="7" t="s">
        <v>9</v>
      </c>
      <c r="D41" s="6">
        <v>1.1499999999999999</v>
      </c>
      <c r="E41" s="6">
        <f>D41*E40</f>
        <v>9.66</v>
      </c>
      <c r="F41" s="6"/>
      <c r="G41" s="6"/>
      <c r="H41" s="47"/>
      <c r="I41" s="47"/>
      <c r="J41" s="47"/>
      <c r="K41" s="47"/>
      <c r="L41" s="92"/>
    </row>
    <row r="42" spans="1:12" ht="31.5" customHeight="1" x14ac:dyDescent="0.25">
      <c r="A42" s="103">
        <v>14</v>
      </c>
      <c r="B42" s="5" t="s">
        <v>76</v>
      </c>
      <c r="C42" s="5" t="s">
        <v>17</v>
      </c>
      <c r="D42" s="25"/>
      <c r="E42" s="25">
        <v>1.2</v>
      </c>
      <c r="F42" s="25"/>
      <c r="G42" s="47"/>
      <c r="H42" s="47"/>
      <c r="I42" s="47"/>
      <c r="J42" s="47"/>
      <c r="K42" s="47"/>
      <c r="L42" s="92"/>
    </row>
    <row r="43" spans="1:12" ht="61.5" customHeight="1" x14ac:dyDescent="0.25">
      <c r="A43" s="37">
        <f>A42+0.1</f>
        <v>14.1</v>
      </c>
      <c r="B43" s="7" t="s">
        <v>131</v>
      </c>
      <c r="C43" s="7" t="s">
        <v>11</v>
      </c>
      <c r="D43" s="6">
        <v>102</v>
      </c>
      <c r="E43" s="6">
        <f>D43*E42</f>
        <v>122.39999999999999</v>
      </c>
      <c r="F43" s="6"/>
      <c r="G43" s="6"/>
      <c r="H43" s="47"/>
      <c r="I43" s="47"/>
      <c r="J43" s="47"/>
      <c r="K43" s="47"/>
      <c r="L43" s="92"/>
    </row>
    <row r="44" spans="1:12" ht="22.5" customHeight="1" x14ac:dyDescent="0.25">
      <c r="A44" s="37">
        <f t="shared" ref="A44" si="2">A43+0.1</f>
        <v>14.2</v>
      </c>
      <c r="B44" s="7" t="s">
        <v>77</v>
      </c>
      <c r="C44" s="7" t="s">
        <v>9</v>
      </c>
      <c r="D44" s="6">
        <v>0.05</v>
      </c>
      <c r="E44" s="6">
        <f>D44*E42</f>
        <v>0.06</v>
      </c>
      <c r="F44" s="6"/>
      <c r="G44" s="6"/>
      <c r="H44" s="47"/>
      <c r="I44" s="47"/>
      <c r="J44" s="47"/>
      <c r="K44" s="47"/>
      <c r="L44" s="92"/>
    </row>
    <row r="45" spans="1:12" ht="28.5" customHeight="1" x14ac:dyDescent="0.25">
      <c r="A45" s="288" t="s">
        <v>132</v>
      </c>
      <c r="B45" s="288"/>
      <c r="C45" s="288"/>
      <c r="D45" s="288"/>
      <c r="E45" s="288"/>
      <c r="F45" s="145"/>
      <c r="G45" s="145"/>
      <c r="H45" s="145"/>
      <c r="I45" s="145"/>
      <c r="J45" s="145"/>
      <c r="K45" s="145"/>
      <c r="L45" s="145"/>
    </row>
    <row r="46" spans="1:12" ht="30.75" customHeight="1" x14ac:dyDescent="0.25">
      <c r="A46" s="43">
        <v>1</v>
      </c>
      <c r="B46" s="21" t="s">
        <v>35</v>
      </c>
      <c r="C46" s="21" t="s">
        <v>7</v>
      </c>
      <c r="D46" s="26"/>
      <c r="E46" s="25">
        <v>0.06</v>
      </c>
      <c r="F46" s="25"/>
      <c r="G46" s="5"/>
      <c r="H46" s="5"/>
      <c r="I46" s="5"/>
      <c r="J46" s="5"/>
      <c r="K46" s="5"/>
      <c r="L46" s="25"/>
    </row>
    <row r="47" spans="1:12" ht="43.5" customHeight="1" x14ac:dyDescent="0.25">
      <c r="A47" s="83" t="s">
        <v>53</v>
      </c>
      <c r="B47" s="21" t="s">
        <v>25</v>
      </c>
      <c r="C47" s="21" t="s">
        <v>65</v>
      </c>
      <c r="D47" s="26"/>
      <c r="E47" s="25">
        <f>E46</f>
        <v>0.06</v>
      </c>
      <c r="F47" s="25"/>
      <c r="G47" s="7"/>
      <c r="H47" s="7"/>
      <c r="I47" s="7"/>
      <c r="J47" s="7"/>
      <c r="K47" s="7"/>
      <c r="L47" s="25"/>
    </row>
    <row r="48" spans="1:12" ht="33" customHeight="1" x14ac:dyDescent="0.25">
      <c r="A48" s="62">
        <v>3</v>
      </c>
      <c r="B48" s="21" t="s">
        <v>66</v>
      </c>
      <c r="C48" s="21" t="s">
        <v>8</v>
      </c>
      <c r="D48" s="26"/>
      <c r="E48" s="26">
        <f>E47*1.85</f>
        <v>0.111</v>
      </c>
      <c r="F48" s="25"/>
      <c r="G48" s="7"/>
      <c r="H48" s="7"/>
      <c r="I48" s="7"/>
      <c r="J48" s="7"/>
      <c r="K48" s="7"/>
      <c r="L48" s="25"/>
    </row>
    <row r="49" spans="1:12" ht="39.75" customHeight="1" x14ac:dyDescent="0.25">
      <c r="A49" s="5">
        <v>4</v>
      </c>
      <c r="B49" s="5" t="s">
        <v>81</v>
      </c>
      <c r="C49" s="5" t="s">
        <v>79</v>
      </c>
      <c r="D49" s="5"/>
      <c r="E49" s="5">
        <v>2.5</v>
      </c>
      <c r="F49" s="5"/>
      <c r="G49" s="25"/>
      <c r="H49" s="5"/>
      <c r="I49" s="25"/>
      <c r="J49" s="5"/>
      <c r="K49" s="25"/>
      <c r="L49" s="25"/>
    </row>
    <row r="50" spans="1:12" x14ac:dyDescent="0.25">
      <c r="A50" s="15">
        <f>A49+0.1</f>
        <v>4.0999999999999996</v>
      </c>
      <c r="B50" s="7" t="s">
        <v>78</v>
      </c>
      <c r="C50" s="7" t="s">
        <v>79</v>
      </c>
      <c r="D50" s="7">
        <v>1.02</v>
      </c>
      <c r="E50" s="6">
        <f>D50*E49</f>
        <v>2.5499999999999998</v>
      </c>
      <c r="F50" s="7"/>
      <c r="G50" s="6"/>
      <c r="H50" s="7"/>
      <c r="I50" s="6"/>
      <c r="J50" s="7"/>
      <c r="K50" s="6"/>
      <c r="L50" s="25"/>
    </row>
    <row r="51" spans="1:12" ht="24" customHeight="1" x14ac:dyDescent="0.25">
      <c r="A51" s="15">
        <f>A50+0.1</f>
        <v>4.1999999999999993</v>
      </c>
      <c r="B51" s="7" t="s">
        <v>133</v>
      </c>
      <c r="C51" s="7" t="s">
        <v>79</v>
      </c>
      <c r="D51" s="7"/>
      <c r="E51" s="6">
        <v>0.8</v>
      </c>
      <c r="F51" s="7"/>
      <c r="G51" s="6"/>
      <c r="H51" s="7"/>
      <c r="I51" s="6"/>
      <c r="J51" s="7"/>
      <c r="K51" s="6"/>
      <c r="L51" s="25"/>
    </row>
    <row r="52" spans="1:12" ht="36.75" customHeight="1" x14ac:dyDescent="0.25">
      <c r="A52" s="62">
        <v>5</v>
      </c>
      <c r="B52" s="21" t="s">
        <v>134</v>
      </c>
      <c r="C52" s="21" t="s">
        <v>28</v>
      </c>
      <c r="D52" s="26"/>
      <c r="E52" s="26">
        <v>30</v>
      </c>
      <c r="F52" s="25"/>
      <c r="G52" s="14"/>
      <c r="H52" s="59"/>
      <c r="I52" s="76"/>
      <c r="J52" s="59"/>
      <c r="K52" s="76"/>
      <c r="L52" s="25"/>
    </row>
    <row r="53" spans="1:12" ht="42" customHeight="1" x14ac:dyDescent="0.25">
      <c r="A53" s="62">
        <v>6</v>
      </c>
      <c r="B53" s="54" t="s">
        <v>135</v>
      </c>
      <c r="C53" s="54" t="s">
        <v>15</v>
      </c>
      <c r="D53" s="52"/>
      <c r="E53" s="147">
        <v>1.1177999999999999</v>
      </c>
      <c r="F53" s="52"/>
      <c r="G53" s="31"/>
      <c r="H53" s="19"/>
      <c r="I53" s="19"/>
      <c r="J53" s="19"/>
      <c r="K53" s="19"/>
      <c r="L53" s="25"/>
    </row>
    <row r="54" spans="1:12" ht="21.75" customHeight="1" x14ac:dyDescent="0.25">
      <c r="A54" s="112">
        <f>A53+0.1</f>
        <v>6.1</v>
      </c>
      <c r="B54" s="32" t="s">
        <v>136</v>
      </c>
      <c r="C54" s="32" t="s">
        <v>16</v>
      </c>
      <c r="D54" s="33" t="s">
        <v>24</v>
      </c>
      <c r="E54" s="33">
        <v>2.6</v>
      </c>
      <c r="F54" s="33"/>
      <c r="G54" s="33"/>
      <c r="H54" s="30"/>
      <c r="I54" s="30"/>
      <c r="J54" s="31"/>
      <c r="K54" s="31"/>
      <c r="L54" s="25"/>
    </row>
    <row r="55" spans="1:12" ht="21.75" customHeight="1" x14ac:dyDescent="0.25">
      <c r="A55" s="112">
        <f t="shared" ref="A55:A60" si="3">A54+0.1</f>
        <v>6.1999999999999993</v>
      </c>
      <c r="B55" s="32" t="s">
        <v>41</v>
      </c>
      <c r="C55" s="32" t="s">
        <v>16</v>
      </c>
      <c r="D55" s="33" t="s">
        <v>24</v>
      </c>
      <c r="E55" s="33">
        <v>121.8</v>
      </c>
      <c r="F55" s="33"/>
      <c r="G55" s="33"/>
      <c r="H55" s="30"/>
      <c r="I55" s="30"/>
      <c r="J55" s="31"/>
      <c r="K55" s="31"/>
      <c r="L55" s="25"/>
    </row>
    <row r="56" spans="1:12" ht="21.75" customHeight="1" x14ac:dyDescent="0.25">
      <c r="A56" s="112">
        <f t="shared" si="3"/>
        <v>6.2999999999999989</v>
      </c>
      <c r="B56" s="32" t="s">
        <v>27</v>
      </c>
      <c r="C56" s="32" t="s">
        <v>16</v>
      </c>
      <c r="D56" s="33" t="s">
        <v>24</v>
      </c>
      <c r="E56" s="33">
        <v>110</v>
      </c>
      <c r="F56" s="33"/>
      <c r="G56" s="33"/>
      <c r="H56" s="30"/>
      <c r="I56" s="30"/>
      <c r="J56" s="31"/>
      <c r="K56" s="31"/>
      <c r="L56" s="25"/>
    </row>
    <row r="57" spans="1:12" ht="21.75" customHeight="1" x14ac:dyDescent="0.25">
      <c r="A57" s="112">
        <f t="shared" si="3"/>
        <v>6.3999999999999986</v>
      </c>
      <c r="B57" s="32" t="s">
        <v>137</v>
      </c>
      <c r="C57" s="32" t="s">
        <v>16</v>
      </c>
      <c r="D57" s="33" t="s">
        <v>24</v>
      </c>
      <c r="E57" s="33">
        <v>77</v>
      </c>
      <c r="F57" s="33"/>
      <c r="G57" s="33"/>
      <c r="H57" s="30"/>
      <c r="I57" s="30"/>
      <c r="J57" s="31"/>
      <c r="K57" s="31"/>
      <c r="L57" s="25"/>
    </row>
    <row r="58" spans="1:12" ht="21.75" customHeight="1" x14ac:dyDescent="0.25">
      <c r="A58" s="112">
        <f t="shared" si="3"/>
        <v>6.4999999999999982</v>
      </c>
      <c r="B58" s="32" t="s">
        <v>138</v>
      </c>
      <c r="C58" s="32" t="s">
        <v>11</v>
      </c>
      <c r="D58" s="33" t="s">
        <v>24</v>
      </c>
      <c r="E58" s="33">
        <v>0.1</v>
      </c>
      <c r="F58" s="33"/>
      <c r="G58" s="33"/>
      <c r="H58" s="30"/>
      <c r="I58" s="30"/>
      <c r="J58" s="31"/>
      <c r="K58" s="31"/>
      <c r="L58" s="25"/>
    </row>
    <row r="59" spans="1:12" ht="18.75" customHeight="1" x14ac:dyDescent="0.25">
      <c r="A59" s="112">
        <f t="shared" si="3"/>
        <v>6.5999999999999979</v>
      </c>
      <c r="B59" s="32" t="s">
        <v>139</v>
      </c>
      <c r="C59" s="32" t="s">
        <v>56</v>
      </c>
      <c r="D59" s="33"/>
      <c r="E59" s="33">
        <v>12</v>
      </c>
      <c r="F59" s="33"/>
      <c r="G59" s="33"/>
      <c r="H59" s="30"/>
      <c r="I59" s="30"/>
      <c r="J59" s="31"/>
      <c r="K59" s="31"/>
      <c r="L59" s="25"/>
    </row>
    <row r="60" spans="1:12" ht="18" customHeight="1" x14ac:dyDescent="0.25">
      <c r="A60" s="112">
        <f t="shared" si="3"/>
        <v>6.6999999999999975</v>
      </c>
      <c r="B60" s="32" t="s">
        <v>140</v>
      </c>
      <c r="C60" s="32" t="s">
        <v>56</v>
      </c>
      <c r="D60" s="33"/>
      <c r="E60" s="33">
        <v>4</v>
      </c>
      <c r="F60" s="33"/>
      <c r="G60" s="33"/>
      <c r="H60" s="30"/>
      <c r="I60" s="30"/>
      <c r="J60" s="31"/>
      <c r="K60" s="31"/>
      <c r="L60" s="25"/>
    </row>
    <row r="61" spans="1:12" ht="56.25" customHeight="1" x14ac:dyDescent="0.25">
      <c r="A61" s="62">
        <v>7</v>
      </c>
      <c r="B61" s="5" t="s">
        <v>141</v>
      </c>
      <c r="C61" s="5" t="s">
        <v>37</v>
      </c>
      <c r="D61" s="5"/>
      <c r="E61" s="151">
        <v>50.283999999999999</v>
      </c>
      <c r="F61" s="25"/>
      <c r="G61" s="25"/>
      <c r="H61" s="5"/>
      <c r="I61" s="25"/>
      <c r="J61" s="5"/>
      <c r="K61" s="25"/>
      <c r="L61" s="25"/>
    </row>
    <row r="62" spans="1:12" ht="27" customHeight="1" x14ac:dyDescent="0.25">
      <c r="A62" s="5">
        <v>8</v>
      </c>
      <c r="B62" s="5" t="s">
        <v>82</v>
      </c>
      <c r="C62" s="5" t="s">
        <v>83</v>
      </c>
      <c r="D62" s="5"/>
      <c r="E62" s="25">
        <f>SUM(E63:E64)</f>
        <v>9</v>
      </c>
      <c r="F62" s="5"/>
      <c r="G62" s="25"/>
      <c r="H62" s="5"/>
      <c r="I62" s="25"/>
      <c r="J62" s="5"/>
      <c r="K62" s="25"/>
      <c r="L62" s="25"/>
    </row>
    <row r="63" spans="1:12" ht="74.25" customHeight="1" x14ac:dyDescent="0.25">
      <c r="A63" s="15">
        <f>A62+0.1</f>
        <v>8.1</v>
      </c>
      <c r="B63" s="7" t="s">
        <v>142</v>
      </c>
      <c r="C63" s="7" t="s">
        <v>56</v>
      </c>
      <c r="D63" s="7" t="s">
        <v>24</v>
      </c>
      <c r="E63" s="6">
        <v>7</v>
      </c>
      <c r="F63" s="7"/>
      <c r="G63" s="6"/>
      <c r="H63" s="7"/>
      <c r="I63" s="6"/>
      <c r="J63" s="7"/>
      <c r="K63" s="6"/>
      <c r="L63" s="25"/>
    </row>
    <row r="64" spans="1:12" ht="69.75" customHeight="1" x14ac:dyDescent="0.25">
      <c r="A64" s="15">
        <f>A63+0.1</f>
        <v>8.1999999999999993</v>
      </c>
      <c r="B64" s="7" t="s">
        <v>143</v>
      </c>
      <c r="C64" s="7" t="s">
        <v>56</v>
      </c>
      <c r="D64" s="7" t="s">
        <v>24</v>
      </c>
      <c r="E64" s="6">
        <v>2</v>
      </c>
      <c r="F64" s="7"/>
      <c r="G64" s="6"/>
      <c r="H64" s="7"/>
      <c r="I64" s="6"/>
      <c r="J64" s="7"/>
      <c r="K64" s="6"/>
      <c r="L64" s="25"/>
    </row>
    <row r="65" spans="1:12" ht="38.25" customHeight="1" x14ac:dyDescent="0.25">
      <c r="A65" s="5">
        <v>9</v>
      </c>
      <c r="B65" s="5" t="s">
        <v>84</v>
      </c>
      <c r="C65" s="5" t="s">
        <v>83</v>
      </c>
      <c r="D65" s="5"/>
      <c r="E65" s="5">
        <v>4</v>
      </c>
      <c r="F65" s="5"/>
      <c r="G65" s="25"/>
      <c r="H65" s="5"/>
      <c r="I65" s="25"/>
      <c r="J65" s="5"/>
      <c r="K65" s="25"/>
      <c r="L65" s="25"/>
    </row>
    <row r="66" spans="1:12" ht="50.25" customHeight="1" x14ac:dyDescent="0.25">
      <c r="A66" s="15">
        <f>A65+0.1</f>
        <v>9.1</v>
      </c>
      <c r="B66" s="7" t="s">
        <v>144</v>
      </c>
      <c r="C66" s="7" t="s">
        <v>56</v>
      </c>
      <c r="D66" s="7">
        <v>1</v>
      </c>
      <c r="E66" s="6">
        <v>4</v>
      </c>
      <c r="F66" s="7"/>
      <c r="G66" s="6"/>
      <c r="H66" s="7"/>
      <c r="I66" s="6"/>
      <c r="J66" s="7"/>
      <c r="K66" s="6"/>
      <c r="L66" s="25"/>
    </row>
    <row r="67" spans="1:12" ht="31.5" customHeight="1" x14ac:dyDescent="0.25">
      <c r="A67" s="5">
        <v>10</v>
      </c>
      <c r="B67" s="5" t="s">
        <v>145</v>
      </c>
      <c r="C67" s="5" t="s">
        <v>83</v>
      </c>
      <c r="D67" s="5"/>
      <c r="E67" s="5">
        <v>1</v>
      </c>
      <c r="F67" s="5"/>
      <c r="G67" s="25"/>
      <c r="H67" s="5"/>
      <c r="I67" s="25"/>
      <c r="J67" s="5"/>
      <c r="K67" s="25"/>
      <c r="L67" s="25"/>
    </row>
    <row r="68" spans="1:12" ht="58.5" customHeight="1" x14ac:dyDescent="0.25">
      <c r="A68" s="15">
        <f>A67+0.1</f>
        <v>10.1</v>
      </c>
      <c r="B68" s="7" t="s">
        <v>146</v>
      </c>
      <c r="C68" s="7" t="s">
        <v>56</v>
      </c>
      <c r="D68" s="7">
        <v>1</v>
      </c>
      <c r="E68" s="6">
        <v>1</v>
      </c>
      <c r="F68" s="7"/>
      <c r="G68" s="6"/>
      <c r="H68" s="7"/>
      <c r="I68" s="6"/>
      <c r="J68" s="7"/>
      <c r="K68" s="6"/>
      <c r="L68" s="25"/>
    </row>
    <row r="69" spans="1:12" ht="27.75" customHeight="1" x14ac:dyDescent="0.25">
      <c r="A69" s="15"/>
      <c r="B69" s="5" t="s">
        <v>147</v>
      </c>
      <c r="C69" s="5" t="s">
        <v>148</v>
      </c>
      <c r="D69" s="5"/>
      <c r="E69" s="25">
        <v>1</v>
      </c>
      <c r="F69" s="7"/>
      <c r="G69" s="6"/>
      <c r="H69" s="7"/>
      <c r="I69" s="6"/>
      <c r="J69" s="7"/>
      <c r="K69" s="6"/>
      <c r="L69" s="25"/>
    </row>
    <row r="70" spans="1:12" ht="81" x14ac:dyDescent="0.25">
      <c r="A70" s="15">
        <f>A69+0.1</f>
        <v>0.1</v>
      </c>
      <c r="B70" s="7" t="s">
        <v>149</v>
      </c>
      <c r="C70" s="7" t="s">
        <v>148</v>
      </c>
      <c r="D70" s="114" t="s">
        <v>40</v>
      </c>
      <c r="E70" s="6">
        <v>1</v>
      </c>
      <c r="F70" s="7"/>
      <c r="G70" s="6"/>
      <c r="H70" s="7"/>
      <c r="I70" s="6"/>
      <c r="J70" s="7"/>
      <c r="K70" s="6"/>
      <c r="L70" s="25"/>
    </row>
    <row r="71" spans="1:12" ht="40.5" customHeight="1" x14ac:dyDescent="0.25">
      <c r="A71" s="5">
        <v>11</v>
      </c>
      <c r="B71" s="5" t="s">
        <v>150</v>
      </c>
      <c r="C71" s="5" t="s">
        <v>83</v>
      </c>
      <c r="D71" s="5"/>
      <c r="E71" s="25">
        <f>SUM(E72:E73)</f>
        <v>3</v>
      </c>
      <c r="F71" s="5"/>
      <c r="G71" s="25"/>
      <c r="H71" s="5"/>
      <c r="I71" s="25"/>
      <c r="J71" s="5"/>
      <c r="K71" s="25"/>
      <c r="L71" s="25"/>
    </row>
    <row r="72" spans="1:12" ht="46.5" customHeight="1" x14ac:dyDescent="0.25">
      <c r="A72" s="15">
        <f>A71+0.1</f>
        <v>11.1</v>
      </c>
      <c r="B72" s="7" t="s">
        <v>151</v>
      </c>
      <c r="C72" s="7" t="s">
        <v>56</v>
      </c>
      <c r="D72" s="114" t="s">
        <v>40</v>
      </c>
      <c r="E72" s="6">
        <v>1</v>
      </c>
      <c r="F72" s="7"/>
      <c r="G72" s="6"/>
      <c r="H72" s="7"/>
      <c r="I72" s="6"/>
      <c r="J72" s="7"/>
      <c r="K72" s="6"/>
      <c r="L72" s="25"/>
    </row>
    <row r="73" spans="1:12" ht="49.5" customHeight="1" x14ac:dyDescent="0.25">
      <c r="A73" s="15">
        <f>A71+0.1</f>
        <v>11.1</v>
      </c>
      <c r="B73" s="7" t="s">
        <v>152</v>
      </c>
      <c r="C73" s="7" t="s">
        <v>56</v>
      </c>
      <c r="D73" s="114" t="s">
        <v>40</v>
      </c>
      <c r="E73" s="6">
        <v>2</v>
      </c>
      <c r="F73" s="7"/>
      <c r="G73" s="6"/>
      <c r="H73" s="7"/>
      <c r="I73" s="6"/>
      <c r="J73" s="7"/>
      <c r="K73" s="6"/>
      <c r="L73" s="25"/>
    </row>
    <row r="74" spans="1:12" x14ac:dyDescent="0.25">
      <c r="A74" s="125"/>
      <c r="B74" s="5" t="s">
        <v>100</v>
      </c>
      <c r="C74" s="5" t="s">
        <v>0</v>
      </c>
      <c r="D74" s="25"/>
      <c r="E74" s="26"/>
      <c r="F74" s="26"/>
      <c r="G74" s="134"/>
      <c r="H74" s="135"/>
      <c r="I74" s="134"/>
      <c r="J74" s="96"/>
      <c r="K74" s="134"/>
      <c r="L74" s="25"/>
    </row>
    <row r="75" spans="1:12" x14ac:dyDescent="0.25">
      <c r="A75" s="7"/>
      <c r="B75" s="7" t="s">
        <v>190</v>
      </c>
      <c r="C75" s="7" t="s">
        <v>0</v>
      </c>
      <c r="D75" s="6"/>
      <c r="E75" s="11"/>
      <c r="F75" s="11"/>
      <c r="G75" s="47"/>
      <c r="H75" s="47"/>
      <c r="I75" s="47"/>
      <c r="J75" s="47"/>
      <c r="K75" s="47"/>
      <c r="L75" s="6"/>
    </row>
    <row r="76" spans="1:12" x14ac:dyDescent="0.25">
      <c r="A76" s="5"/>
      <c r="B76" s="5" t="s">
        <v>100</v>
      </c>
      <c r="C76" s="5" t="s">
        <v>0</v>
      </c>
      <c r="D76" s="25"/>
      <c r="E76" s="26"/>
      <c r="F76" s="26"/>
      <c r="G76" s="108"/>
      <c r="H76" s="108"/>
      <c r="I76" s="108"/>
      <c r="J76" s="108"/>
      <c r="K76" s="108"/>
      <c r="L76" s="25"/>
    </row>
    <row r="77" spans="1:12" x14ac:dyDescent="0.25">
      <c r="A77" s="7"/>
      <c r="B77" s="7" t="s">
        <v>191</v>
      </c>
      <c r="C77" s="7" t="s">
        <v>0</v>
      </c>
      <c r="D77" s="6"/>
      <c r="E77" s="11"/>
      <c r="F77" s="11"/>
      <c r="G77" s="47"/>
      <c r="H77" s="47"/>
      <c r="I77" s="47"/>
      <c r="J77" s="47"/>
      <c r="K77" s="47"/>
      <c r="L77" s="6"/>
    </row>
    <row r="78" spans="1:12" ht="30.75" customHeight="1" x14ac:dyDescent="0.25">
      <c r="A78" s="127"/>
      <c r="B78" s="127" t="s">
        <v>23</v>
      </c>
      <c r="C78" s="127" t="s">
        <v>0</v>
      </c>
      <c r="D78" s="128"/>
      <c r="E78" s="128"/>
      <c r="F78" s="128"/>
      <c r="G78" s="129"/>
      <c r="H78" s="129"/>
      <c r="I78" s="129"/>
      <c r="J78" s="129"/>
      <c r="K78" s="129"/>
      <c r="L78" s="128"/>
    </row>
    <row r="79" spans="1:12" ht="30.75" customHeight="1" x14ac:dyDescent="0.25">
      <c r="A79" s="288" t="s">
        <v>153</v>
      </c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</row>
    <row r="80" spans="1:12" ht="50.25" customHeight="1" x14ac:dyDescent="0.25">
      <c r="A80" s="125">
        <v>1</v>
      </c>
      <c r="B80" s="106" t="s">
        <v>154</v>
      </c>
      <c r="C80" s="106" t="s">
        <v>56</v>
      </c>
      <c r="D80" s="136"/>
      <c r="E80" s="137">
        <v>2</v>
      </c>
      <c r="F80" s="137"/>
      <c r="G80" s="138"/>
      <c r="H80" s="137"/>
      <c r="I80" s="139"/>
      <c r="J80" s="118"/>
      <c r="K80" s="118"/>
      <c r="L80" s="25"/>
    </row>
    <row r="81" spans="1:12" ht="24.75" customHeight="1" x14ac:dyDescent="0.25">
      <c r="A81" s="15">
        <f t="shared" ref="A81:A82" si="4">A80+0.1</f>
        <v>1.1000000000000001</v>
      </c>
      <c r="B81" s="32" t="s">
        <v>41</v>
      </c>
      <c r="C81" s="32" t="s">
        <v>16</v>
      </c>
      <c r="D81" s="33" t="s">
        <v>24</v>
      </c>
      <c r="E81" s="33">
        <v>2</v>
      </c>
      <c r="F81" s="33"/>
      <c r="G81" s="33"/>
      <c r="H81" s="30"/>
      <c r="I81" s="30"/>
      <c r="J81" s="31"/>
      <c r="K81" s="31"/>
      <c r="L81" s="25"/>
    </row>
    <row r="82" spans="1:12" ht="19.5" customHeight="1" x14ac:dyDescent="0.25">
      <c r="A82" s="15">
        <f t="shared" si="4"/>
        <v>1.2000000000000002</v>
      </c>
      <c r="B82" s="32" t="s">
        <v>27</v>
      </c>
      <c r="C82" s="32" t="s">
        <v>16</v>
      </c>
      <c r="D82" s="33" t="s">
        <v>24</v>
      </c>
      <c r="E82" s="33">
        <v>2</v>
      </c>
      <c r="F82" s="33"/>
      <c r="G82" s="33"/>
      <c r="H82" s="30"/>
      <c r="I82" s="30"/>
      <c r="J82" s="31"/>
      <c r="K82" s="31"/>
      <c r="L82" s="25"/>
    </row>
    <row r="83" spans="1:12" ht="26.25" customHeight="1" x14ac:dyDescent="0.25">
      <c r="A83" s="36">
        <v>2</v>
      </c>
      <c r="B83" s="12" t="s">
        <v>101</v>
      </c>
      <c r="C83" s="36" t="s">
        <v>80</v>
      </c>
      <c r="D83" s="27"/>
      <c r="E83" s="27">
        <f>SUM(E84:E84)</f>
        <v>4</v>
      </c>
      <c r="F83" s="27"/>
      <c r="G83" s="27"/>
      <c r="H83" s="6"/>
      <c r="I83" s="25"/>
      <c r="J83" s="25"/>
      <c r="K83" s="25"/>
      <c r="L83" s="25"/>
    </row>
    <row r="84" spans="1:12" ht="27" x14ac:dyDescent="0.25">
      <c r="A84" s="24">
        <f>A83+0.1</f>
        <v>2.1</v>
      </c>
      <c r="B84" s="7" t="s">
        <v>155</v>
      </c>
      <c r="C84" s="7" t="s">
        <v>80</v>
      </c>
      <c r="D84" s="118">
        <v>1</v>
      </c>
      <c r="E84" s="118">
        <v>4</v>
      </c>
      <c r="F84" s="6"/>
      <c r="G84" s="6"/>
      <c r="H84" s="6"/>
      <c r="I84" s="6"/>
      <c r="J84" s="119"/>
      <c r="K84" s="119"/>
      <c r="L84" s="25"/>
    </row>
    <row r="85" spans="1:12" ht="24.75" customHeight="1" x14ac:dyDescent="0.25">
      <c r="A85" s="36">
        <v>3</v>
      </c>
      <c r="B85" s="12" t="s">
        <v>105</v>
      </c>
      <c r="C85" s="36" t="s">
        <v>106</v>
      </c>
      <c r="D85" s="27"/>
      <c r="E85" s="27">
        <f>SUM(E86:E86)</f>
        <v>24</v>
      </c>
      <c r="F85" s="93"/>
      <c r="G85" s="25"/>
      <c r="H85" s="25"/>
      <c r="I85" s="25"/>
      <c r="J85" s="25"/>
      <c r="K85" s="25"/>
      <c r="L85" s="25"/>
    </row>
    <row r="86" spans="1:12" x14ac:dyDescent="0.25">
      <c r="A86" s="24">
        <f>A85+0.1</f>
        <v>3.1</v>
      </c>
      <c r="B86" s="7" t="s">
        <v>156</v>
      </c>
      <c r="C86" s="7" t="s">
        <v>106</v>
      </c>
      <c r="D86" s="6" t="s">
        <v>24</v>
      </c>
      <c r="E86" s="11">
        <v>24</v>
      </c>
      <c r="F86" s="6"/>
      <c r="G86" s="6"/>
      <c r="H86" s="6"/>
      <c r="I86" s="6"/>
      <c r="J86" s="6"/>
      <c r="K86" s="6"/>
      <c r="L86" s="25"/>
    </row>
    <row r="87" spans="1:12" x14ac:dyDescent="0.25">
      <c r="A87" s="24">
        <f t="shared" ref="A87:A88" si="5">A86+0.1</f>
        <v>3.2</v>
      </c>
      <c r="B87" s="7" t="s">
        <v>157</v>
      </c>
      <c r="C87" s="7" t="s">
        <v>56</v>
      </c>
      <c r="D87" s="6" t="s">
        <v>24</v>
      </c>
      <c r="E87" s="6">
        <v>2</v>
      </c>
      <c r="F87" s="6"/>
      <c r="G87" s="6"/>
      <c r="H87" s="124"/>
      <c r="I87" s="7"/>
      <c r="J87" s="7"/>
      <c r="K87" s="7"/>
      <c r="L87" s="25"/>
    </row>
    <row r="88" spans="1:12" x14ac:dyDescent="0.25">
      <c r="A88" s="24">
        <f t="shared" si="5"/>
        <v>3.3000000000000003</v>
      </c>
      <c r="B88" s="7" t="s">
        <v>158</v>
      </c>
      <c r="C88" s="7" t="s">
        <v>56</v>
      </c>
      <c r="D88" s="6" t="s">
        <v>24</v>
      </c>
      <c r="E88" s="6">
        <v>6</v>
      </c>
      <c r="F88" s="6"/>
      <c r="G88" s="6"/>
      <c r="H88" s="124"/>
      <c r="I88" s="7"/>
      <c r="J88" s="7"/>
      <c r="K88" s="7"/>
      <c r="L88" s="25"/>
    </row>
    <row r="89" spans="1:12" ht="30.75" customHeight="1" x14ac:dyDescent="0.25">
      <c r="A89" s="69"/>
      <c r="B89" s="70" t="s">
        <v>12</v>
      </c>
      <c r="C89" s="70"/>
      <c r="D89" s="70"/>
      <c r="E89" s="70"/>
      <c r="F89" s="70"/>
      <c r="G89" s="71"/>
      <c r="H89" s="70"/>
      <c r="I89" s="71"/>
      <c r="J89" s="70"/>
      <c r="K89" s="71"/>
      <c r="L89" s="72"/>
    </row>
    <row r="90" spans="1:12" x14ac:dyDescent="0.25">
      <c r="A90" s="69"/>
      <c r="B90" s="73" t="s">
        <v>159</v>
      </c>
      <c r="C90" s="73" t="s">
        <v>0</v>
      </c>
      <c r="D90" s="140">
        <v>0.75</v>
      </c>
      <c r="E90" s="70"/>
      <c r="F90" s="70"/>
      <c r="G90" s="70"/>
      <c r="H90" s="70"/>
      <c r="I90" s="71"/>
      <c r="J90" s="70"/>
      <c r="K90" s="71"/>
      <c r="L90" s="74"/>
    </row>
    <row r="91" spans="1:12" x14ac:dyDescent="0.25">
      <c r="A91" s="69"/>
      <c r="B91" s="70" t="s">
        <v>12</v>
      </c>
      <c r="C91" s="70" t="s">
        <v>0</v>
      </c>
      <c r="D91" s="73"/>
      <c r="E91" s="70"/>
      <c r="F91" s="70"/>
      <c r="G91" s="70"/>
      <c r="H91" s="70"/>
      <c r="I91" s="71"/>
      <c r="J91" s="70"/>
      <c r="K91" s="71"/>
      <c r="L91" s="72"/>
    </row>
    <row r="92" spans="1:12" x14ac:dyDescent="0.25">
      <c r="A92" s="69"/>
      <c r="B92" s="73" t="s">
        <v>19</v>
      </c>
      <c r="C92" s="73" t="s">
        <v>0</v>
      </c>
      <c r="D92" s="140" t="s">
        <v>192</v>
      </c>
      <c r="E92" s="70"/>
      <c r="F92" s="70"/>
      <c r="G92" s="70"/>
      <c r="H92" s="70"/>
      <c r="I92" s="71"/>
      <c r="J92" s="70"/>
      <c r="K92" s="71"/>
      <c r="L92" s="74"/>
    </row>
    <row r="93" spans="1:12" x14ac:dyDescent="0.25">
      <c r="A93" s="69"/>
      <c r="B93" s="70" t="s">
        <v>12</v>
      </c>
      <c r="C93" s="70"/>
      <c r="D93" s="70"/>
      <c r="E93" s="70"/>
      <c r="F93" s="70"/>
      <c r="G93" s="75"/>
      <c r="H93" s="73"/>
      <c r="I93" s="71"/>
      <c r="J93" s="73"/>
      <c r="K93" s="71"/>
      <c r="L93" s="72"/>
    </row>
    <row r="94" spans="1:12" ht="24" customHeight="1" x14ac:dyDescent="0.25">
      <c r="A94" s="127"/>
      <c r="B94" s="127" t="s">
        <v>115</v>
      </c>
      <c r="C94" s="127" t="s">
        <v>0</v>
      </c>
      <c r="D94" s="128"/>
      <c r="E94" s="128"/>
      <c r="F94" s="128"/>
      <c r="G94" s="129"/>
      <c r="H94" s="129"/>
      <c r="I94" s="129"/>
      <c r="J94" s="129"/>
      <c r="K94" s="129"/>
      <c r="L94" s="128"/>
    </row>
    <row r="95" spans="1:12" ht="27.75" customHeight="1" x14ac:dyDescent="0.25">
      <c r="A95" s="7"/>
      <c r="B95" s="5" t="s">
        <v>116</v>
      </c>
      <c r="C95" s="7" t="s">
        <v>0</v>
      </c>
      <c r="D95" s="6"/>
      <c r="E95" s="11"/>
      <c r="F95" s="11"/>
      <c r="G95" s="47"/>
      <c r="H95" s="47"/>
      <c r="I95" s="47"/>
      <c r="J95" s="47"/>
      <c r="K95" s="47"/>
      <c r="L95" s="6"/>
    </row>
    <row r="96" spans="1:12" x14ac:dyDescent="0.25">
      <c r="A96" s="5"/>
      <c r="B96" s="5" t="s">
        <v>100</v>
      </c>
      <c r="C96" s="5" t="s">
        <v>0</v>
      </c>
      <c r="D96" s="25"/>
      <c r="E96" s="26"/>
      <c r="F96" s="26"/>
      <c r="G96" s="108"/>
      <c r="H96" s="108"/>
      <c r="I96" s="108"/>
      <c r="J96" s="108"/>
      <c r="K96" s="108"/>
      <c r="L96" s="25"/>
    </row>
    <row r="97" spans="1:12" x14ac:dyDescent="0.25">
      <c r="A97" s="7"/>
      <c r="B97" s="5" t="s">
        <v>160</v>
      </c>
      <c r="C97" s="7" t="s">
        <v>0</v>
      </c>
      <c r="D97" s="6"/>
      <c r="E97" s="11"/>
      <c r="F97" s="11"/>
      <c r="G97" s="47"/>
      <c r="H97" s="47"/>
      <c r="I97" s="47"/>
      <c r="J97" s="47"/>
      <c r="K97" s="47"/>
      <c r="L97" s="6"/>
    </row>
    <row r="98" spans="1:12" x14ac:dyDescent="0.25">
      <c r="A98" s="127"/>
      <c r="B98" s="127" t="s">
        <v>100</v>
      </c>
      <c r="C98" s="127" t="s">
        <v>0</v>
      </c>
      <c r="D98" s="128"/>
      <c r="E98" s="128"/>
      <c r="F98" s="128"/>
      <c r="G98" s="129"/>
      <c r="H98" s="129"/>
      <c r="I98" s="129"/>
      <c r="J98" s="129"/>
      <c r="K98" s="129"/>
      <c r="L98" s="128"/>
    </row>
    <row r="101" spans="1:12" ht="61.5" customHeight="1" x14ac:dyDescent="0.25">
      <c r="B101" s="289" t="s">
        <v>294</v>
      </c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</row>
    <row r="104" spans="1:12" ht="31.5" customHeight="1" x14ac:dyDescent="0.25">
      <c r="B104" s="291" t="s">
        <v>29</v>
      </c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</row>
  </sheetData>
  <mergeCells count="16">
    <mergeCell ref="A1:L1"/>
    <mergeCell ref="C2:C3"/>
    <mergeCell ref="D2:E2"/>
    <mergeCell ref="F2:G2"/>
    <mergeCell ref="H2:I2"/>
    <mergeCell ref="A79:L79"/>
    <mergeCell ref="B101:L101"/>
    <mergeCell ref="B104:L104"/>
    <mergeCell ref="J2:K2"/>
    <mergeCell ref="L2:L3"/>
    <mergeCell ref="A2:A3"/>
    <mergeCell ref="B2:B3"/>
    <mergeCell ref="A5:E5"/>
    <mergeCell ref="A14:E14"/>
    <mergeCell ref="A18:E18"/>
    <mergeCell ref="A45:E45"/>
  </mergeCells>
  <pageMargins left="0.2" right="0.2" top="0.55000000000000004" bottom="0.44" header="0.3" footer="0.3"/>
  <pageSetup paperSize="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workbookViewId="0">
      <selection activeCell="C143" sqref="C143"/>
    </sheetView>
  </sheetViews>
  <sheetFormatPr defaultRowHeight="13.5" x14ac:dyDescent="0.25"/>
  <cols>
    <col min="1" max="1" width="4.28515625" style="1" customWidth="1"/>
    <col min="2" max="2" width="37.7109375" style="1" customWidth="1"/>
    <col min="3" max="3" width="11" style="1" customWidth="1"/>
    <col min="4" max="5" width="11.140625" style="1" customWidth="1"/>
    <col min="6" max="7" width="10.7109375" style="1" customWidth="1"/>
    <col min="8" max="8" width="9.140625" style="1" customWidth="1"/>
    <col min="9" max="9" width="9.42578125" style="1" customWidth="1"/>
    <col min="10" max="10" width="9.7109375" style="1" customWidth="1"/>
    <col min="11" max="11" width="8.28515625" style="1" customWidth="1"/>
    <col min="12" max="12" width="9.5703125" style="1" customWidth="1"/>
    <col min="13" max="177" width="9.140625" style="1"/>
    <col min="178" max="178" width="3.7109375" style="1" customWidth="1"/>
    <col min="179" max="179" width="9.85546875" style="1" customWidth="1"/>
    <col min="180" max="180" width="38.140625" style="1" customWidth="1"/>
    <col min="181" max="181" width="9.140625" style="1"/>
    <col min="182" max="182" width="7.7109375" style="1" customWidth="1"/>
    <col min="183" max="184" width="9.28515625" style="1" customWidth="1"/>
    <col min="185" max="185" width="11.140625" style="1" customWidth="1"/>
    <col min="186" max="189" width="9.28515625" style="1" customWidth="1"/>
    <col min="190" max="190" width="11.28515625" style="1" customWidth="1"/>
    <col min="191" max="433" width="9.140625" style="1"/>
    <col min="434" max="434" width="3.7109375" style="1" customWidth="1"/>
    <col min="435" max="435" width="9.85546875" style="1" customWidth="1"/>
    <col min="436" max="436" width="38.140625" style="1" customWidth="1"/>
    <col min="437" max="437" width="9.140625" style="1"/>
    <col min="438" max="438" width="7.7109375" style="1" customWidth="1"/>
    <col min="439" max="440" width="9.28515625" style="1" customWidth="1"/>
    <col min="441" max="441" width="11.140625" style="1" customWidth="1"/>
    <col min="442" max="445" width="9.28515625" style="1" customWidth="1"/>
    <col min="446" max="446" width="11.28515625" style="1" customWidth="1"/>
    <col min="447" max="689" width="9.140625" style="1"/>
    <col min="690" max="690" width="3.7109375" style="1" customWidth="1"/>
    <col min="691" max="691" width="9.85546875" style="1" customWidth="1"/>
    <col min="692" max="692" width="38.140625" style="1" customWidth="1"/>
    <col min="693" max="693" width="9.140625" style="1"/>
    <col min="694" max="694" width="7.7109375" style="1" customWidth="1"/>
    <col min="695" max="696" width="9.28515625" style="1" customWidth="1"/>
    <col min="697" max="697" width="11.140625" style="1" customWidth="1"/>
    <col min="698" max="701" width="9.28515625" style="1" customWidth="1"/>
    <col min="702" max="702" width="11.28515625" style="1" customWidth="1"/>
    <col min="703" max="945" width="9.140625" style="1"/>
    <col min="946" max="946" width="3.7109375" style="1" customWidth="1"/>
    <col min="947" max="947" width="9.85546875" style="1" customWidth="1"/>
    <col min="948" max="948" width="38.140625" style="1" customWidth="1"/>
    <col min="949" max="949" width="9.140625" style="1"/>
    <col min="950" max="950" width="7.7109375" style="1" customWidth="1"/>
    <col min="951" max="952" width="9.28515625" style="1" customWidth="1"/>
    <col min="953" max="953" width="11.140625" style="1" customWidth="1"/>
    <col min="954" max="957" width="9.28515625" style="1" customWidth="1"/>
    <col min="958" max="958" width="11.28515625" style="1" customWidth="1"/>
    <col min="959" max="1201" width="9.140625" style="1"/>
    <col min="1202" max="1202" width="3.7109375" style="1" customWidth="1"/>
    <col min="1203" max="1203" width="9.85546875" style="1" customWidth="1"/>
    <col min="1204" max="1204" width="38.140625" style="1" customWidth="1"/>
    <col min="1205" max="1205" width="9.140625" style="1"/>
    <col min="1206" max="1206" width="7.7109375" style="1" customWidth="1"/>
    <col min="1207" max="1208" width="9.28515625" style="1" customWidth="1"/>
    <col min="1209" max="1209" width="11.140625" style="1" customWidth="1"/>
    <col min="1210" max="1213" width="9.28515625" style="1" customWidth="1"/>
    <col min="1214" max="1214" width="11.28515625" style="1" customWidth="1"/>
    <col min="1215" max="1457" width="9.140625" style="1"/>
    <col min="1458" max="1458" width="3.7109375" style="1" customWidth="1"/>
    <col min="1459" max="1459" width="9.85546875" style="1" customWidth="1"/>
    <col min="1460" max="1460" width="38.140625" style="1" customWidth="1"/>
    <col min="1461" max="1461" width="9.140625" style="1"/>
    <col min="1462" max="1462" width="7.7109375" style="1" customWidth="1"/>
    <col min="1463" max="1464" width="9.28515625" style="1" customWidth="1"/>
    <col min="1465" max="1465" width="11.140625" style="1" customWidth="1"/>
    <col min="1466" max="1469" width="9.28515625" style="1" customWidth="1"/>
    <col min="1470" max="1470" width="11.28515625" style="1" customWidth="1"/>
    <col min="1471" max="1713" width="9.140625" style="1"/>
    <col min="1714" max="1714" width="3.7109375" style="1" customWidth="1"/>
    <col min="1715" max="1715" width="9.85546875" style="1" customWidth="1"/>
    <col min="1716" max="1716" width="38.140625" style="1" customWidth="1"/>
    <col min="1717" max="1717" width="9.140625" style="1"/>
    <col min="1718" max="1718" width="7.7109375" style="1" customWidth="1"/>
    <col min="1719" max="1720" width="9.28515625" style="1" customWidth="1"/>
    <col min="1721" max="1721" width="11.140625" style="1" customWidth="1"/>
    <col min="1722" max="1725" width="9.28515625" style="1" customWidth="1"/>
    <col min="1726" max="1726" width="11.28515625" style="1" customWidth="1"/>
    <col min="1727" max="1969" width="9.140625" style="1"/>
    <col min="1970" max="1970" width="3.7109375" style="1" customWidth="1"/>
    <col min="1971" max="1971" width="9.85546875" style="1" customWidth="1"/>
    <col min="1972" max="1972" width="38.140625" style="1" customWidth="1"/>
    <col min="1973" max="1973" width="9.140625" style="1"/>
    <col min="1974" max="1974" width="7.7109375" style="1" customWidth="1"/>
    <col min="1975" max="1976" width="9.28515625" style="1" customWidth="1"/>
    <col min="1977" max="1977" width="11.140625" style="1" customWidth="1"/>
    <col min="1978" max="1981" width="9.28515625" style="1" customWidth="1"/>
    <col min="1982" max="1982" width="11.28515625" style="1" customWidth="1"/>
    <col min="1983" max="2225" width="9.140625" style="1"/>
    <col min="2226" max="2226" width="3.7109375" style="1" customWidth="1"/>
    <col min="2227" max="2227" width="9.85546875" style="1" customWidth="1"/>
    <col min="2228" max="2228" width="38.140625" style="1" customWidth="1"/>
    <col min="2229" max="2229" width="9.140625" style="1"/>
    <col min="2230" max="2230" width="7.7109375" style="1" customWidth="1"/>
    <col min="2231" max="2232" width="9.28515625" style="1" customWidth="1"/>
    <col min="2233" max="2233" width="11.140625" style="1" customWidth="1"/>
    <col min="2234" max="2237" width="9.28515625" style="1" customWidth="1"/>
    <col min="2238" max="2238" width="11.28515625" style="1" customWidth="1"/>
    <col min="2239" max="2481" width="9.140625" style="1"/>
    <col min="2482" max="2482" width="3.7109375" style="1" customWidth="1"/>
    <col min="2483" max="2483" width="9.85546875" style="1" customWidth="1"/>
    <col min="2484" max="2484" width="38.140625" style="1" customWidth="1"/>
    <col min="2485" max="2485" width="9.140625" style="1"/>
    <col min="2486" max="2486" width="7.7109375" style="1" customWidth="1"/>
    <col min="2487" max="2488" width="9.28515625" style="1" customWidth="1"/>
    <col min="2489" max="2489" width="11.140625" style="1" customWidth="1"/>
    <col min="2490" max="2493" width="9.28515625" style="1" customWidth="1"/>
    <col min="2494" max="2494" width="11.28515625" style="1" customWidth="1"/>
    <col min="2495" max="2737" width="9.140625" style="1"/>
    <col min="2738" max="2738" width="3.7109375" style="1" customWidth="1"/>
    <col min="2739" max="2739" width="9.85546875" style="1" customWidth="1"/>
    <col min="2740" max="2740" width="38.140625" style="1" customWidth="1"/>
    <col min="2741" max="2741" width="9.140625" style="1"/>
    <col min="2742" max="2742" width="7.7109375" style="1" customWidth="1"/>
    <col min="2743" max="2744" width="9.28515625" style="1" customWidth="1"/>
    <col min="2745" max="2745" width="11.140625" style="1" customWidth="1"/>
    <col min="2746" max="2749" width="9.28515625" style="1" customWidth="1"/>
    <col min="2750" max="2750" width="11.28515625" style="1" customWidth="1"/>
    <col min="2751" max="2993" width="9.140625" style="1"/>
    <col min="2994" max="2994" width="3.7109375" style="1" customWidth="1"/>
    <col min="2995" max="2995" width="9.85546875" style="1" customWidth="1"/>
    <col min="2996" max="2996" width="38.140625" style="1" customWidth="1"/>
    <col min="2997" max="2997" width="9.140625" style="1"/>
    <col min="2998" max="2998" width="7.7109375" style="1" customWidth="1"/>
    <col min="2999" max="3000" width="9.28515625" style="1" customWidth="1"/>
    <col min="3001" max="3001" width="11.140625" style="1" customWidth="1"/>
    <col min="3002" max="3005" width="9.28515625" style="1" customWidth="1"/>
    <col min="3006" max="3006" width="11.28515625" style="1" customWidth="1"/>
    <col min="3007" max="3249" width="9.140625" style="1"/>
    <col min="3250" max="3250" width="3.7109375" style="1" customWidth="1"/>
    <col min="3251" max="3251" width="9.85546875" style="1" customWidth="1"/>
    <col min="3252" max="3252" width="38.140625" style="1" customWidth="1"/>
    <col min="3253" max="3253" width="9.140625" style="1"/>
    <col min="3254" max="3254" width="7.7109375" style="1" customWidth="1"/>
    <col min="3255" max="3256" width="9.28515625" style="1" customWidth="1"/>
    <col min="3257" max="3257" width="11.140625" style="1" customWidth="1"/>
    <col min="3258" max="3261" width="9.28515625" style="1" customWidth="1"/>
    <col min="3262" max="3262" width="11.28515625" style="1" customWidth="1"/>
    <col min="3263" max="3505" width="9.140625" style="1"/>
    <col min="3506" max="3506" width="3.7109375" style="1" customWidth="1"/>
    <col min="3507" max="3507" width="9.85546875" style="1" customWidth="1"/>
    <col min="3508" max="3508" width="38.140625" style="1" customWidth="1"/>
    <col min="3509" max="3509" width="9.140625" style="1"/>
    <col min="3510" max="3510" width="7.7109375" style="1" customWidth="1"/>
    <col min="3511" max="3512" width="9.28515625" style="1" customWidth="1"/>
    <col min="3513" max="3513" width="11.140625" style="1" customWidth="1"/>
    <col min="3514" max="3517" width="9.28515625" style="1" customWidth="1"/>
    <col min="3518" max="3518" width="11.28515625" style="1" customWidth="1"/>
    <col min="3519" max="3761" width="9.140625" style="1"/>
    <col min="3762" max="3762" width="3.7109375" style="1" customWidth="1"/>
    <col min="3763" max="3763" width="9.85546875" style="1" customWidth="1"/>
    <col min="3764" max="3764" width="38.140625" style="1" customWidth="1"/>
    <col min="3765" max="3765" width="9.140625" style="1"/>
    <col min="3766" max="3766" width="7.7109375" style="1" customWidth="1"/>
    <col min="3767" max="3768" width="9.28515625" style="1" customWidth="1"/>
    <col min="3769" max="3769" width="11.140625" style="1" customWidth="1"/>
    <col min="3770" max="3773" width="9.28515625" style="1" customWidth="1"/>
    <col min="3774" max="3774" width="11.28515625" style="1" customWidth="1"/>
    <col min="3775" max="4017" width="9.140625" style="1"/>
    <col min="4018" max="4018" width="3.7109375" style="1" customWidth="1"/>
    <col min="4019" max="4019" width="9.85546875" style="1" customWidth="1"/>
    <col min="4020" max="4020" width="38.140625" style="1" customWidth="1"/>
    <col min="4021" max="4021" width="9.140625" style="1"/>
    <col min="4022" max="4022" width="7.7109375" style="1" customWidth="1"/>
    <col min="4023" max="4024" width="9.28515625" style="1" customWidth="1"/>
    <col min="4025" max="4025" width="11.140625" style="1" customWidth="1"/>
    <col min="4026" max="4029" width="9.28515625" style="1" customWidth="1"/>
    <col min="4030" max="4030" width="11.28515625" style="1" customWidth="1"/>
    <col min="4031" max="4273" width="9.140625" style="1"/>
    <col min="4274" max="4274" width="3.7109375" style="1" customWidth="1"/>
    <col min="4275" max="4275" width="9.85546875" style="1" customWidth="1"/>
    <col min="4276" max="4276" width="38.140625" style="1" customWidth="1"/>
    <col min="4277" max="4277" width="9.140625" style="1"/>
    <col min="4278" max="4278" width="7.7109375" style="1" customWidth="1"/>
    <col min="4279" max="4280" width="9.28515625" style="1" customWidth="1"/>
    <col min="4281" max="4281" width="11.140625" style="1" customWidth="1"/>
    <col min="4282" max="4285" width="9.28515625" style="1" customWidth="1"/>
    <col min="4286" max="4286" width="11.28515625" style="1" customWidth="1"/>
    <col min="4287" max="4529" width="9.140625" style="1"/>
    <col min="4530" max="4530" width="3.7109375" style="1" customWidth="1"/>
    <col min="4531" max="4531" width="9.85546875" style="1" customWidth="1"/>
    <col min="4532" max="4532" width="38.140625" style="1" customWidth="1"/>
    <col min="4533" max="4533" width="9.140625" style="1"/>
    <col min="4534" max="4534" width="7.7109375" style="1" customWidth="1"/>
    <col min="4535" max="4536" width="9.28515625" style="1" customWidth="1"/>
    <col min="4537" max="4537" width="11.140625" style="1" customWidth="1"/>
    <col min="4538" max="4541" width="9.28515625" style="1" customWidth="1"/>
    <col min="4542" max="4542" width="11.28515625" style="1" customWidth="1"/>
    <col min="4543" max="4785" width="9.140625" style="1"/>
    <col min="4786" max="4786" width="3.7109375" style="1" customWidth="1"/>
    <col min="4787" max="4787" width="9.85546875" style="1" customWidth="1"/>
    <col min="4788" max="4788" width="38.140625" style="1" customWidth="1"/>
    <col min="4789" max="4789" width="9.140625" style="1"/>
    <col min="4790" max="4790" width="7.7109375" style="1" customWidth="1"/>
    <col min="4791" max="4792" width="9.28515625" style="1" customWidth="1"/>
    <col min="4793" max="4793" width="11.140625" style="1" customWidth="1"/>
    <col min="4794" max="4797" width="9.28515625" style="1" customWidth="1"/>
    <col min="4798" max="4798" width="11.28515625" style="1" customWidth="1"/>
    <col min="4799" max="5041" width="9.140625" style="1"/>
    <col min="5042" max="5042" width="3.7109375" style="1" customWidth="1"/>
    <col min="5043" max="5043" width="9.85546875" style="1" customWidth="1"/>
    <col min="5044" max="5044" width="38.140625" style="1" customWidth="1"/>
    <col min="5045" max="5045" width="9.140625" style="1"/>
    <col min="5046" max="5046" width="7.7109375" style="1" customWidth="1"/>
    <col min="5047" max="5048" width="9.28515625" style="1" customWidth="1"/>
    <col min="5049" max="5049" width="11.140625" style="1" customWidth="1"/>
    <col min="5050" max="5053" width="9.28515625" style="1" customWidth="1"/>
    <col min="5054" max="5054" width="11.28515625" style="1" customWidth="1"/>
    <col min="5055" max="5297" width="9.140625" style="1"/>
    <col min="5298" max="5298" width="3.7109375" style="1" customWidth="1"/>
    <col min="5299" max="5299" width="9.85546875" style="1" customWidth="1"/>
    <col min="5300" max="5300" width="38.140625" style="1" customWidth="1"/>
    <col min="5301" max="5301" width="9.140625" style="1"/>
    <col min="5302" max="5302" width="7.7109375" style="1" customWidth="1"/>
    <col min="5303" max="5304" width="9.28515625" style="1" customWidth="1"/>
    <col min="5305" max="5305" width="11.140625" style="1" customWidth="1"/>
    <col min="5306" max="5309" width="9.28515625" style="1" customWidth="1"/>
    <col min="5310" max="5310" width="11.28515625" style="1" customWidth="1"/>
    <col min="5311" max="5553" width="9.140625" style="1"/>
    <col min="5554" max="5554" width="3.7109375" style="1" customWidth="1"/>
    <col min="5555" max="5555" width="9.85546875" style="1" customWidth="1"/>
    <col min="5556" max="5556" width="38.140625" style="1" customWidth="1"/>
    <col min="5557" max="5557" width="9.140625" style="1"/>
    <col min="5558" max="5558" width="7.7109375" style="1" customWidth="1"/>
    <col min="5559" max="5560" width="9.28515625" style="1" customWidth="1"/>
    <col min="5561" max="5561" width="11.140625" style="1" customWidth="1"/>
    <col min="5562" max="5565" width="9.28515625" style="1" customWidth="1"/>
    <col min="5566" max="5566" width="11.28515625" style="1" customWidth="1"/>
    <col min="5567" max="5809" width="9.140625" style="1"/>
    <col min="5810" max="5810" width="3.7109375" style="1" customWidth="1"/>
    <col min="5811" max="5811" width="9.85546875" style="1" customWidth="1"/>
    <col min="5812" max="5812" width="38.140625" style="1" customWidth="1"/>
    <col min="5813" max="5813" width="9.140625" style="1"/>
    <col min="5814" max="5814" width="7.7109375" style="1" customWidth="1"/>
    <col min="5815" max="5816" width="9.28515625" style="1" customWidth="1"/>
    <col min="5817" max="5817" width="11.140625" style="1" customWidth="1"/>
    <col min="5818" max="5821" width="9.28515625" style="1" customWidth="1"/>
    <col min="5822" max="5822" width="11.28515625" style="1" customWidth="1"/>
    <col min="5823" max="6065" width="9.140625" style="1"/>
    <col min="6066" max="6066" width="3.7109375" style="1" customWidth="1"/>
    <col min="6067" max="6067" width="9.85546875" style="1" customWidth="1"/>
    <col min="6068" max="6068" width="38.140625" style="1" customWidth="1"/>
    <col min="6069" max="6069" width="9.140625" style="1"/>
    <col min="6070" max="6070" width="7.7109375" style="1" customWidth="1"/>
    <col min="6071" max="6072" width="9.28515625" style="1" customWidth="1"/>
    <col min="6073" max="6073" width="11.140625" style="1" customWidth="1"/>
    <col min="6074" max="6077" width="9.28515625" style="1" customWidth="1"/>
    <col min="6078" max="6078" width="11.28515625" style="1" customWidth="1"/>
    <col min="6079" max="6321" width="9.140625" style="1"/>
    <col min="6322" max="6322" width="3.7109375" style="1" customWidth="1"/>
    <col min="6323" max="6323" width="9.85546875" style="1" customWidth="1"/>
    <col min="6324" max="6324" width="38.140625" style="1" customWidth="1"/>
    <col min="6325" max="6325" width="9.140625" style="1"/>
    <col min="6326" max="6326" width="7.7109375" style="1" customWidth="1"/>
    <col min="6327" max="6328" width="9.28515625" style="1" customWidth="1"/>
    <col min="6329" max="6329" width="11.140625" style="1" customWidth="1"/>
    <col min="6330" max="6333" width="9.28515625" style="1" customWidth="1"/>
    <col min="6334" max="6334" width="11.28515625" style="1" customWidth="1"/>
    <col min="6335" max="6577" width="9.140625" style="1"/>
    <col min="6578" max="6578" width="3.7109375" style="1" customWidth="1"/>
    <col min="6579" max="6579" width="9.85546875" style="1" customWidth="1"/>
    <col min="6580" max="6580" width="38.140625" style="1" customWidth="1"/>
    <col min="6581" max="6581" width="9.140625" style="1"/>
    <col min="6582" max="6582" width="7.7109375" style="1" customWidth="1"/>
    <col min="6583" max="6584" width="9.28515625" style="1" customWidth="1"/>
    <col min="6585" max="6585" width="11.140625" style="1" customWidth="1"/>
    <col min="6586" max="6589" width="9.28515625" style="1" customWidth="1"/>
    <col min="6590" max="6590" width="11.28515625" style="1" customWidth="1"/>
    <col min="6591" max="6833" width="9.140625" style="1"/>
    <col min="6834" max="6834" width="3.7109375" style="1" customWidth="1"/>
    <col min="6835" max="6835" width="9.85546875" style="1" customWidth="1"/>
    <col min="6836" max="6836" width="38.140625" style="1" customWidth="1"/>
    <col min="6837" max="6837" width="9.140625" style="1"/>
    <col min="6838" max="6838" width="7.7109375" style="1" customWidth="1"/>
    <col min="6839" max="6840" width="9.28515625" style="1" customWidth="1"/>
    <col min="6841" max="6841" width="11.140625" style="1" customWidth="1"/>
    <col min="6842" max="6845" width="9.28515625" style="1" customWidth="1"/>
    <col min="6846" max="6846" width="11.28515625" style="1" customWidth="1"/>
    <col min="6847" max="7089" width="9.140625" style="1"/>
    <col min="7090" max="7090" width="3.7109375" style="1" customWidth="1"/>
    <col min="7091" max="7091" width="9.85546875" style="1" customWidth="1"/>
    <col min="7092" max="7092" width="38.140625" style="1" customWidth="1"/>
    <col min="7093" max="7093" width="9.140625" style="1"/>
    <col min="7094" max="7094" width="7.7109375" style="1" customWidth="1"/>
    <col min="7095" max="7096" width="9.28515625" style="1" customWidth="1"/>
    <col min="7097" max="7097" width="11.140625" style="1" customWidth="1"/>
    <col min="7098" max="7101" width="9.28515625" style="1" customWidth="1"/>
    <col min="7102" max="7102" width="11.28515625" style="1" customWidth="1"/>
    <col min="7103" max="7345" width="9.140625" style="1"/>
    <col min="7346" max="7346" width="3.7109375" style="1" customWidth="1"/>
    <col min="7347" max="7347" width="9.85546875" style="1" customWidth="1"/>
    <col min="7348" max="7348" width="38.140625" style="1" customWidth="1"/>
    <col min="7349" max="7349" width="9.140625" style="1"/>
    <col min="7350" max="7350" width="7.7109375" style="1" customWidth="1"/>
    <col min="7351" max="7352" width="9.28515625" style="1" customWidth="1"/>
    <col min="7353" max="7353" width="11.140625" style="1" customWidth="1"/>
    <col min="7354" max="7357" width="9.28515625" style="1" customWidth="1"/>
    <col min="7358" max="7358" width="11.28515625" style="1" customWidth="1"/>
    <col min="7359" max="7601" width="9.140625" style="1"/>
    <col min="7602" max="7602" width="3.7109375" style="1" customWidth="1"/>
    <col min="7603" max="7603" width="9.85546875" style="1" customWidth="1"/>
    <col min="7604" max="7604" width="38.140625" style="1" customWidth="1"/>
    <col min="7605" max="7605" width="9.140625" style="1"/>
    <col min="7606" max="7606" width="7.7109375" style="1" customWidth="1"/>
    <col min="7607" max="7608" width="9.28515625" style="1" customWidth="1"/>
    <col min="7609" max="7609" width="11.140625" style="1" customWidth="1"/>
    <col min="7610" max="7613" width="9.28515625" style="1" customWidth="1"/>
    <col min="7614" max="7614" width="11.28515625" style="1" customWidth="1"/>
    <col min="7615" max="7857" width="9.140625" style="1"/>
    <col min="7858" max="7858" width="3.7109375" style="1" customWidth="1"/>
    <col min="7859" max="7859" width="9.85546875" style="1" customWidth="1"/>
    <col min="7860" max="7860" width="38.140625" style="1" customWidth="1"/>
    <col min="7861" max="7861" width="9.140625" style="1"/>
    <col min="7862" max="7862" width="7.7109375" style="1" customWidth="1"/>
    <col min="7863" max="7864" width="9.28515625" style="1" customWidth="1"/>
    <col min="7865" max="7865" width="11.140625" style="1" customWidth="1"/>
    <col min="7866" max="7869" width="9.28515625" style="1" customWidth="1"/>
    <col min="7870" max="7870" width="11.28515625" style="1" customWidth="1"/>
    <col min="7871" max="8113" width="9.140625" style="1"/>
    <col min="8114" max="8114" width="3.7109375" style="1" customWidth="1"/>
    <col min="8115" max="8115" width="9.85546875" style="1" customWidth="1"/>
    <col min="8116" max="8116" width="38.140625" style="1" customWidth="1"/>
    <col min="8117" max="8117" width="9.140625" style="1"/>
    <col min="8118" max="8118" width="7.7109375" style="1" customWidth="1"/>
    <col min="8119" max="8120" width="9.28515625" style="1" customWidth="1"/>
    <col min="8121" max="8121" width="11.140625" style="1" customWidth="1"/>
    <col min="8122" max="8125" width="9.28515625" style="1" customWidth="1"/>
    <col min="8126" max="8126" width="11.28515625" style="1" customWidth="1"/>
    <col min="8127" max="8369" width="9.140625" style="1"/>
    <col min="8370" max="8370" width="3.7109375" style="1" customWidth="1"/>
    <col min="8371" max="8371" width="9.85546875" style="1" customWidth="1"/>
    <col min="8372" max="8372" width="38.140625" style="1" customWidth="1"/>
    <col min="8373" max="8373" width="9.140625" style="1"/>
    <col min="8374" max="8374" width="7.7109375" style="1" customWidth="1"/>
    <col min="8375" max="8376" width="9.28515625" style="1" customWidth="1"/>
    <col min="8377" max="8377" width="11.140625" style="1" customWidth="1"/>
    <col min="8378" max="8381" width="9.28515625" style="1" customWidth="1"/>
    <col min="8382" max="8382" width="11.28515625" style="1" customWidth="1"/>
    <col min="8383" max="8625" width="9.140625" style="1"/>
    <col min="8626" max="8626" width="3.7109375" style="1" customWidth="1"/>
    <col min="8627" max="8627" width="9.85546875" style="1" customWidth="1"/>
    <col min="8628" max="8628" width="38.140625" style="1" customWidth="1"/>
    <col min="8629" max="8629" width="9.140625" style="1"/>
    <col min="8630" max="8630" width="7.7109375" style="1" customWidth="1"/>
    <col min="8631" max="8632" width="9.28515625" style="1" customWidth="1"/>
    <col min="8633" max="8633" width="11.140625" style="1" customWidth="1"/>
    <col min="8634" max="8637" width="9.28515625" style="1" customWidth="1"/>
    <col min="8638" max="8638" width="11.28515625" style="1" customWidth="1"/>
    <col min="8639" max="8881" width="9.140625" style="1"/>
    <col min="8882" max="8882" width="3.7109375" style="1" customWidth="1"/>
    <col min="8883" max="8883" width="9.85546875" style="1" customWidth="1"/>
    <col min="8884" max="8884" width="38.140625" style="1" customWidth="1"/>
    <col min="8885" max="8885" width="9.140625" style="1"/>
    <col min="8886" max="8886" width="7.7109375" style="1" customWidth="1"/>
    <col min="8887" max="8888" width="9.28515625" style="1" customWidth="1"/>
    <col min="8889" max="8889" width="11.140625" style="1" customWidth="1"/>
    <col min="8890" max="8893" width="9.28515625" style="1" customWidth="1"/>
    <col min="8894" max="8894" width="11.28515625" style="1" customWidth="1"/>
    <col min="8895" max="9137" width="9.140625" style="1"/>
    <col min="9138" max="9138" width="3.7109375" style="1" customWidth="1"/>
    <col min="9139" max="9139" width="9.85546875" style="1" customWidth="1"/>
    <col min="9140" max="9140" width="38.140625" style="1" customWidth="1"/>
    <col min="9141" max="9141" width="9.140625" style="1"/>
    <col min="9142" max="9142" width="7.7109375" style="1" customWidth="1"/>
    <col min="9143" max="9144" width="9.28515625" style="1" customWidth="1"/>
    <col min="9145" max="9145" width="11.140625" style="1" customWidth="1"/>
    <col min="9146" max="9149" width="9.28515625" style="1" customWidth="1"/>
    <col min="9150" max="9150" width="11.28515625" style="1" customWidth="1"/>
    <col min="9151" max="9393" width="9.140625" style="1"/>
    <col min="9394" max="9394" width="3.7109375" style="1" customWidth="1"/>
    <col min="9395" max="9395" width="9.85546875" style="1" customWidth="1"/>
    <col min="9396" max="9396" width="38.140625" style="1" customWidth="1"/>
    <col min="9397" max="9397" width="9.140625" style="1"/>
    <col min="9398" max="9398" width="7.7109375" style="1" customWidth="1"/>
    <col min="9399" max="9400" width="9.28515625" style="1" customWidth="1"/>
    <col min="9401" max="9401" width="11.140625" style="1" customWidth="1"/>
    <col min="9402" max="9405" width="9.28515625" style="1" customWidth="1"/>
    <col min="9406" max="9406" width="11.28515625" style="1" customWidth="1"/>
    <col min="9407" max="9649" width="9.140625" style="1"/>
    <col min="9650" max="9650" width="3.7109375" style="1" customWidth="1"/>
    <col min="9651" max="9651" width="9.85546875" style="1" customWidth="1"/>
    <col min="9652" max="9652" width="38.140625" style="1" customWidth="1"/>
    <col min="9653" max="9653" width="9.140625" style="1"/>
    <col min="9654" max="9654" width="7.7109375" style="1" customWidth="1"/>
    <col min="9655" max="9656" width="9.28515625" style="1" customWidth="1"/>
    <col min="9657" max="9657" width="11.140625" style="1" customWidth="1"/>
    <col min="9658" max="9661" width="9.28515625" style="1" customWidth="1"/>
    <col min="9662" max="9662" width="11.28515625" style="1" customWidth="1"/>
    <col min="9663" max="9905" width="9.140625" style="1"/>
    <col min="9906" max="9906" width="3.7109375" style="1" customWidth="1"/>
    <col min="9907" max="9907" width="9.85546875" style="1" customWidth="1"/>
    <col min="9908" max="9908" width="38.140625" style="1" customWidth="1"/>
    <col min="9909" max="9909" width="9.140625" style="1"/>
    <col min="9910" max="9910" width="7.7109375" style="1" customWidth="1"/>
    <col min="9911" max="9912" width="9.28515625" style="1" customWidth="1"/>
    <col min="9913" max="9913" width="11.140625" style="1" customWidth="1"/>
    <col min="9914" max="9917" width="9.28515625" style="1" customWidth="1"/>
    <col min="9918" max="9918" width="11.28515625" style="1" customWidth="1"/>
    <col min="9919" max="10161" width="9.140625" style="1"/>
    <col min="10162" max="10162" width="3.7109375" style="1" customWidth="1"/>
    <col min="10163" max="10163" width="9.85546875" style="1" customWidth="1"/>
    <col min="10164" max="10164" width="38.140625" style="1" customWidth="1"/>
    <col min="10165" max="10165" width="9.140625" style="1"/>
    <col min="10166" max="10166" width="7.7109375" style="1" customWidth="1"/>
    <col min="10167" max="10168" width="9.28515625" style="1" customWidth="1"/>
    <col min="10169" max="10169" width="11.140625" style="1" customWidth="1"/>
    <col min="10170" max="10173" width="9.28515625" style="1" customWidth="1"/>
    <col min="10174" max="10174" width="11.28515625" style="1" customWidth="1"/>
    <col min="10175" max="10417" width="9.140625" style="1"/>
    <col min="10418" max="10418" width="3.7109375" style="1" customWidth="1"/>
    <col min="10419" max="10419" width="9.85546875" style="1" customWidth="1"/>
    <col min="10420" max="10420" width="38.140625" style="1" customWidth="1"/>
    <col min="10421" max="10421" width="9.140625" style="1"/>
    <col min="10422" max="10422" width="7.7109375" style="1" customWidth="1"/>
    <col min="10423" max="10424" width="9.28515625" style="1" customWidth="1"/>
    <col min="10425" max="10425" width="11.140625" style="1" customWidth="1"/>
    <col min="10426" max="10429" width="9.28515625" style="1" customWidth="1"/>
    <col min="10430" max="10430" width="11.28515625" style="1" customWidth="1"/>
    <col min="10431" max="10673" width="9.140625" style="1"/>
    <col min="10674" max="10674" width="3.7109375" style="1" customWidth="1"/>
    <col min="10675" max="10675" width="9.85546875" style="1" customWidth="1"/>
    <col min="10676" max="10676" width="38.140625" style="1" customWidth="1"/>
    <col min="10677" max="10677" width="9.140625" style="1"/>
    <col min="10678" max="10678" width="7.7109375" style="1" customWidth="1"/>
    <col min="10679" max="10680" width="9.28515625" style="1" customWidth="1"/>
    <col min="10681" max="10681" width="11.140625" style="1" customWidth="1"/>
    <col min="10682" max="10685" width="9.28515625" style="1" customWidth="1"/>
    <col min="10686" max="10686" width="11.28515625" style="1" customWidth="1"/>
    <col min="10687" max="10929" width="9.140625" style="1"/>
    <col min="10930" max="10930" width="3.7109375" style="1" customWidth="1"/>
    <col min="10931" max="10931" width="9.85546875" style="1" customWidth="1"/>
    <col min="10932" max="10932" width="38.140625" style="1" customWidth="1"/>
    <col min="10933" max="10933" width="9.140625" style="1"/>
    <col min="10934" max="10934" width="7.7109375" style="1" customWidth="1"/>
    <col min="10935" max="10936" width="9.28515625" style="1" customWidth="1"/>
    <col min="10937" max="10937" width="11.140625" style="1" customWidth="1"/>
    <col min="10938" max="10941" width="9.28515625" style="1" customWidth="1"/>
    <col min="10942" max="10942" width="11.28515625" style="1" customWidth="1"/>
    <col min="10943" max="11185" width="9.140625" style="1"/>
    <col min="11186" max="11186" width="3.7109375" style="1" customWidth="1"/>
    <col min="11187" max="11187" width="9.85546875" style="1" customWidth="1"/>
    <col min="11188" max="11188" width="38.140625" style="1" customWidth="1"/>
    <col min="11189" max="11189" width="9.140625" style="1"/>
    <col min="11190" max="11190" width="7.7109375" style="1" customWidth="1"/>
    <col min="11191" max="11192" width="9.28515625" style="1" customWidth="1"/>
    <col min="11193" max="11193" width="11.140625" style="1" customWidth="1"/>
    <col min="11194" max="11197" width="9.28515625" style="1" customWidth="1"/>
    <col min="11198" max="11198" width="11.28515625" style="1" customWidth="1"/>
    <col min="11199" max="11441" width="9.140625" style="1"/>
    <col min="11442" max="11442" width="3.7109375" style="1" customWidth="1"/>
    <col min="11443" max="11443" width="9.85546875" style="1" customWidth="1"/>
    <col min="11444" max="11444" width="38.140625" style="1" customWidth="1"/>
    <col min="11445" max="11445" width="9.140625" style="1"/>
    <col min="11446" max="11446" width="7.7109375" style="1" customWidth="1"/>
    <col min="11447" max="11448" width="9.28515625" style="1" customWidth="1"/>
    <col min="11449" max="11449" width="11.140625" style="1" customWidth="1"/>
    <col min="11450" max="11453" width="9.28515625" style="1" customWidth="1"/>
    <col min="11454" max="11454" width="11.28515625" style="1" customWidth="1"/>
    <col min="11455" max="11697" width="9.140625" style="1"/>
    <col min="11698" max="11698" width="3.7109375" style="1" customWidth="1"/>
    <col min="11699" max="11699" width="9.85546875" style="1" customWidth="1"/>
    <col min="11700" max="11700" width="38.140625" style="1" customWidth="1"/>
    <col min="11701" max="11701" width="9.140625" style="1"/>
    <col min="11702" max="11702" width="7.7109375" style="1" customWidth="1"/>
    <col min="11703" max="11704" width="9.28515625" style="1" customWidth="1"/>
    <col min="11705" max="11705" width="11.140625" style="1" customWidth="1"/>
    <col min="11706" max="11709" width="9.28515625" style="1" customWidth="1"/>
    <col min="11710" max="11710" width="11.28515625" style="1" customWidth="1"/>
    <col min="11711" max="11953" width="9.140625" style="1"/>
    <col min="11954" max="11954" width="3.7109375" style="1" customWidth="1"/>
    <col min="11955" max="11955" width="9.85546875" style="1" customWidth="1"/>
    <col min="11956" max="11956" width="38.140625" style="1" customWidth="1"/>
    <col min="11957" max="11957" width="9.140625" style="1"/>
    <col min="11958" max="11958" width="7.7109375" style="1" customWidth="1"/>
    <col min="11959" max="11960" width="9.28515625" style="1" customWidth="1"/>
    <col min="11961" max="11961" width="11.140625" style="1" customWidth="1"/>
    <col min="11962" max="11965" width="9.28515625" style="1" customWidth="1"/>
    <col min="11966" max="11966" width="11.28515625" style="1" customWidth="1"/>
    <col min="11967" max="12209" width="9.140625" style="1"/>
    <col min="12210" max="12210" width="3.7109375" style="1" customWidth="1"/>
    <col min="12211" max="12211" width="9.85546875" style="1" customWidth="1"/>
    <col min="12212" max="12212" width="38.140625" style="1" customWidth="1"/>
    <col min="12213" max="12213" width="9.140625" style="1"/>
    <col min="12214" max="12214" width="7.7109375" style="1" customWidth="1"/>
    <col min="12215" max="12216" width="9.28515625" style="1" customWidth="1"/>
    <col min="12217" max="12217" width="11.140625" style="1" customWidth="1"/>
    <col min="12218" max="12221" width="9.28515625" style="1" customWidth="1"/>
    <col min="12222" max="12222" width="11.28515625" style="1" customWidth="1"/>
    <col min="12223" max="12465" width="9.140625" style="1"/>
    <col min="12466" max="12466" width="3.7109375" style="1" customWidth="1"/>
    <col min="12467" max="12467" width="9.85546875" style="1" customWidth="1"/>
    <col min="12468" max="12468" width="38.140625" style="1" customWidth="1"/>
    <col min="12469" max="12469" width="9.140625" style="1"/>
    <col min="12470" max="12470" width="7.7109375" style="1" customWidth="1"/>
    <col min="12471" max="12472" width="9.28515625" style="1" customWidth="1"/>
    <col min="12473" max="12473" width="11.140625" style="1" customWidth="1"/>
    <col min="12474" max="12477" width="9.28515625" style="1" customWidth="1"/>
    <col min="12478" max="12478" width="11.28515625" style="1" customWidth="1"/>
    <col min="12479" max="12721" width="9.140625" style="1"/>
    <col min="12722" max="12722" width="3.7109375" style="1" customWidth="1"/>
    <col min="12723" max="12723" width="9.85546875" style="1" customWidth="1"/>
    <col min="12724" max="12724" width="38.140625" style="1" customWidth="1"/>
    <col min="12725" max="12725" width="9.140625" style="1"/>
    <col min="12726" max="12726" width="7.7109375" style="1" customWidth="1"/>
    <col min="12727" max="12728" width="9.28515625" style="1" customWidth="1"/>
    <col min="12729" max="12729" width="11.140625" style="1" customWidth="1"/>
    <col min="12730" max="12733" width="9.28515625" style="1" customWidth="1"/>
    <col min="12734" max="12734" width="11.28515625" style="1" customWidth="1"/>
    <col min="12735" max="12977" width="9.140625" style="1"/>
    <col min="12978" max="12978" width="3.7109375" style="1" customWidth="1"/>
    <col min="12979" max="12979" width="9.85546875" style="1" customWidth="1"/>
    <col min="12980" max="12980" width="38.140625" style="1" customWidth="1"/>
    <col min="12981" max="12981" width="9.140625" style="1"/>
    <col min="12982" max="12982" width="7.7109375" style="1" customWidth="1"/>
    <col min="12983" max="12984" width="9.28515625" style="1" customWidth="1"/>
    <col min="12985" max="12985" width="11.140625" style="1" customWidth="1"/>
    <col min="12986" max="12989" width="9.28515625" style="1" customWidth="1"/>
    <col min="12990" max="12990" width="11.28515625" style="1" customWidth="1"/>
    <col min="12991" max="13233" width="9.140625" style="1"/>
    <col min="13234" max="13234" width="3.7109375" style="1" customWidth="1"/>
    <col min="13235" max="13235" width="9.85546875" style="1" customWidth="1"/>
    <col min="13236" max="13236" width="38.140625" style="1" customWidth="1"/>
    <col min="13237" max="13237" width="9.140625" style="1"/>
    <col min="13238" max="13238" width="7.7109375" style="1" customWidth="1"/>
    <col min="13239" max="13240" width="9.28515625" style="1" customWidth="1"/>
    <col min="13241" max="13241" width="11.140625" style="1" customWidth="1"/>
    <col min="13242" max="13245" width="9.28515625" style="1" customWidth="1"/>
    <col min="13246" max="13246" width="11.28515625" style="1" customWidth="1"/>
    <col min="13247" max="13489" width="9.140625" style="1"/>
    <col min="13490" max="13490" width="3.7109375" style="1" customWidth="1"/>
    <col min="13491" max="13491" width="9.85546875" style="1" customWidth="1"/>
    <col min="13492" max="13492" width="38.140625" style="1" customWidth="1"/>
    <col min="13493" max="13493" width="9.140625" style="1"/>
    <col min="13494" max="13494" width="7.7109375" style="1" customWidth="1"/>
    <col min="13495" max="13496" width="9.28515625" style="1" customWidth="1"/>
    <col min="13497" max="13497" width="11.140625" style="1" customWidth="1"/>
    <col min="13498" max="13501" width="9.28515625" style="1" customWidth="1"/>
    <col min="13502" max="13502" width="11.28515625" style="1" customWidth="1"/>
    <col min="13503" max="13745" width="9.140625" style="1"/>
    <col min="13746" max="13746" width="3.7109375" style="1" customWidth="1"/>
    <col min="13747" max="13747" width="9.85546875" style="1" customWidth="1"/>
    <col min="13748" max="13748" width="38.140625" style="1" customWidth="1"/>
    <col min="13749" max="13749" width="9.140625" style="1"/>
    <col min="13750" max="13750" width="7.7109375" style="1" customWidth="1"/>
    <col min="13751" max="13752" width="9.28515625" style="1" customWidth="1"/>
    <col min="13753" max="13753" width="11.140625" style="1" customWidth="1"/>
    <col min="13754" max="13757" width="9.28515625" style="1" customWidth="1"/>
    <col min="13758" max="13758" width="11.28515625" style="1" customWidth="1"/>
    <col min="13759" max="14001" width="9.140625" style="1"/>
    <col min="14002" max="14002" width="3.7109375" style="1" customWidth="1"/>
    <col min="14003" max="14003" width="9.85546875" style="1" customWidth="1"/>
    <col min="14004" max="14004" width="38.140625" style="1" customWidth="1"/>
    <col min="14005" max="14005" width="9.140625" style="1"/>
    <col min="14006" max="14006" width="7.7109375" style="1" customWidth="1"/>
    <col min="14007" max="14008" width="9.28515625" style="1" customWidth="1"/>
    <col min="14009" max="14009" width="11.140625" style="1" customWidth="1"/>
    <col min="14010" max="14013" width="9.28515625" style="1" customWidth="1"/>
    <col min="14014" max="14014" width="11.28515625" style="1" customWidth="1"/>
    <col min="14015" max="14257" width="9.140625" style="1"/>
    <col min="14258" max="14258" width="3.7109375" style="1" customWidth="1"/>
    <col min="14259" max="14259" width="9.85546875" style="1" customWidth="1"/>
    <col min="14260" max="14260" width="38.140625" style="1" customWidth="1"/>
    <col min="14261" max="14261" width="9.140625" style="1"/>
    <col min="14262" max="14262" width="7.7109375" style="1" customWidth="1"/>
    <col min="14263" max="14264" width="9.28515625" style="1" customWidth="1"/>
    <col min="14265" max="14265" width="11.140625" style="1" customWidth="1"/>
    <col min="14266" max="14269" width="9.28515625" style="1" customWidth="1"/>
    <col min="14270" max="14270" width="11.28515625" style="1" customWidth="1"/>
    <col min="14271" max="14513" width="9.140625" style="1"/>
    <col min="14514" max="14514" width="3.7109375" style="1" customWidth="1"/>
    <col min="14515" max="14515" width="9.85546875" style="1" customWidth="1"/>
    <col min="14516" max="14516" width="38.140625" style="1" customWidth="1"/>
    <col min="14517" max="14517" width="9.140625" style="1"/>
    <col min="14518" max="14518" width="7.7109375" style="1" customWidth="1"/>
    <col min="14519" max="14520" width="9.28515625" style="1" customWidth="1"/>
    <col min="14521" max="14521" width="11.140625" style="1" customWidth="1"/>
    <col min="14522" max="14525" width="9.28515625" style="1" customWidth="1"/>
    <col min="14526" max="14526" width="11.28515625" style="1" customWidth="1"/>
    <col min="14527" max="14769" width="9.140625" style="1"/>
    <col min="14770" max="14770" width="3.7109375" style="1" customWidth="1"/>
    <col min="14771" max="14771" width="9.85546875" style="1" customWidth="1"/>
    <col min="14772" max="14772" width="38.140625" style="1" customWidth="1"/>
    <col min="14773" max="14773" width="9.140625" style="1"/>
    <col min="14774" max="14774" width="7.7109375" style="1" customWidth="1"/>
    <col min="14775" max="14776" width="9.28515625" style="1" customWidth="1"/>
    <col min="14777" max="14777" width="11.140625" style="1" customWidth="1"/>
    <col min="14778" max="14781" width="9.28515625" style="1" customWidth="1"/>
    <col min="14782" max="14782" width="11.28515625" style="1" customWidth="1"/>
    <col min="14783" max="15025" width="9.140625" style="1"/>
    <col min="15026" max="15026" width="3.7109375" style="1" customWidth="1"/>
    <col min="15027" max="15027" width="9.85546875" style="1" customWidth="1"/>
    <col min="15028" max="15028" width="38.140625" style="1" customWidth="1"/>
    <col min="15029" max="15029" width="9.140625" style="1"/>
    <col min="15030" max="15030" width="7.7109375" style="1" customWidth="1"/>
    <col min="15031" max="15032" width="9.28515625" style="1" customWidth="1"/>
    <col min="15033" max="15033" width="11.140625" style="1" customWidth="1"/>
    <col min="15034" max="15037" width="9.28515625" style="1" customWidth="1"/>
    <col min="15038" max="15038" width="11.28515625" style="1" customWidth="1"/>
    <col min="15039" max="15281" width="9.140625" style="1"/>
    <col min="15282" max="15282" width="3.7109375" style="1" customWidth="1"/>
    <col min="15283" max="15283" width="9.85546875" style="1" customWidth="1"/>
    <col min="15284" max="15284" width="38.140625" style="1" customWidth="1"/>
    <col min="15285" max="15285" width="9.140625" style="1"/>
    <col min="15286" max="15286" width="7.7109375" style="1" customWidth="1"/>
    <col min="15287" max="15288" width="9.28515625" style="1" customWidth="1"/>
    <col min="15289" max="15289" width="11.140625" style="1" customWidth="1"/>
    <col min="15290" max="15293" width="9.28515625" style="1" customWidth="1"/>
    <col min="15294" max="15294" width="11.28515625" style="1" customWidth="1"/>
    <col min="15295" max="15537" width="9.140625" style="1"/>
    <col min="15538" max="15538" width="3.7109375" style="1" customWidth="1"/>
    <col min="15539" max="15539" width="9.85546875" style="1" customWidth="1"/>
    <col min="15540" max="15540" width="38.140625" style="1" customWidth="1"/>
    <col min="15541" max="15541" width="9.140625" style="1"/>
    <col min="15542" max="15542" width="7.7109375" style="1" customWidth="1"/>
    <col min="15543" max="15544" width="9.28515625" style="1" customWidth="1"/>
    <col min="15545" max="15545" width="11.140625" style="1" customWidth="1"/>
    <col min="15546" max="15549" width="9.28515625" style="1" customWidth="1"/>
    <col min="15550" max="15550" width="11.28515625" style="1" customWidth="1"/>
    <col min="15551" max="15793" width="9.140625" style="1"/>
    <col min="15794" max="15794" width="3.7109375" style="1" customWidth="1"/>
    <col min="15795" max="15795" width="9.85546875" style="1" customWidth="1"/>
    <col min="15796" max="15796" width="38.140625" style="1" customWidth="1"/>
    <col min="15797" max="15797" width="9.140625" style="1"/>
    <col min="15798" max="15798" width="7.7109375" style="1" customWidth="1"/>
    <col min="15799" max="15800" width="9.28515625" style="1" customWidth="1"/>
    <col min="15801" max="15801" width="11.140625" style="1" customWidth="1"/>
    <col min="15802" max="15805" width="9.28515625" style="1" customWidth="1"/>
    <col min="15806" max="15806" width="11.28515625" style="1" customWidth="1"/>
    <col min="15807" max="16049" width="9.140625" style="1"/>
    <col min="16050" max="16050" width="3.7109375" style="1" customWidth="1"/>
    <col min="16051" max="16051" width="9.85546875" style="1" customWidth="1"/>
    <col min="16052" max="16052" width="38.140625" style="1" customWidth="1"/>
    <col min="16053" max="16053" width="9.140625" style="1"/>
    <col min="16054" max="16054" width="7.7109375" style="1" customWidth="1"/>
    <col min="16055" max="16056" width="9.28515625" style="1" customWidth="1"/>
    <col min="16057" max="16057" width="11.140625" style="1" customWidth="1"/>
    <col min="16058" max="16061" width="9.28515625" style="1" customWidth="1"/>
    <col min="16062" max="16062" width="11.28515625" style="1" customWidth="1"/>
    <col min="16063" max="16384" width="9.140625" style="1"/>
  </cols>
  <sheetData>
    <row r="1" spans="1:12" ht="59.25" customHeight="1" x14ac:dyDescent="0.25">
      <c r="A1" s="296" t="s">
        <v>195</v>
      </c>
      <c r="B1" s="296"/>
      <c r="C1" s="296"/>
      <c r="D1" s="296"/>
      <c r="E1" s="296"/>
      <c r="F1" s="296"/>
      <c r="G1" s="296"/>
      <c r="H1" s="297"/>
      <c r="I1" s="297"/>
      <c r="J1" s="297"/>
      <c r="K1" s="297"/>
      <c r="L1" s="297"/>
    </row>
    <row r="2" spans="1:12" s="2" customFormat="1" ht="30" customHeight="1" x14ac:dyDescent="0.25">
      <c r="A2" s="293" t="s">
        <v>42</v>
      </c>
      <c r="B2" s="292" t="s">
        <v>43</v>
      </c>
      <c r="C2" s="292" t="s">
        <v>44</v>
      </c>
      <c r="D2" s="299" t="s">
        <v>1</v>
      </c>
      <c r="E2" s="300"/>
      <c r="F2" s="292" t="s">
        <v>45</v>
      </c>
      <c r="G2" s="292"/>
      <c r="H2" s="292" t="s">
        <v>46</v>
      </c>
      <c r="I2" s="292"/>
      <c r="J2" s="292" t="s">
        <v>47</v>
      </c>
      <c r="K2" s="292"/>
      <c r="L2" s="292" t="s">
        <v>4</v>
      </c>
    </row>
    <row r="3" spans="1:12" s="2" customFormat="1" ht="36.75" customHeight="1" x14ac:dyDescent="0.25">
      <c r="A3" s="293" t="s">
        <v>42</v>
      </c>
      <c r="B3" s="292" t="s">
        <v>48</v>
      </c>
      <c r="C3" s="298" t="s">
        <v>49</v>
      </c>
      <c r="D3" s="59" t="s">
        <v>5</v>
      </c>
      <c r="E3" s="78" t="s">
        <v>6</v>
      </c>
      <c r="F3" s="79" t="s">
        <v>50</v>
      </c>
      <c r="G3" s="22" t="s">
        <v>51</v>
      </c>
      <c r="H3" s="22" t="s">
        <v>50</v>
      </c>
      <c r="I3" s="80" t="s">
        <v>51</v>
      </c>
      <c r="J3" s="22" t="s">
        <v>50</v>
      </c>
      <c r="K3" s="22" t="s">
        <v>51</v>
      </c>
      <c r="L3" s="292" t="s">
        <v>51</v>
      </c>
    </row>
    <row r="4" spans="1:12" s="4" customFormat="1" ht="22.5" customHeight="1" x14ac:dyDescent="0.25">
      <c r="A4" s="81">
        <v>1</v>
      </c>
      <c r="B4" s="23">
        <v>2</v>
      </c>
      <c r="C4" s="23">
        <v>3</v>
      </c>
      <c r="D4" s="82">
        <v>4</v>
      </c>
      <c r="E4" s="8">
        <v>5</v>
      </c>
      <c r="F4" s="56">
        <v>6</v>
      </c>
      <c r="G4" s="23">
        <v>7</v>
      </c>
      <c r="H4" s="23">
        <v>8</v>
      </c>
      <c r="I4" s="56">
        <v>9</v>
      </c>
      <c r="J4" s="23">
        <v>10</v>
      </c>
      <c r="K4" s="23">
        <v>11</v>
      </c>
      <c r="L4" s="23">
        <v>12</v>
      </c>
    </row>
    <row r="5" spans="1:12" s="4" customFormat="1" ht="22.5" customHeight="1" x14ac:dyDescent="0.25">
      <c r="A5" s="294" t="s">
        <v>117</v>
      </c>
      <c r="B5" s="295"/>
      <c r="C5" s="295"/>
      <c r="D5" s="295"/>
      <c r="E5" s="295"/>
      <c r="F5" s="145"/>
      <c r="G5" s="145"/>
      <c r="H5" s="145"/>
      <c r="I5" s="145"/>
      <c r="J5" s="145"/>
      <c r="K5" s="145"/>
      <c r="L5" s="145"/>
    </row>
    <row r="6" spans="1:12" s="4" customFormat="1" ht="56.25" customHeight="1" x14ac:dyDescent="0.25">
      <c r="A6" s="62">
        <v>1</v>
      </c>
      <c r="B6" s="21" t="s">
        <v>52</v>
      </c>
      <c r="C6" s="21" t="s">
        <v>7</v>
      </c>
      <c r="D6" s="26"/>
      <c r="E6" s="26">
        <v>0.01</v>
      </c>
      <c r="F6" s="25"/>
      <c r="G6" s="84"/>
      <c r="H6" s="59"/>
      <c r="I6" s="76"/>
      <c r="J6" s="59"/>
      <c r="K6" s="133"/>
      <c r="L6" s="25"/>
    </row>
    <row r="7" spans="1:12" s="4" customFormat="1" ht="56.25" customHeight="1" x14ac:dyDescent="0.25">
      <c r="A7" s="62">
        <v>2</v>
      </c>
      <c r="B7" s="21" t="s">
        <v>161</v>
      </c>
      <c r="C7" s="21" t="s">
        <v>7</v>
      </c>
      <c r="D7" s="26"/>
      <c r="E7" s="26">
        <v>0.02</v>
      </c>
      <c r="F7" s="25"/>
      <c r="G7" s="84"/>
      <c r="H7" s="59"/>
      <c r="I7" s="76"/>
      <c r="J7" s="59"/>
      <c r="K7" s="133"/>
      <c r="L7" s="25"/>
    </row>
    <row r="8" spans="1:12" s="4" customFormat="1" ht="56.25" customHeight="1" x14ac:dyDescent="0.25">
      <c r="A8" s="62">
        <v>3</v>
      </c>
      <c r="B8" s="21" t="s">
        <v>162</v>
      </c>
      <c r="C8" s="21" t="s">
        <v>37</v>
      </c>
      <c r="D8" s="26"/>
      <c r="E8" s="26">
        <v>7</v>
      </c>
      <c r="F8" s="25"/>
      <c r="G8" s="14"/>
      <c r="H8" s="57"/>
      <c r="I8" s="76"/>
      <c r="J8" s="59"/>
      <c r="K8" s="76"/>
      <c r="L8" s="25"/>
    </row>
    <row r="9" spans="1:12" s="4" customFormat="1" ht="56.25" customHeight="1" x14ac:dyDescent="0.25">
      <c r="A9" s="62">
        <v>4</v>
      </c>
      <c r="B9" s="21" t="s">
        <v>163</v>
      </c>
      <c r="C9" s="21" t="s">
        <v>8</v>
      </c>
      <c r="D9" s="26"/>
      <c r="E9" s="26">
        <v>1.2</v>
      </c>
      <c r="F9" s="25"/>
      <c r="G9" s="14"/>
      <c r="H9" s="57"/>
      <c r="I9" s="85"/>
      <c r="J9" s="59"/>
      <c r="K9" s="133"/>
      <c r="L9" s="25"/>
    </row>
    <row r="10" spans="1:12" s="4" customFormat="1" ht="56.25" customHeight="1" x14ac:dyDescent="0.25">
      <c r="A10" s="62">
        <v>5</v>
      </c>
      <c r="B10" s="21" t="s">
        <v>164</v>
      </c>
      <c r="C10" s="21" t="s">
        <v>28</v>
      </c>
      <c r="D10" s="26"/>
      <c r="E10" s="26">
        <v>15</v>
      </c>
      <c r="F10" s="25"/>
      <c r="G10" s="84"/>
      <c r="H10" s="59"/>
      <c r="I10" s="76"/>
      <c r="J10" s="59"/>
      <c r="K10" s="76"/>
      <c r="L10" s="25"/>
    </row>
    <row r="11" spans="1:12" s="4" customFormat="1" ht="56.25" customHeight="1" x14ac:dyDescent="0.25">
      <c r="A11" s="62">
        <v>6</v>
      </c>
      <c r="B11" s="21" t="s">
        <v>165</v>
      </c>
      <c r="C11" s="21" t="s">
        <v>7</v>
      </c>
      <c r="D11" s="26"/>
      <c r="E11" s="26">
        <v>0.1</v>
      </c>
      <c r="F11" s="25"/>
      <c r="G11" s="84"/>
      <c r="H11" s="59"/>
      <c r="I11" s="76"/>
      <c r="J11" s="59"/>
      <c r="K11" s="133"/>
      <c r="L11" s="25"/>
    </row>
    <row r="12" spans="1:12" s="4" customFormat="1" ht="56.25" customHeight="1" x14ac:dyDescent="0.25">
      <c r="A12" s="62">
        <v>7</v>
      </c>
      <c r="B12" s="21" t="s">
        <v>166</v>
      </c>
      <c r="C12" s="21" t="s">
        <v>37</v>
      </c>
      <c r="D12" s="26"/>
      <c r="E12" s="26">
        <v>20</v>
      </c>
      <c r="F12" s="25"/>
      <c r="G12" s="14"/>
      <c r="H12" s="57"/>
      <c r="I12" s="76"/>
      <c r="J12" s="59"/>
      <c r="K12" s="76"/>
      <c r="L12" s="25"/>
    </row>
    <row r="13" spans="1:12" s="4" customFormat="1" ht="56.25" customHeight="1" x14ac:dyDescent="0.25">
      <c r="A13" s="62">
        <v>8</v>
      </c>
      <c r="B13" s="21" t="s">
        <v>55</v>
      </c>
      <c r="C13" s="21" t="s">
        <v>56</v>
      </c>
      <c r="D13" s="26"/>
      <c r="E13" s="26">
        <v>4</v>
      </c>
      <c r="F13" s="25"/>
      <c r="G13" s="14"/>
      <c r="H13" s="57"/>
      <c r="I13" s="85"/>
      <c r="J13" s="59"/>
      <c r="K13" s="76"/>
      <c r="L13" s="25"/>
    </row>
    <row r="14" spans="1:12" s="3" customFormat="1" ht="56.25" customHeight="1" x14ac:dyDescent="0.25">
      <c r="A14" s="62">
        <v>9</v>
      </c>
      <c r="B14" s="21" t="s">
        <v>119</v>
      </c>
      <c r="C14" s="21" t="s">
        <v>56</v>
      </c>
      <c r="D14" s="26"/>
      <c r="E14" s="26">
        <v>2</v>
      </c>
      <c r="F14" s="25"/>
      <c r="G14" s="14"/>
      <c r="H14" s="57"/>
      <c r="I14" s="85"/>
      <c r="J14" s="59"/>
      <c r="K14" s="76"/>
      <c r="L14" s="25"/>
    </row>
    <row r="15" spans="1:12" s="3" customFormat="1" ht="59.25" customHeight="1" x14ac:dyDescent="0.25">
      <c r="A15" s="62">
        <v>10</v>
      </c>
      <c r="B15" s="21" t="s">
        <v>57</v>
      </c>
      <c r="C15" s="21" t="s">
        <v>56</v>
      </c>
      <c r="D15" s="26"/>
      <c r="E15" s="26">
        <v>3</v>
      </c>
      <c r="F15" s="25"/>
      <c r="G15" s="14"/>
      <c r="H15" s="57"/>
      <c r="I15" s="85"/>
      <c r="J15" s="59"/>
      <c r="K15" s="76"/>
      <c r="L15" s="25"/>
    </row>
    <row r="16" spans="1:12" s="3" customFormat="1" ht="59.25" customHeight="1" x14ac:dyDescent="0.25">
      <c r="A16" s="62">
        <v>11</v>
      </c>
      <c r="B16" s="21" t="s">
        <v>167</v>
      </c>
      <c r="C16" s="21" t="s">
        <v>28</v>
      </c>
      <c r="D16" s="26"/>
      <c r="E16" s="26">
        <v>25</v>
      </c>
      <c r="F16" s="25"/>
      <c r="G16" s="84"/>
      <c r="H16" s="59"/>
      <c r="I16" s="76"/>
      <c r="J16" s="59"/>
      <c r="K16" s="76"/>
      <c r="L16" s="25"/>
    </row>
    <row r="17" spans="1:12" s="3" customFormat="1" ht="59.25" customHeight="1" x14ac:dyDescent="0.25">
      <c r="A17" s="62">
        <v>12</v>
      </c>
      <c r="B17" s="21" t="s">
        <v>58</v>
      </c>
      <c r="C17" s="21" t="s">
        <v>8</v>
      </c>
      <c r="D17" s="26"/>
      <c r="E17" s="25">
        <v>22</v>
      </c>
      <c r="F17" s="25"/>
      <c r="G17" s="7"/>
      <c r="H17" s="7"/>
      <c r="I17" s="5"/>
      <c r="J17" s="7"/>
      <c r="K17" s="76"/>
      <c r="L17" s="25"/>
    </row>
    <row r="18" spans="1:12" ht="19.5" customHeight="1" x14ac:dyDescent="0.25">
      <c r="A18" s="294" t="s">
        <v>121</v>
      </c>
      <c r="B18" s="295"/>
      <c r="C18" s="295"/>
      <c r="D18" s="295"/>
      <c r="E18" s="295"/>
      <c r="F18" s="145"/>
      <c r="G18" s="145"/>
      <c r="H18" s="145"/>
      <c r="I18" s="145"/>
      <c r="J18" s="145"/>
      <c r="K18" s="145"/>
      <c r="L18" s="145"/>
    </row>
    <row r="19" spans="1:12" ht="49.5" customHeight="1" x14ac:dyDescent="0.25">
      <c r="A19" s="5">
        <v>1</v>
      </c>
      <c r="B19" s="21" t="s">
        <v>122</v>
      </c>
      <c r="C19" s="5" t="s">
        <v>3</v>
      </c>
      <c r="D19" s="76"/>
      <c r="E19" s="76">
        <v>120</v>
      </c>
      <c r="F19" s="76"/>
      <c r="G19" s="86"/>
      <c r="H19" s="96"/>
      <c r="I19" s="104"/>
      <c r="J19" s="87"/>
      <c r="K19" s="86"/>
      <c r="L19" s="58"/>
    </row>
    <row r="20" spans="1:12" ht="49.5" customHeight="1" x14ac:dyDescent="0.25">
      <c r="A20" s="5">
        <v>2</v>
      </c>
      <c r="B20" s="21" t="s">
        <v>59</v>
      </c>
      <c r="C20" s="5" t="s">
        <v>3</v>
      </c>
      <c r="D20" s="76"/>
      <c r="E20" s="76">
        <v>128</v>
      </c>
      <c r="F20" s="76"/>
      <c r="G20" s="86"/>
      <c r="H20" s="96"/>
      <c r="I20" s="104"/>
      <c r="J20" s="87"/>
      <c r="K20" s="86"/>
      <c r="L20" s="58"/>
    </row>
    <row r="21" spans="1:12" ht="49.5" customHeight="1" x14ac:dyDescent="0.25">
      <c r="A21" s="15">
        <v>3</v>
      </c>
      <c r="B21" s="20" t="s">
        <v>60</v>
      </c>
      <c r="C21" s="59" t="s">
        <v>61</v>
      </c>
      <c r="D21" s="59">
        <v>0.2</v>
      </c>
      <c r="E21" s="59">
        <f>D21*E20</f>
        <v>25.6</v>
      </c>
      <c r="F21" s="59"/>
      <c r="G21" s="53"/>
      <c r="H21" s="16"/>
      <c r="I21" s="10"/>
      <c r="J21" s="16"/>
      <c r="K21" s="10"/>
      <c r="L21" s="60"/>
    </row>
    <row r="22" spans="1:12" ht="57" customHeight="1" x14ac:dyDescent="0.25">
      <c r="A22" s="15">
        <v>4</v>
      </c>
      <c r="B22" s="21" t="s">
        <v>62</v>
      </c>
      <c r="C22" s="76" t="s">
        <v>168</v>
      </c>
      <c r="D22" s="76"/>
      <c r="E22" s="76">
        <v>128</v>
      </c>
      <c r="F22" s="76"/>
      <c r="G22" s="76"/>
      <c r="H22" s="104"/>
      <c r="I22" s="87"/>
      <c r="J22" s="86"/>
      <c r="K22" s="87"/>
      <c r="L22" s="76"/>
    </row>
    <row r="23" spans="1:12" ht="18" customHeight="1" x14ac:dyDescent="0.25">
      <c r="A23" s="294" t="s">
        <v>123</v>
      </c>
      <c r="B23" s="295"/>
      <c r="C23" s="295"/>
      <c r="D23" s="295"/>
      <c r="E23" s="295"/>
      <c r="F23" s="145"/>
      <c r="G23" s="145"/>
      <c r="H23" s="145"/>
      <c r="I23" s="145"/>
      <c r="J23" s="145"/>
      <c r="K23" s="145"/>
      <c r="L23" s="145"/>
    </row>
    <row r="24" spans="1:12" ht="36.75" customHeight="1" x14ac:dyDescent="0.25">
      <c r="A24" s="41">
        <v>1</v>
      </c>
      <c r="B24" s="88" t="s">
        <v>63</v>
      </c>
      <c r="C24" s="89" t="s">
        <v>64</v>
      </c>
      <c r="D24" s="27"/>
      <c r="E24" s="27">
        <v>320</v>
      </c>
      <c r="F24" s="42"/>
      <c r="G24" s="42"/>
      <c r="H24" s="90"/>
      <c r="I24" s="90"/>
      <c r="J24" s="91"/>
      <c r="K24" s="91"/>
      <c r="L24" s="92"/>
    </row>
    <row r="25" spans="1:12" ht="33.75" customHeight="1" x14ac:dyDescent="0.25">
      <c r="A25" s="43">
        <v>2</v>
      </c>
      <c r="B25" s="21" t="s">
        <v>169</v>
      </c>
      <c r="C25" s="21" t="s">
        <v>7</v>
      </c>
      <c r="D25" s="26"/>
      <c r="E25" s="38">
        <v>0.3</v>
      </c>
      <c r="F25" s="25"/>
      <c r="G25" s="5"/>
      <c r="H25" s="5"/>
      <c r="I25" s="5"/>
      <c r="J25" s="5"/>
      <c r="K25" s="5"/>
      <c r="L25" s="92"/>
    </row>
    <row r="26" spans="1:12" ht="33.75" customHeight="1" x14ac:dyDescent="0.25">
      <c r="A26" s="61">
        <v>3</v>
      </c>
      <c r="B26" s="36" t="s">
        <v>170</v>
      </c>
      <c r="C26" s="36" t="s">
        <v>7</v>
      </c>
      <c r="D26" s="14"/>
      <c r="E26" s="14">
        <v>0.3</v>
      </c>
      <c r="F26" s="14"/>
      <c r="G26" s="14"/>
      <c r="H26" s="47"/>
      <c r="I26" s="47"/>
      <c r="J26" s="47"/>
      <c r="K26" s="47"/>
      <c r="L26" s="92"/>
    </row>
    <row r="27" spans="1:12" ht="36" customHeight="1" x14ac:dyDescent="0.25">
      <c r="A27" s="62">
        <v>4</v>
      </c>
      <c r="B27" s="21" t="s">
        <v>22</v>
      </c>
      <c r="C27" s="21" t="s">
        <v>7</v>
      </c>
      <c r="D27" s="34"/>
      <c r="E27" s="25">
        <f>E26</f>
        <v>0.3</v>
      </c>
      <c r="F27" s="25"/>
      <c r="G27" s="13"/>
      <c r="H27" s="107"/>
      <c r="I27" s="107"/>
      <c r="J27" s="107"/>
      <c r="K27" s="107"/>
      <c r="L27" s="92"/>
    </row>
    <row r="28" spans="1:12" ht="33" customHeight="1" x14ac:dyDescent="0.25">
      <c r="A28" s="62">
        <v>5</v>
      </c>
      <c r="B28" s="21" t="s">
        <v>25</v>
      </c>
      <c r="C28" s="21" t="s">
        <v>65</v>
      </c>
      <c r="D28" s="26"/>
      <c r="E28" s="25">
        <f>E25</f>
        <v>0.3</v>
      </c>
      <c r="F28" s="25"/>
      <c r="G28" s="7"/>
      <c r="H28" s="7"/>
      <c r="I28" s="7"/>
      <c r="J28" s="7"/>
      <c r="K28" s="7"/>
      <c r="L28" s="92"/>
    </row>
    <row r="29" spans="1:12" ht="55.5" customHeight="1" x14ac:dyDescent="0.25">
      <c r="A29" s="61">
        <v>6</v>
      </c>
      <c r="B29" s="29" t="s">
        <v>171</v>
      </c>
      <c r="C29" s="29" t="s">
        <v>7</v>
      </c>
      <c r="D29" s="42"/>
      <c r="E29" s="9">
        <v>0.35199999999999998</v>
      </c>
      <c r="F29" s="48"/>
      <c r="G29" s="49"/>
      <c r="H29" s="49"/>
      <c r="I29" s="49"/>
      <c r="J29" s="50"/>
      <c r="K29" s="50"/>
      <c r="L29" s="92"/>
    </row>
    <row r="30" spans="1:12" ht="27" customHeight="1" x14ac:dyDescent="0.25">
      <c r="A30" s="94">
        <f>A29+0.1</f>
        <v>6.1</v>
      </c>
      <c r="B30" s="37" t="s">
        <v>10</v>
      </c>
      <c r="C30" s="37" t="s">
        <v>9</v>
      </c>
      <c r="D30" s="17">
        <v>115</v>
      </c>
      <c r="E30" s="18">
        <f>D30*E29</f>
        <v>40.479999999999997</v>
      </c>
      <c r="F30" s="17"/>
      <c r="G30" s="17"/>
      <c r="H30" s="19"/>
      <c r="I30" s="28"/>
      <c r="J30" s="19"/>
      <c r="K30" s="19"/>
      <c r="L30" s="92"/>
    </row>
    <row r="31" spans="1:12" ht="51" customHeight="1" x14ac:dyDescent="0.25">
      <c r="A31" s="61">
        <v>7</v>
      </c>
      <c r="B31" s="29" t="s">
        <v>172</v>
      </c>
      <c r="C31" s="29" t="s">
        <v>7</v>
      </c>
      <c r="D31" s="42"/>
      <c r="E31" s="9">
        <v>0.17599999999999999</v>
      </c>
      <c r="F31" s="48"/>
      <c r="G31" s="49"/>
      <c r="H31" s="49"/>
      <c r="I31" s="49"/>
      <c r="J31" s="50"/>
      <c r="K31" s="50"/>
      <c r="L31" s="92"/>
    </row>
    <row r="32" spans="1:12" ht="24.75" customHeight="1" x14ac:dyDescent="0.25">
      <c r="A32" s="94">
        <f>A31+0.1</f>
        <v>7.1</v>
      </c>
      <c r="B32" s="37" t="s">
        <v>127</v>
      </c>
      <c r="C32" s="37" t="s">
        <v>9</v>
      </c>
      <c r="D32" s="17">
        <v>115</v>
      </c>
      <c r="E32" s="18">
        <f>D32*E31</f>
        <v>20.239999999999998</v>
      </c>
      <c r="F32" s="17"/>
      <c r="G32" s="17"/>
      <c r="H32" s="19"/>
      <c r="I32" s="28"/>
      <c r="J32" s="19"/>
      <c r="K32" s="19"/>
      <c r="L32" s="92"/>
    </row>
    <row r="33" spans="1:12" ht="29.25" customHeight="1" x14ac:dyDescent="0.25">
      <c r="A33" s="62">
        <v>8</v>
      </c>
      <c r="B33" s="21" t="s">
        <v>66</v>
      </c>
      <c r="C33" s="21" t="s">
        <v>8</v>
      </c>
      <c r="D33" s="26"/>
      <c r="E33" s="25">
        <f>(E28+E27)*1.85*100</f>
        <v>111.00000000000001</v>
      </c>
      <c r="F33" s="25"/>
      <c r="G33" s="7"/>
      <c r="H33" s="7"/>
      <c r="I33" s="7"/>
      <c r="J33" s="7"/>
      <c r="K33" s="7"/>
      <c r="L33" s="92"/>
    </row>
    <row r="34" spans="1:12" ht="66.75" customHeight="1" x14ac:dyDescent="0.25">
      <c r="A34" s="5">
        <v>9</v>
      </c>
      <c r="B34" s="5" t="s">
        <v>67</v>
      </c>
      <c r="C34" s="5" t="s">
        <v>68</v>
      </c>
      <c r="D34" s="5"/>
      <c r="E34" s="25">
        <f>(E35+E36)/100</f>
        <v>1.42</v>
      </c>
      <c r="F34" s="5"/>
      <c r="G34" s="47"/>
      <c r="H34" s="47"/>
      <c r="I34" s="47"/>
      <c r="J34" s="47"/>
      <c r="K34" s="47"/>
      <c r="L34" s="92"/>
    </row>
    <row r="35" spans="1:12" ht="18.75" customHeight="1" x14ac:dyDescent="0.25">
      <c r="A35" s="15">
        <f>A34+0.1</f>
        <v>9.1</v>
      </c>
      <c r="B35" s="7" t="s">
        <v>69</v>
      </c>
      <c r="C35" s="7" t="s">
        <v>28</v>
      </c>
      <c r="D35" s="6" t="s">
        <v>40</v>
      </c>
      <c r="E35" s="6">
        <v>112</v>
      </c>
      <c r="F35" s="6"/>
      <c r="G35" s="6"/>
      <c r="H35" s="95"/>
      <c r="I35" s="95"/>
      <c r="J35" s="95"/>
      <c r="K35" s="95"/>
      <c r="L35" s="92"/>
    </row>
    <row r="36" spans="1:12" ht="20.25" customHeight="1" x14ac:dyDescent="0.25">
      <c r="A36" s="15">
        <f>A35+0.1</f>
        <v>9.1999999999999993</v>
      </c>
      <c r="B36" s="7" t="s">
        <v>70</v>
      </c>
      <c r="C36" s="7" t="s">
        <v>28</v>
      </c>
      <c r="D36" s="6" t="s">
        <v>40</v>
      </c>
      <c r="E36" s="6">
        <v>30</v>
      </c>
      <c r="F36" s="11"/>
      <c r="G36" s="6"/>
      <c r="H36" s="95"/>
      <c r="I36" s="95"/>
      <c r="J36" s="95"/>
      <c r="K36" s="95"/>
      <c r="L36" s="92"/>
    </row>
    <row r="37" spans="1:12" ht="17.25" customHeight="1" x14ac:dyDescent="0.25">
      <c r="A37" s="15">
        <f>A35+0.1</f>
        <v>9.1999999999999993</v>
      </c>
      <c r="B37" s="7" t="s">
        <v>71</v>
      </c>
      <c r="C37" s="7" t="s">
        <v>72</v>
      </c>
      <c r="D37" s="6">
        <v>3.1680000000000001</v>
      </c>
      <c r="E37" s="6">
        <f>D37*E34</f>
        <v>4.4985600000000003</v>
      </c>
      <c r="F37" s="6"/>
      <c r="G37" s="6"/>
      <c r="H37" s="47"/>
      <c r="I37" s="47"/>
      <c r="J37" s="47"/>
      <c r="K37" s="47"/>
      <c r="L37" s="92"/>
    </row>
    <row r="38" spans="1:12" ht="20.25" customHeight="1" x14ac:dyDescent="0.25">
      <c r="A38" s="15">
        <f t="shared" ref="A38" si="0">A37+0.1</f>
        <v>9.2999999999999989</v>
      </c>
      <c r="B38" s="7" t="s">
        <v>10</v>
      </c>
      <c r="C38" s="7" t="s">
        <v>9</v>
      </c>
      <c r="D38" s="6" t="s">
        <v>40</v>
      </c>
      <c r="E38" s="6">
        <f>E34*0.2*0.1*100*1.2</f>
        <v>3.4079999999999999</v>
      </c>
      <c r="F38" s="6"/>
      <c r="G38" s="6"/>
      <c r="H38" s="6"/>
      <c r="I38" s="6"/>
      <c r="J38" s="6"/>
      <c r="K38" s="6"/>
      <c r="L38" s="92"/>
    </row>
    <row r="39" spans="1:12" ht="30" customHeight="1" x14ac:dyDescent="0.25">
      <c r="A39" s="41">
        <v>10</v>
      </c>
      <c r="B39" s="36" t="s">
        <v>26</v>
      </c>
      <c r="C39" s="36" t="s">
        <v>11</v>
      </c>
      <c r="D39" s="14"/>
      <c r="E39" s="14">
        <v>50</v>
      </c>
      <c r="F39" s="14"/>
      <c r="G39" s="19"/>
      <c r="H39" s="19"/>
      <c r="I39" s="28"/>
      <c r="J39" s="19"/>
      <c r="K39" s="19"/>
      <c r="L39" s="92"/>
    </row>
    <row r="40" spans="1:12" ht="21.75" customHeight="1" x14ac:dyDescent="0.25">
      <c r="A40" s="24">
        <f t="shared" ref="A40" si="1">A39+0.1</f>
        <v>10.1</v>
      </c>
      <c r="B40" s="37" t="s">
        <v>18</v>
      </c>
      <c r="C40" s="37" t="s">
        <v>38</v>
      </c>
      <c r="D40" s="17" t="s">
        <v>24</v>
      </c>
      <c r="E40" s="17">
        <f>E39*10*1.1</f>
        <v>550</v>
      </c>
      <c r="F40" s="46"/>
      <c r="G40" s="17"/>
      <c r="H40" s="31"/>
      <c r="I40" s="30"/>
      <c r="J40" s="31"/>
      <c r="K40" s="31"/>
      <c r="L40" s="25"/>
    </row>
    <row r="41" spans="1:12" ht="42" customHeight="1" x14ac:dyDescent="0.25">
      <c r="A41" s="41">
        <v>11</v>
      </c>
      <c r="B41" s="36" t="s">
        <v>73</v>
      </c>
      <c r="C41" s="36" t="s">
        <v>7</v>
      </c>
      <c r="D41" s="14"/>
      <c r="E41" s="55">
        <v>0.04</v>
      </c>
      <c r="F41" s="14"/>
      <c r="G41" s="19"/>
      <c r="H41" s="19"/>
      <c r="I41" s="28"/>
      <c r="J41" s="19"/>
      <c r="K41" s="19"/>
      <c r="L41" s="92"/>
    </row>
    <row r="42" spans="1:12" ht="21" customHeight="1" x14ac:dyDescent="0.25">
      <c r="A42" s="24">
        <f>A41+0.1</f>
        <v>11.1</v>
      </c>
      <c r="B42" s="37" t="s">
        <v>74</v>
      </c>
      <c r="C42" s="37" t="s">
        <v>9</v>
      </c>
      <c r="D42" s="17">
        <v>102</v>
      </c>
      <c r="E42" s="18">
        <f>D42*E41</f>
        <v>4.08</v>
      </c>
      <c r="F42" s="17"/>
      <c r="G42" s="17"/>
      <c r="H42" s="19"/>
      <c r="I42" s="28"/>
      <c r="J42" s="19"/>
      <c r="K42" s="19"/>
      <c r="L42" s="92"/>
    </row>
    <row r="43" spans="1:12" ht="48" customHeight="1" x14ac:dyDescent="0.25">
      <c r="A43" s="29">
        <v>12</v>
      </c>
      <c r="B43" s="97" t="s">
        <v>128</v>
      </c>
      <c r="C43" s="98" t="s">
        <v>37</v>
      </c>
      <c r="D43" s="99"/>
      <c r="E43" s="14">
        <v>50</v>
      </c>
      <c r="F43" s="14"/>
      <c r="G43" s="47"/>
      <c r="H43" s="47"/>
      <c r="I43" s="47"/>
      <c r="J43" s="47"/>
      <c r="K43" s="47"/>
      <c r="L43" s="92"/>
    </row>
    <row r="44" spans="1:12" ht="51" customHeight="1" x14ac:dyDescent="0.25">
      <c r="A44" s="37">
        <f>A43+0.1</f>
        <v>12.1</v>
      </c>
      <c r="B44" s="102" t="s">
        <v>129</v>
      </c>
      <c r="C44" s="100" t="s">
        <v>75</v>
      </c>
      <c r="D44" s="101">
        <v>1.02</v>
      </c>
      <c r="E44" s="17">
        <f>D44*E43</f>
        <v>51</v>
      </c>
      <c r="F44" s="17"/>
      <c r="G44" s="17"/>
      <c r="H44" s="47"/>
      <c r="I44" s="47"/>
      <c r="J44" s="47"/>
      <c r="K44" s="47"/>
      <c r="L44" s="92"/>
    </row>
    <row r="45" spans="1:12" ht="49.5" customHeight="1" x14ac:dyDescent="0.25">
      <c r="A45" s="62">
        <v>13</v>
      </c>
      <c r="B45" s="21" t="s">
        <v>130</v>
      </c>
      <c r="C45" s="21" t="s">
        <v>9</v>
      </c>
      <c r="D45" s="26"/>
      <c r="E45" s="25">
        <v>8.5</v>
      </c>
      <c r="F45" s="25"/>
      <c r="G45" s="47"/>
      <c r="H45" s="47"/>
      <c r="I45" s="47"/>
      <c r="J45" s="47"/>
      <c r="K45" s="47"/>
      <c r="L45" s="92"/>
    </row>
    <row r="46" spans="1:12" ht="21" customHeight="1" x14ac:dyDescent="0.25">
      <c r="A46" s="37">
        <f>A45+0.1</f>
        <v>13.1</v>
      </c>
      <c r="B46" s="7" t="s">
        <v>77</v>
      </c>
      <c r="C46" s="7" t="s">
        <v>9</v>
      </c>
      <c r="D46" s="6">
        <v>1.1499999999999999</v>
      </c>
      <c r="E46" s="6">
        <f>D46*E45</f>
        <v>9.7749999999999986</v>
      </c>
      <c r="F46" s="6"/>
      <c r="G46" s="6"/>
      <c r="H46" s="47"/>
      <c r="I46" s="47"/>
      <c r="J46" s="47"/>
      <c r="K46" s="47"/>
      <c r="L46" s="92"/>
    </row>
    <row r="47" spans="1:12" ht="27" customHeight="1" x14ac:dyDescent="0.25">
      <c r="A47" s="103">
        <v>14</v>
      </c>
      <c r="B47" s="5" t="s">
        <v>76</v>
      </c>
      <c r="C47" s="5" t="s">
        <v>17</v>
      </c>
      <c r="D47" s="25"/>
      <c r="E47" s="25">
        <v>1.21</v>
      </c>
      <c r="F47" s="25"/>
      <c r="G47" s="47"/>
      <c r="H47" s="47"/>
      <c r="I47" s="47"/>
      <c r="J47" s="47"/>
      <c r="K47" s="77"/>
      <c r="L47" s="92"/>
    </row>
    <row r="48" spans="1:12" ht="50.25" customHeight="1" x14ac:dyDescent="0.25">
      <c r="A48" s="37">
        <f>A47+0.1</f>
        <v>14.1</v>
      </c>
      <c r="B48" s="7" t="s">
        <v>131</v>
      </c>
      <c r="C48" s="7" t="s">
        <v>11</v>
      </c>
      <c r="D48" s="6">
        <v>102</v>
      </c>
      <c r="E48" s="6">
        <f>D48*E47</f>
        <v>123.42</v>
      </c>
      <c r="F48" s="6"/>
      <c r="G48" s="6"/>
      <c r="H48" s="47"/>
      <c r="I48" s="47"/>
      <c r="J48" s="47"/>
      <c r="K48" s="47"/>
      <c r="L48" s="92"/>
    </row>
    <row r="49" spans="1:12" ht="20.25" customHeight="1" x14ac:dyDescent="0.25">
      <c r="A49" s="37">
        <f>A48+0.1</f>
        <v>14.2</v>
      </c>
      <c r="B49" s="7" t="s">
        <v>77</v>
      </c>
      <c r="C49" s="7" t="s">
        <v>9</v>
      </c>
      <c r="D49" s="6">
        <v>0.05</v>
      </c>
      <c r="E49" s="6">
        <f>D49*E47</f>
        <v>6.0499999999999998E-2</v>
      </c>
      <c r="F49" s="6"/>
      <c r="G49" s="6"/>
      <c r="H49" s="47"/>
      <c r="I49" s="47"/>
      <c r="J49" s="47"/>
      <c r="K49" s="47"/>
      <c r="L49" s="92"/>
    </row>
    <row r="50" spans="1:12" ht="26.25" customHeight="1" x14ac:dyDescent="0.25">
      <c r="A50" s="63">
        <v>15</v>
      </c>
      <c r="B50" s="36" t="s">
        <v>173</v>
      </c>
      <c r="C50" s="36" t="s">
        <v>7</v>
      </c>
      <c r="D50" s="14"/>
      <c r="E50" s="105">
        <v>1.2E-2</v>
      </c>
      <c r="F50" s="14"/>
      <c r="G50" s="126"/>
      <c r="H50" s="47"/>
      <c r="I50" s="47"/>
      <c r="J50" s="47"/>
      <c r="K50" s="47"/>
      <c r="L50" s="25"/>
    </row>
    <row r="51" spans="1:12" ht="20.25" customHeight="1" x14ac:dyDescent="0.25">
      <c r="A51" s="24">
        <f>A50+0.1</f>
        <v>15.1</v>
      </c>
      <c r="B51" s="37" t="s">
        <v>20</v>
      </c>
      <c r="C51" s="37" t="s">
        <v>9</v>
      </c>
      <c r="D51" s="17">
        <v>101.5</v>
      </c>
      <c r="E51" s="18">
        <f>E50*D51</f>
        <v>1.218</v>
      </c>
      <c r="F51" s="45"/>
      <c r="G51" s="17"/>
      <c r="H51" s="39"/>
      <c r="I51" s="40"/>
      <c r="J51" s="39"/>
      <c r="K51" s="39"/>
      <c r="L51" s="25"/>
    </row>
    <row r="52" spans="1:12" ht="20.25" customHeight="1" x14ac:dyDescent="0.25">
      <c r="A52" s="24">
        <f>A51+0.1</f>
        <v>15.2</v>
      </c>
      <c r="B52" s="37" t="s">
        <v>18</v>
      </c>
      <c r="C52" s="37" t="s">
        <v>38</v>
      </c>
      <c r="D52" s="17" t="s">
        <v>24</v>
      </c>
      <c r="E52" s="17">
        <v>65</v>
      </c>
      <c r="F52" s="46"/>
      <c r="G52" s="17"/>
      <c r="H52" s="31"/>
      <c r="I52" s="30"/>
      <c r="J52" s="31"/>
      <c r="K52" s="31"/>
      <c r="L52" s="25"/>
    </row>
    <row r="53" spans="1:12" ht="47.25" customHeight="1" x14ac:dyDescent="0.25">
      <c r="A53" s="44">
        <v>16</v>
      </c>
      <c r="B53" s="36" t="s">
        <v>174</v>
      </c>
      <c r="C53" s="36" t="s">
        <v>17</v>
      </c>
      <c r="D53" s="14"/>
      <c r="E53" s="51">
        <v>0.745</v>
      </c>
      <c r="F53" s="14"/>
      <c r="G53" s="91"/>
      <c r="H53" s="31"/>
      <c r="I53" s="31"/>
      <c r="J53" s="31"/>
      <c r="K53" s="31"/>
      <c r="L53" s="25"/>
    </row>
    <row r="54" spans="1:12" ht="65.25" customHeight="1" x14ac:dyDescent="0.25">
      <c r="A54" s="44">
        <v>17</v>
      </c>
      <c r="B54" s="36" t="s">
        <v>175</v>
      </c>
      <c r="C54" s="36" t="s">
        <v>17</v>
      </c>
      <c r="D54" s="14"/>
      <c r="E54" s="51">
        <v>0.14499999999999999</v>
      </c>
      <c r="F54" s="14"/>
      <c r="G54" s="91"/>
      <c r="H54" s="31"/>
      <c r="I54" s="31"/>
      <c r="J54" s="31"/>
      <c r="K54" s="31"/>
      <c r="L54" s="25"/>
    </row>
    <row r="55" spans="1:12" ht="46.5" customHeight="1" x14ac:dyDescent="0.25">
      <c r="A55" s="44">
        <v>18</v>
      </c>
      <c r="B55" s="36" t="s">
        <v>176</v>
      </c>
      <c r="C55" s="36" t="s">
        <v>17</v>
      </c>
      <c r="D55" s="14"/>
      <c r="E55" s="51">
        <v>0.6</v>
      </c>
      <c r="F55" s="14"/>
      <c r="G55" s="91"/>
      <c r="H55" s="31"/>
      <c r="I55" s="31"/>
      <c r="J55" s="31"/>
      <c r="K55" s="31"/>
      <c r="L55" s="25"/>
    </row>
    <row r="56" spans="1:12" ht="18.75" customHeight="1" x14ac:dyDescent="0.25">
      <c r="A56" s="294" t="s">
        <v>132</v>
      </c>
      <c r="B56" s="295"/>
      <c r="C56" s="295"/>
      <c r="D56" s="295"/>
      <c r="E56" s="295"/>
      <c r="F56" s="145"/>
      <c r="G56" s="145"/>
      <c r="H56" s="145"/>
      <c r="I56" s="145"/>
      <c r="J56" s="145"/>
      <c r="K56" s="145"/>
      <c r="L56" s="145"/>
    </row>
    <row r="57" spans="1:12" ht="33" customHeight="1" x14ac:dyDescent="0.25">
      <c r="A57" s="43">
        <v>1</v>
      </c>
      <c r="B57" s="21" t="s">
        <v>21</v>
      </c>
      <c r="C57" s="21" t="s">
        <v>7</v>
      </c>
      <c r="D57" s="26"/>
      <c r="E57" s="38">
        <v>0.04</v>
      </c>
      <c r="F57" s="25"/>
      <c r="G57" s="5"/>
      <c r="H57" s="5"/>
      <c r="I57" s="5"/>
      <c r="J57" s="5"/>
      <c r="K57" s="5"/>
      <c r="L57" s="25"/>
    </row>
    <row r="58" spans="1:12" ht="33" customHeight="1" x14ac:dyDescent="0.25">
      <c r="A58" s="62">
        <v>2</v>
      </c>
      <c r="B58" s="21" t="s">
        <v>25</v>
      </c>
      <c r="C58" s="21" t="s">
        <v>65</v>
      </c>
      <c r="D58" s="26"/>
      <c r="E58" s="25">
        <f>E57</f>
        <v>0.04</v>
      </c>
      <c r="F58" s="25"/>
      <c r="G58" s="7"/>
      <c r="H58" s="7"/>
      <c r="I58" s="7"/>
      <c r="J58" s="7"/>
      <c r="K58" s="7"/>
      <c r="L58" s="25"/>
    </row>
    <row r="59" spans="1:12" ht="33" customHeight="1" x14ac:dyDescent="0.25">
      <c r="A59" s="62">
        <v>3</v>
      </c>
      <c r="B59" s="21" t="s">
        <v>66</v>
      </c>
      <c r="C59" s="21" t="s">
        <v>8</v>
      </c>
      <c r="D59" s="26"/>
      <c r="E59" s="26">
        <f>E58*1.85</f>
        <v>7.400000000000001E-2</v>
      </c>
      <c r="F59" s="25"/>
      <c r="G59" s="7"/>
      <c r="H59" s="7"/>
      <c r="I59" s="7"/>
      <c r="J59" s="7"/>
      <c r="K59" s="7"/>
      <c r="L59" s="25"/>
    </row>
    <row r="60" spans="1:12" ht="33" customHeight="1" x14ac:dyDescent="0.25">
      <c r="A60" s="109">
        <v>4</v>
      </c>
      <c r="B60" s="110" t="s">
        <v>81</v>
      </c>
      <c r="C60" s="109" t="s">
        <v>79</v>
      </c>
      <c r="D60" s="109"/>
      <c r="E60" s="109">
        <v>2.2000000000000002</v>
      </c>
      <c r="F60" s="109"/>
      <c r="G60" s="111"/>
      <c r="H60" s="109"/>
      <c r="I60" s="111"/>
      <c r="J60" s="109"/>
      <c r="K60" s="111"/>
      <c r="L60" s="25"/>
    </row>
    <row r="61" spans="1:12" ht="33" customHeight="1" x14ac:dyDescent="0.25">
      <c r="A61" s="15">
        <f>A60+0.1</f>
        <v>4.0999999999999996</v>
      </c>
      <c r="B61" s="7" t="s">
        <v>78</v>
      </c>
      <c r="C61" s="7" t="s">
        <v>79</v>
      </c>
      <c r="D61" s="7">
        <v>1.02</v>
      </c>
      <c r="E61" s="6">
        <f>D61*E60</f>
        <v>2.2440000000000002</v>
      </c>
      <c r="F61" s="7"/>
      <c r="G61" s="6"/>
      <c r="H61" s="7"/>
      <c r="I61" s="6"/>
      <c r="J61" s="7"/>
      <c r="K61" s="6"/>
      <c r="L61" s="25"/>
    </row>
    <row r="62" spans="1:12" ht="33" customHeight="1" x14ac:dyDescent="0.25">
      <c r="A62" s="15">
        <f>A61+0.1</f>
        <v>4.1999999999999993</v>
      </c>
      <c r="B62" s="7" t="s">
        <v>133</v>
      </c>
      <c r="C62" s="7" t="s">
        <v>79</v>
      </c>
      <c r="D62" s="7"/>
      <c r="E62" s="6">
        <v>0.6</v>
      </c>
      <c r="F62" s="7"/>
      <c r="G62" s="6"/>
      <c r="H62" s="7"/>
      <c r="I62" s="6"/>
      <c r="J62" s="7"/>
      <c r="K62" s="6"/>
      <c r="L62" s="25"/>
    </row>
    <row r="63" spans="1:12" ht="21.75" customHeight="1" x14ac:dyDescent="0.25">
      <c r="A63" s="61">
        <v>5</v>
      </c>
      <c r="B63" s="54" t="s">
        <v>36</v>
      </c>
      <c r="C63" s="54" t="s">
        <v>15</v>
      </c>
      <c r="D63" s="52"/>
      <c r="E63" s="147">
        <v>1.0261</v>
      </c>
      <c r="F63" s="52"/>
      <c r="G63" s="31"/>
      <c r="H63" s="19"/>
      <c r="I63" s="19"/>
      <c r="J63" s="19"/>
      <c r="K63" s="19"/>
      <c r="L63" s="25"/>
    </row>
    <row r="64" spans="1:12" ht="21.75" customHeight="1" x14ac:dyDescent="0.25">
      <c r="A64" s="15">
        <f>A63+0.1</f>
        <v>5.0999999999999996</v>
      </c>
      <c r="B64" s="32" t="s">
        <v>39</v>
      </c>
      <c r="C64" s="32" t="s">
        <v>16</v>
      </c>
      <c r="D64" s="33" t="s">
        <v>40</v>
      </c>
      <c r="E64" s="33">
        <v>2.6</v>
      </c>
      <c r="F64" s="33"/>
      <c r="G64" s="33"/>
      <c r="H64" s="30"/>
      <c r="I64" s="30"/>
      <c r="J64" s="31"/>
      <c r="K64" s="31"/>
      <c r="L64" s="19"/>
    </row>
    <row r="65" spans="1:12" ht="21.75" customHeight="1" x14ac:dyDescent="0.25">
      <c r="A65" s="15">
        <f t="shared" ref="A65:A68" si="2">A64+0.1</f>
        <v>5.1999999999999993</v>
      </c>
      <c r="B65" s="32" t="s">
        <v>41</v>
      </c>
      <c r="C65" s="32" t="s">
        <v>16</v>
      </c>
      <c r="D65" s="33" t="s">
        <v>24</v>
      </c>
      <c r="E65" s="33">
        <v>125.8</v>
      </c>
      <c r="F65" s="33"/>
      <c r="G65" s="33"/>
      <c r="H65" s="30"/>
      <c r="I65" s="30"/>
      <c r="J65" s="31"/>
      <c r="K65" s="31"/>
      <c r="L65" s="25"/>
    </row>
    <row r="66" spans="1:12" ht="21.75" customHeight="1" x14ac:dyDescent="0.25">
      <c r="A66" s="15">
        <f t="shared" si="2"/>
        <v>5.2999999999999989</v>
      </c>
      <c r="B66" s="32" t="s">
        <v>27</v>
      </c>
      <c r="C66" s="32" t="s">
        <v>16</v>
      </c>
      <c r="D66" s="33" t="s">
        <v>24</v>
      </c>
      <c r="E66" s="33">
        <v>115</v>
      </c>
      <c r="F66" s="33"/>
      <c r="G66" s="33"/>
      <c r="H66" s="30"/>
      <c r="I66" s="30"/>
      <c r="J66" s="31"/>
      <c r="K66" s="31"/>
      <c r="L66" s="25"/>
    </row>
    <row r="67" spans="1:12" ht="21.75" customHeight="1" x14ac:dyDescent="0.25">
      <c r="A67" s="15">
        <f t="shared" si="2"/>
        <v>5.3999999999999986</v>
      </c>
      <c r="B67" s="32" t="s">
        <v>137</v>
      </c>
      <c r="C67" s="32" t="s">
        <v>16</v>
      </c>
      <c r="D67" s="33" t="s">
        <v>24</v>
      </c>
      <c r="E67" s="33">
        <v>80.5</v>
      </c>
      <c r="F67" s="33"/>
      <c r="G67" s="33"/>
      <c r="H67" s="30"/>
      <c r="I67" s="30"/>
      <c r="J67" s="31"/>
      <c r="K67" s="31"/>
      <c r="L67" s="25"/>
    </row>
    <row r="68" spans="1:12" ht="21.75" customHeight="1" x14ac:dyDescent="0.25">
      <c r="A68" s="15">
        <f t="shared" si="2"/>
        <v>5.4999999999999982</v>
      </c>
      <c r="B68" s="32" t="s">
        <v>138</v>
      </c>
      <c r="C68" s="32" t="s">
        <v>11</v>
      </c>
      <c r="D68" s="33" t="s">
        <v>24</v>
      </c>
      <c r="E68" s="141">
        <v>2.3999999999999998E-3</v>
      </c>
      <c r="F68" s="33"/>
      <c r="G68" s="33"/>
      <c r="H68" s="30"/>
      <c r="I68" s="30"/>
      <c r="J68" s="31"/>
      <c r="K68" s="31"/>
      <c r="L68" s="25"/>
    </row>
    <row r="69" spans="1:12" ht="63" customHeight="1" x14ac:dyDescent="0.25">
      <c r="A69" s="62">
        <v>6</v>
      </c>
      <c r="B69" s="110" t="s">
        <v>141</v>
      </c>
      <c r="C69" s="109" t="s">
        <v>37</v>
      </c>
      <c r="D69" s="109"/>
      <c r="E69" s="143">
        <v>53.22</v>
      </c>
      <c r="F69" s="111"/>
      <c r="G69" s="111"/>
      <c r="H69" s="109"/>
      <c r="I69" s="111"/>
      <c r="J69" s="109"/>
      <c r="K69" s="111"/>
      <c r="L69" s="25"/>
    </row>
    <row r="70" spans="1:12" ht="36" customHeight="1" x14ac:dyDescent="0.25">
      <c r="A70" s="15">
        <f>A69+0.1</f>
        <v>6.1</v>
      </c>
      <c r="B70" s="110" t="s">
        <v>81</v>
      </c>
      <c r="C70" s="109" t="s">
        <v>79</v>
      </c>
      <c r="D70" s="109"/>
      <c r="E70" s="109">
        <v>1.2</v>
      </c>
      <c r="F70" s="109"/>
      <c r="G70" s="111"/>
      <c r="H70" s="109"/>
      <c r="I70" s="111"/>
      <c r="J70" s="109"/>
      <c r="K70" s="111"/>
      <c r="L70" s="25"/>
    </row>
    <row r="71" spans="1:12" ht="21.75" customHeight="1" x14ac:dyDescent="0.25">
      <c r="A71" s="15">
        <f t="shared" ref="A71:A72" si="3">A70+0.1</f>
        <v>6.1999999999999993</v>
      </c>
      <c r="B71" s="7" t="s">
        <v>78</v>
      </c>
      <c r="C71" s="7" t="s">
        <v>79</v>
      </c>
      <c r="D71" s="7">
        <v>1.02</v>
      </c>
      <c r="E71" s="6">
        <f>D71*E70</f>
        <v>1.224</v>
      </c>
      <c r="F71" s="7"/>
      <c r="G71" s="6"/>
      <c r="H71" s="7"/>
      <c r="I71" s="6"/>
      <c r="J71" s="7"/>
      <c r="K71" s="6"/>
      <c r="L71" s="25"/>
    </row>
    <row r="72" spans="1:12" x14ac:dyDescent="0.25">
      <c r="A72" s="15">
        <f t="shared" si="3"/>
        <v>6.2999999999999989</v>
      </c>
      <c r="B72" s="7" t="s">
        <v>133</v>
      </c>
      <c r="C72" s="7" t="s">
        <v>79</v>
      </c>
      <c r="D72" s="7"/>
      <c r="E72" s="6">
        <v>0.54</v>
      </c>
      <c r="F72" s="7"/>
      <c r="G72" s="6"/>
      <c r="H72" s="7"/>
      <c r="I72" s="6"/>
      <c r="J72" s="7"/>
      <c r="K72" s="6"/>
      <c r="L72" s="25"/>
    </row>
    <row r="73" spans="1:12" ht="21" customHeight="1" x14ac:dyDescent="0.25">
      <c r="A73" s="5">
        <v>7</v>
      </c>
      <c r="B73" s="5" t="s">
        <v>82</v>
      </c>
      <c r="C73" s="5" t="s">
        <v>83</v>
      </c>
      <c r="D73" s="5"/>
      <c r="E73" s="25">
        <v>9</v>
      </c>
      <c r="F73" s="5"/>
      <c r="G73" s="25"/>
      <c r="H73" s="5"/>
      <c r="I73" s="25"/>
      <c r="J73" s="5"/>
      <c r="K73" s="25"/>
      <c r="L73" s="25"/>
    </row>
    <row r="74" spans="1:12" ht="54" x14ac:dyDescent="0.25">
      <c r="A74" s="15">
        <f>A73+0.1</f>
        <v>7.1</v>
      </c>
      <c r="B74" s="7" t="s">
        <v>142</v>
      </c>
      <c r="C74" s="7" t="s">
        <v>56</v>
      </c>
      <c r="D74" s="7" t="s">
        <v>24</v>
      </c>
      <c r="E74" s="6">
        <f>E73</f>
        <v>9</v>
      </c>
      <c r="F74" s="7"/>
      <c r="G74" s="6"/>
      <c r="H74" s="7"/>
      <c r="I74" s="6"/>
      <c r="J74" s="7"/>
      <c r="K74" s="6"/>
      <c r="L74" s="25"/>
    </row>
    <row r="75" spans="1:12" ht="24.75" customHeight="1" x14ac:dyDescent="0.25">
      <c r="A75" s="5">
        <v>8</v>
      </c>
      <c r="B75" s="5" t="s">
        <v>84</v>
      </c>
      <c r="C75" s="5" t="s">
        <v>83</v>
      </c>
      <c r="D75" s="5"/>
      <c r="E75" s="5">
        <v>3</v>
      </c>
      <c r="F75" s="5"/>
      <c r="G75" s="25"/>
      <c r="H75" s="5"/>
      <c r="I75" s="25"/>
      <c r="J75" s="5"/>
      <c r="K75" s="25"/>
      <c r="L75" s="25"/>
    </row>
    <row r="76" spans="1:12" ht="54" x14ac:dyDescent="0.25">
      <c r="A76" s="15">
        <f>A75+0.1</f>
        <v>8.1</v>
      </c>
      <c r="B76" s="7" t="s">
        <v>144</v>
      </c>
      <c r="C76" s="7" t="s">
        <v>56</v>
      </c>
      <c r="D76" s="7">
        <v>1</v>
      </c>
      <c r="E76" s="6">
        <v>3</v>
      </c>
      <c r="F76" s="7"/>
      <c r="G76" s="6"/>
      <c r="H76" s="7"/>
      <c r="I76" s="6"/>
      <c r="J76" s="7"/>
      <c r="K76" s="6"/>
      <c r="L76" s="25"/>
    </row>
    <row r="77" spans="1:12" ht="24.75" customHeight="1" x14ac:dyDescent="0.25">
      <c r="A77" s="5">
        <v>9</v>
      </c>
      <c r="B77" s="5" t="s">
        <v>150</v>
      </c>
      <c r="C77" s="5" t="s">
        <v>83</v>
      </c>
      <c r="D77" s="5"/>
      <c r="E77" s="25">
        <f>SUM(E78:E80)</f>
        <v>3</v>
      </c>
      <c r="F77" s="5"/>
      <c r="G77" s="25"/>
      <c r="H77" s="5"/>
      <c r="I77" s="25"/>
      <c r="J77" s="5"/>
      <c r="K77" s="25"/>
      <c r="L77" s="25"/>
    </row>
    <row r="78" spans="1:12" ht="54" x14ac:dyDescent="0.25">
      <c r="A78" s="15">
        <f>A77+0.1</f>
        <v>9.1</v>
      </c>
      <c r="B78" s="7" t="s">
        <v>177</v>
      </c>
      <c r="C78" s="7" t="s">
        <v>56</v>
      </c>
      <c r="D78" s="114" t="s">
        <v>40</v>
      </c>
      <c r="E78" s="6">
        <v>1</v>
      </c>
      <c r="F78" s="7"/>
      <c r="G78" s="6"/>
      <c r="H78" s="7"/>
      <c r="I78" s="6"/>
      <c r="J78" s="7"/>
      <c r="K78" s="6"/>
      <c r="L78" s="6"/>
    </row>
    <row r="79" spans="1:12" ht="54" x14ac:dyDescent="0.25">
      <c r="A79" s="15">
        <f>A78+0.1</f>
        <v>9.1999999999999993</v>
      </c>
      <c r="B79" s="7" t="s">
        <v>85</v>
      </c>
      <c r="C79" s="7" t="s">
        <v>56</v>
      </c>
      <c r="D79" s="114" t="s">
        <v>40</v>
      </c>
      <c r="E79" s="6">
        <v>2</v>
      </c>
      <c r="F79" s="7"/>
      <c r="G79" s="6"/>
      <c r="H79" s="7"/>
      <c r="I79" s="6"/>
      <c r="J79" s="7"/>
      <c r="K79" s="6"/>
      <c r="L79" s="6"/>
    </row>
    <row r="80" spans="1:12" ht="15" customHeight="1" x14ac:dyDescent="0.25">
      <c r="A80" s="294" t="s">
        <v>178</v>
      </c>
      <c r="B80" s="295"/>
      <c r="C80" s="295"/>
      <c r="D80" s="295"/>
      <c r="E80" s="295"/>
      <c r="F80" s="146"/>
      <c r="G80" s="146"/>
      <c r="H80" s="146"/>
      <c r="I80" s="146"/>
      <c r="J80" s="146"/>
      <c r="K80" s="146"/>
      <c r="L80" s="146"/>
    </row>
    <row r="81" spans="1:12" ht="34.5" customHeight="1" x14ac:dyDescent="0.25">
      <c r="A81" s="43">
        <v>1</v>
      </c>
      <c r="B81" s="21" t="s">
        <v>86</v>
      </c>
      <c r="C81" s="21" t="s">
        <v>7</v>
      </c>
      <c r="D81" s="26"/>
      <c r="E81" s="38">
        <v>0.2</v>
      </c>
      <c r="F81" s="25"/>
      <c r="G81" s="5"/>
      <c r="H81" s="5"/>
      <c r="I81" s="25"/>
      <c r="J81" s="5"/>
      <c r="K81" s="5"/>
      <c r="L81" s="25"/>
    </row>
    <row r="82" spans="1:12" ht="39" customHeight="1" x14ac:dyDescent="0.25">
      <c r="A82" s="5">
        <v>2</v>
      </c>
      <c r="B82" s="5" t="s">
        <v>81</v>
      </c>
      <c r="C82" s="5" t="s">
        <v>79</v>
      </c>
      <c r="D82" s="5"/>
      <c r="E82" s="5">
        <v>0.9</v>
      </c>
      <c r="F82" s="5"/>
      <c r="G82" s="25"/>
      <c r="H82" s="5"/>
      <c r="I82" s="25"/>
      <c r="J82" s="5"/>
      <c r="K82" s="25"/>
      <c r="L82" s="25"/>
    </row>
    <row r="83" spans="1:12" ht="24" customHeight="1" x14ac:dyDescent="0.25">
      <c r="A83" s="15">
        <f>A82+0.1</f>
        <v>2.1</v>
      </c>
      <c r="B83" s="7" t="s">
        <v>78</v>
      </c>
      <c r="C83" s="7" t="s">
        <v>79</v>
      </c>
      <c r="D83" s="7">
        <v>1.02</v>
      </c>
      <c r="E83" s="6">
        <f>D83*E82</f>
        <v>0.91800000000000004</v>
      </c>
      <c r="F83" s="7"/>
      <c r="G83" s="6"/>
      <c r="H83" s="7"/>
      <c r="I83" s="6"/>
      <c r="J83" s="7"/>
      <c r="K83" s="6"/>
      <c r="L83" s="25"/>
    </row>
    <row r="84" spans="1:12" ht="21.75" customHeight="1" x14ac:dyDescent="0.25">
      <c r="A84" s="15">
        <f>A83+0.1</f>
        <v>2.2000000000000002</v>
      </c>
      <c r="B84" s="7" t="s">
        <v>133</v>
      </c>
      <c r="C84" s="7" t="s">
        <v>79</v>
      </c>
      <c r="D84" s="11" t="s">
        <v>40</v>
      </c>
      <c r="E84" s="6">
        <v>0.3</v>
      </c>
      <c r="F84" s="7"/>
      <c r="G84" s="6"/>
      <c r="H84" s="7"/>
      <c r="I84" s="6"/>
      <c r="J84" s="7"/>
      <c r="K84" s="6"/>
      <c r="L84" s="25"/>
    </row>
    <row r="85" spans="1:12" x14ac:dyDescent="0.25">
      <c r="A85" s="5">
        <v>3</v>
      </c>
      <c r="B85" s="36" t="s">
        <v>87</v>
      </c>
      <c r="C85" s="36" t="s">
        <v>56</v>
      </c>
      <c r="D85" s="14"/>
      <c r="E85" s="51">
        <v>6</v>
      </c>
      <c r="F85" s="35"/>
      <c r="G85" s="47"/>
      <c r="H85" s="91"/>
      <c r="I85" s="91"/>
      <c r="J85" s="91"/>
      <c r="K85" s="91"/>
      <c r="L85" s="25"/>
    </row>
    <row r="86" spans="1:12" ht="21" customHeight="1" x14ac:dyDescent="0.25">
      <c r="A86" s="15">
        <f>A85+0.1</f>
        <v>3.1</v>
      </c>
      <c r="B86" s="7" t="s">
        <v>88</v>
      </c>
      <c r="C86" s="7" t="s">
        <v>28</v>
      </c>
      <c r="D86" s="11" t="s">
        <v>40</v>
      </c>
      <c r="E86" s="152">
        <v>15</v>
      </c>
      <c r="F86" s="6"/>
      <c r="G86" s="6"/>
      <c r="H86" s="6"/>
      <c r="I86" s="6"/>
      <c r="J86" s="119"/>
      <c r="K86" s="119"/>
      <c r="L86" s="25"/>
    </row>
    <row r="87" spans="1:12" ht="18.75" customHeight="1" x14ac:dyDescent="0.25">
      <c r="A87" s="15">
        <f t="shared" ref="A87:A88" si="4">A86+0.1</f>
        <v>3.2</v>
      </c>
      <c r="B87" s="7" t="s">
        <v>89</v>
      </c>
      <c r="C87" s="7" t="s">
        <v>28</v>
      </c>
      <c r="D87" s="11" t="s">
        <v>40</v>
      </c>
      <c r="E87" s="152">
        <v>7.8</v>
      </c>
      <c r="F87" s="6"/>
      <c r="G87" s="6"/>
      <c r="H87" s="6"/>
      <c r="I87" s="6"/>
      <c r="J87" s="119"/>
      <c r="K87" s="119"/>
      <c r="L87" s="25"/>
    </row>
    <row r="88" spans="1:12" ht="21" customHeight="1" x14ac:dyDescent="0.25">
      <c r="A88" s="15">
        <f t="shared" si="4"/>
        <v>3.3000000000000003</v>
      </c>
      <c r="B88" s="7" t="s">
        <v>90</v>
      </c>
      <c r="C88" s="7" t="s">
        <v>28</v>
      </c>
      <c r="D88" s="11" t="s">
        <v>40</v>
      </c>
      <c r="E88" s="152">
        <v>4.8</v>
      </c>
      <c r="F88" s="6"/>
      <c r="G88" s="6"/>
      <c r="H88" s="6"/>
      <c r="I88" s="6"/>
      <c r="J88" s="119"/>
      <c r="K88" s="119"/>
      <c r="L88" s="25"/>
    </row>
    <row r="89" spans="1:12" ht="33.75" customHeight="1" x14ac:dyDescent="0.25">
      <c r="A89" s="5">
        <v>4</v>
      </c>
      <c r="B89" s="21" t="s">
        <v>91</v>
      </c>
      <c r="C89" s="21" t="s">
        <v>83</v>
      </c>
      <c r="D89" s="26"/>
      <c r="E89" s="26">
        <v>6</v>
      </c>
      <c r="F89" s="26"/>
      <c r="G89" s="11"/>
      <c r="H89" s="26"/>
      <c r="I89" s="25"/>
      <c r="J89" s="26"/>
      <c r="K89" s="26"/>
      <c r="L89" s="25"/>
    </row>
    <row r="90" spans="1:12" x14ac:dyDescent="0.25">
      <c r="A90" s="15">
        <f>A89+0.1</f>
        <v>4.0999999999999996</v>
      </c>
      <c r="B90" s="32" t="s">
        <v>179</v>
      </c>
      <c r="C90" s="32" t="s">
        <v>16</v>
      </c>
      <c r="D90" s="33" t="s">
        <v>24</v>
      </c>
      <c r="E90" s="33">
        <v>50</v>
      </c>
      <c r="F90" s="33"/>
      <c r="G90" s="33"/>
      <c r="H90" s="30"/>
      <c r="I90" s="30"/>
      <c r="J90" s="31"/>
      <c r="K90" s="31"/>
      <c r="L90" s="25"/>
    </row>
    <row r="91" spans="1:12" x14ac:dyDescent="0.25">
      <c r="A91" s="15">
        <f t="shared" ref="A91:A93" si="5">A90+0.1</f>
        <v>4.1999999999999993</v>
      </c>
      <c r="B91" s="122" t="s">
        <v>93</v>
      </c>
      <c r="C91" s="120" t="s">
        <v>38</v>
      </c>
      <c r="D91" s="11" t="s">
        <v>40</v>
      </c>
      <c r="E91" s="11">
        <v>60</v>
      </c>
      <c r="F91" s="123"/>
      <c r="G91" s="11"/>
      <c r="H91" s="11"/>
      <c r="I91" s="6"/>
      <c r="J91" s="11"/>
      <c r="K91" s="11"/>
      <c r="L91" s="25"/>
    </row>
    <row r="92" spans="1:12" ht="27" x14ac:dyDescent="0.25">
      <c r="A92" s="15">
        <f t="shared" si="5"/>
        <v>4.2999999999999989</v>
      </c>
      <c r="B92" s="120" t="s">
        <v>94</v>
      </c>
      <c r="C92" s="120" t="s">
        <v>92</v>
      </c>
      <c r="D92" s="11" t="s">
        <v>40</v>
      </c>
      <c r="E92" s="11">
        <v>3</v>
      </c>
      <c r="F92" s="121"/>
      <c r="G92" s="11"/>
      <c r="H92" s="11"/>
      <c r="I92" s="6"/>
      <c r="J92" s="11"/>
      <c r="K92" s="11"/>
      <c r="L92" s="25"/>
    </row>
    <row r="93" spans="1:12" x14ac:dyDescent="0.25">
      <c r="A93" s="15">
        <f t="shared" si="5"/>
        <v>4.3999999999999986</v>
      </c>
      <c r="B93" s="120" t="s">
        <v>95</v>
      </c>
      <c r="C93" s="120" t="s">
        <v>56</v>
      </c>
      <c r="D93" s="11" t="s">
        <v>40</v>
      </c>
      <c r="E93" s="11">
        <f>E89</f>
        <v>6</v>
      </c>
      <c r="F93" s="123"/>
      <c r="G93" s="11"/>
      <c r="H93" s="11"/>
      <c r="I93" s="6"/>
      <c r="J93" s="11"/>
      <c r="K93" s="11"/>
      <c r="L93" s="25"/>
    </row>
    <row r="94" spans="1:12" ht="37.5" customHeight="1" x14ac:dyDescent="0.25">
      <c r="A94" s="5">
        <v>5</v>
      </c>
      <c r="B94" s="5" t="s">
        <v>96</v>
      </c>
      <c r="C94" s="5" t="s">
        <v>37</v>
      </c>
      <c r="D94" s="5"/>
      <c r="E94" s="144">
        <v>2.0695000000000001</v>
      </c>
      <c r="F94" s="116"/>
      <c r="G94" s="25"/>
      <c r="H94" s="5"/>
      <c r="I94" s="25"/>
      <c r="J94" s="5"/>
      <c r="K94" s="25"/>
      <c r="L94" s="25"/>
    </row>
    <row r="95" spans="1:12" x14ac:dyDescent="0.25">
      <c r="A95" s="15">
        <f>A94+0.1</f>
        <v>5.0999999999999996</v>
      </c>
      <c r="B95" s="7" t="s">
        <v>13</v>
      </c>
      <c r="C95" s="7" t="s">
        <v>2</v>
      </c>
      <c r="D95" s="7">
        <v>0.5</v>
      </c>
      <c r="E95" s="6">
        <f>E94*D95</f>
        <v>1.0347500000000001</v>
      </c>
      <c r="F95" s="117"/>
      <c r="G95" s="6"/>
      <c r="H95" s="7"/>
      <c r="I95" s="6"/>
      <c r="J95" s="7"/>
      <c r="K95" s="6"/>
      <c r="L95" s="25"/>
    </row>
    <row r="96" spans="1:12" x14ac:dyDescent="0.25">
      <c r="A96" s="15">
        <f>A95+0.1</f>
        <v>5.1999999999999993</v>
      </c>
      <c r="B96" s="7" t="s">
        <v>14</v>
      </c>
      <c r="C96" s="7" t="s">
        <v>2</v>
      </c>
      <c r="D96" s="7">
        <v>2.7E-2</v>
      </c>
      <c r="E96" s="6">
        <f>E94*D96</f>
        <v>5.5876500000000003E-2</v>
      </c>
      <c r="F96" s="7"/>
      <c r="G96" s="6"/>
      <c r="H96" s="7"/>
      <c r="I96" s="6"/>
      <c r="J96" s="7"/>
      <c r="K96" s="6"/>
      <c r="L96" s="25"/>
    </row>
    <row r="97" spans="1:12" ht="39" customHeight="1" x14ac:dyDescent="0.25">
      <c r="A97" s="63">
        <v>6</v>
      </c>
      <c r="B97" s="36" t="s">
        <v>97</v>
      </c>
      <c r="C97" s="36" t="s">
        <v>7</v>
      </c>
      <c r="D97" s="14"/>
      <c r="E97" s="42">
        <v>0.09</v>
      </c>
      <c r="F97" s="14"/>
      <c r="G97" s="124"/>
      <c r="H97" s="21"/>
      <c r="I97" s="5"/>
      <c r="J97" s="5"/>
      <c r="K97" s="5"/>
      <c r="L97" s="25"/>
    </row>
    <row r="98" spans="1:12" x14ac:dyDescent="0.25">
      <c r="A98" s="15">
        <f>A97+0.1</f>
        <v>6.1</v>
      </c>
      <c r="B98" s="37" t="s">
        <v>180</v>
      </c>
      <c r="C98" s="37" t="s">
        <v>9</v>
      </c>
      <c r="D98" s="17">
        <v>101</v>
      </c>
      <c r="E98" s="18">
        <f>D98*E97</f>
        <v>9.09</v>
      </c>
      <c r="F98" s="17"/>
      <c r="G98" s="17"/>
      <c r="H98" s="20"/>
      <c r="I98" s="7"/>
      <c r="J98" s="7"/>
      <c r="K98" s="7"/>
      <c r="L98" s="25"/>
    </row>
    <row r="99" spans="1:12" ht="30" customHeight="1" x14ac:dyDescent="0.25">
      <c r="A99" s="113">
        <v>7</v>
      </c>
      <c r="B99" s="113" t="s">
        <v>98</v>
      </c>
      <c r="C99" s="113" t="s">
        <v>99</v>
      </c>
      <c r="D99" s="114"/>
      <c r="E99" s="142">
        <v>10</v>
      </c>
      <c r="F99" s="142"/>
      <c r="G99" s="142"/>
      <c r="H99" s="142"/>
      <c r="I99" s="115"/>
      <c r="J99" s="115"/>
      <c r="K99" s="115"/>
      <c r="L99" s="25"/>
    </row>
    <row r="100" spans="1:12" ht="40.5" customHeight="1" x14ac:dyDescent="0.25">
      <c r="A100" s="62">
        <v>8</v>
      </c>
      <c r="B100" s="21" t="s">
        <v>22</v>
      </c>
      <c r="C100" s="21" t="s">
        <v>7</v>
      </c>
      <c r="D100" s="34"/>
      <c r="E100" s="25">
        <v>0.1</v>
      </c>
      <c r="F100" s="25"/>
      <c r="G100" s="13"/>
      <c r="H100" s="106"/>
      <c r="I100" s="106"/>
      <c r="J100" s="106"/>
      <c r="K100" s="106"/>
      <c r="L100" s="25"/>
    </row>
    <row r="101" spans="1:12" ht="27" x14ac:dyDescent="0.25">
      <c r="A101" s="62">
        <v>9</v>
      </c>
      <c r="B101" s="21" t="s">
        <v>25</v>
      </c>
      <c r="C101" s="21" t="s">
        <v>65</v>
      </c>
      <c r="D101" s="26"/>
      <c r="E101" s="25">
        <v>0.05</v>
      </c>
      <c r="F101" s="25"/>
      <c r="G101" s="7"/>
      <c r="H101" s="5"/>
      <c r="I101" s="5"/>
      <c r="J101" s="7"/>
      <c r="K101" s="7"/>
      <c r="L101" s="25"/>
    </row>
    <row r="102" spans="1:12" ht="27.75" customHeight="1" x14ac:dyDescent="0.25">
      <c r="A102" s="62">
        <v>10</v>
      </c>
      <c r="B102" s="21" t="s">
        <v>66</v>
      </c>
      <c r="C102" s="21" t="s">
        <v>8</v>
      </c>
      <c r="D102" s="26"/>
      <c r="E102" s="25">
        <f>(E101+E100)*1.85*100</f>
        <v>27.750000000000007</v>
      </c>
      <c r="F102" s="25"/>
      <c r="G102" s="7"/>
      <c r="H102" s="7"/>
      <c r="I102" s="7"/>
      <c r="J102" s="5"/>
      <c r="K102" s="5"/>
      <c r="L102" s="25"/>
    </row>
    <row r="103" spans="1:12" ht="21.75" customHeight="1" x14ac:dyDescent="0.25">
      <c r="A103" s="125"/>
      <c r="B103" s="5" t="s">
        <v>100</v>
      </c>
      <c r="C103" s="5" t="s">
        <v>0</v>
      </c>
      <c r="D103" s="25"/>
      <c r="E103" s="26"/>
      <c r="F103" s="26"/>
      <c r="G103" s="134"/>
      <c r="H103" s="135"/>
      <c r="I103" s="134"/>
      <c r="J103" s="96"/>
      <c r="K103" s="134"/>
      <c r="L103" s="25"/>
    </row>
    <row r="104" spans="1:12" ht="21.75" customHeight="1" x14ac:dyDescent="0.25">
      <c r="A104" s="7"/>
      <c r="B104" s="7" t="s">
        <v>190</v>
      </c>
      <c r="C104" s="7" t="s">
        <v>0</v>
      </c>
      <c r="D104" s="6"/>
      <c r="E104" s="11"/>
      <c r="F104" s="11"/>
      <c r="G104" s="47"/>
      <c r="H104" s="47"/>
      <c r="I104" s="47"/>
      <c r="J104" s="47"/>
      <c r="K104" s="47"/>
      <c r="L104" s="6"/>
    </row>
    <row r="105" spans="1:12" ht="21.75" customHeight="1" x14ac:dyDescent="0.25">
      <c r="A105" s="5"/>
      <c r="B105" s="5" t="s">
        <v>100</v>
      </c>
      <c r="C105" s="5" t="s">
        <v>0</v>
      </c>
      <c r="D105" s="25"/>
      <c r="E105" s="26"/>
      <c r="F105" s="26"/>
      <c r="G105" s="108"/>
      <c r="H105" s="108"/>
      <c r="I105" s="108"/>
      <c r="J105" s="108"/>
      <c r="K105" s="108"/>
      <c r="L105" s="25"/>
    </row>
    <row r="106" spans="1:12" ht="21.75" customHeight="1" x14ac:dyDescent="0.25">
      <c r="A106" s="7"/>
      <c r="B106" s="7" t="s">
        <v>191</v>
      </c>
      <c r="C106" s="7" t="s">
        <v>0</v>
      </c>
      <c r="D106" s="6"/>
      <c r="E106" s="11"/>
      <c r="F106" s="11"/>
      <c r="G106" s="47"/>
      <c r="H106" s="47"/>
      <c r="I106" s="47"/>
      <c r="J106" s="47"/>
      <c r="K106" s="47"/>
      <c r="L106" s="6"/>
    </row>
    <row r="107" spans="1:12" ht="21.75" customHeight="1" x14ac:dyDescent="0.25">
      <c r="A107" s="127"/>
      <c r="B107" s="127" t="s">
        <v>181</v>
      </c>
      <c r="C107" s="127" t="s">
        <v>0</v>
      </c>
      <c r="D107" s="128"/>
      <c r="E107" s="128"/>
      <c r="F107" s="128"/>
      <c r="G107" s="129"/>
      <c r="H107" s="129"/>
      <c r="I107" s="129"/>
      <c r="J107" s="129"/>
      <c r="K107" s="129"/>
      <c r="L107" s="128"/>
    </row>
    <row r="108" spans="1:12" ht="38.25" customHeight="1" x14ac:dyDescent="0.25">
      <c r="A108" s="294" t="s">
        <v>182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301"/>
    </row>
    <row r="109" spans="1:12" ht="24" customHeight="1" x14ac:dyDescent="0.25">
      <c r="A109" s="36">
        <v>1</v>
      </c>
      <c r="B109" s="12" t="s">
        <v>101</v>
      </c>
      <c r="C109" s="36" t="s">
        <v>80</v>
      </c>
      <c r="D109" s="27"/>
      <c r="E109" s="27">
        <v>6</v>
      </c>
      <c r="F109" s="27"/>
      <c r="G109" s="93"/>
      <c r="H109" s="25"/>
      <c r="I109" s="25"/>
      <c r="J109" s="25"/>
      <c r="K109" s="25"/>
      <c r="L109" s="25"/>
    </row>
    <row r="110" spans="1:12" ht="45" customHeight="1" x14ac:dyDescent="0.25">
      <c r="A110" s="15">
        <f>A109+0.1</f>
        <v>1.1000000000000001</v>
      </c>
      <c r="B110" s="7" t="s">
        <v>183</v>
      </c>
      <c r="C110" s="7" t="s">
        <v>80</v>
      </c>
      <c r="D110" s="118" t="s">
        <v>102</v>
      </c>
      <c r="E110" s="130">
        <f>E109</f>
        <v>6</v>
      </c>
      <c r="F110" s="6"/>
      <c r="G110" s="6"/>
      <c r="H110" s="6"/>
      <c r="I110" s="6"/>
      <c r="J110" s="119"/>
      <c r="K110" s="119"/>
      <c r="L110" s="25"/>
    </row>
    <row r="111" spans="1:12" ht="33" customHeight="1" x14ac:dyDescent="0.25">
      <c r="A111" s="36">
        <v>2</v>
      </c>
      <c r="B111" s="12" t="s">
        <v>103</v>
      </c>
      <c r="C111" s="36" t="s">
        <v>80</v>
      </c>
      <c r="D111" s="27"/>
      <c r="E111" s="27">
        <v>6</v>
      </c>
      <c r="F111" s="27"/>
      <c r="G111" s="93"/>
      <c r="H111" s="25"/>
      <c r="I111" s="25"/>
      <c r="J111" s="25"/>
      <c r="K111" s="25"/>
      <c r="L111" s="25"/>
    </row>
    <row r="112" spans="1:12" ht="33" customHeight="1" x14ac:dyDescent="0.25">
      <c r="A112" s="15">
        <f>A111+0.1</f>
        <v>2.1</v>
      </c>
      <c r="B112" s="7" t="s">
        <v>104</v>
      </c>
      <c r="C112" s="7" t="s">
        <v>0</v>
      </c>
      <c r="D112" s="118">
        <v>1</v>
      </c>
      <c r="E112" s="130">
        <f>D112*E111</f>
        <v>6</v>
      </c>
      <c r="F112" s="6"/>
      <c r="G112" s="6"/>
      <c r="H112" s="6"/>
      <c r="I112" s="6"/>
      <c r="J112" s="119"/>
      <c r="K112" s="119"/>
      <c r="L112" s="25"/>
    </row>
    <row r="113" spans="1:12" ht="33" customHeight="1" x14ac:dyDescent="0.25">
      <c r="A113" s="36">
        <v>3</v>
      </c>
      <c r="B113" s="12" t="s">
        <v>105</v>
      </c>
      <c r="C113" s="36" t="s">
        <v>106</v>
      </c>
      <c r="D113" s="27"/>
      <c r="E113" s="27">
        <f>E114+E115</f>
        <v>94</v>
      </c>
      <c r="F113" s="93"/>
      <c r="G113" s="6"/>
      <c r="H113" s="25"/>
      <c r="I113" s="25"/>
      <c r="J113" s="25"/>
      <c r="K113" s="25"/>
      <c r="L113" s="25"/>
    </row>
    <row r="114" spans="1:12" ht="27.75" customHeight="1" x14ac:dyDescent="0.25">
      <c r="A114" s="15">
        <f>A113+0.1</f>
        <v>3.1</v>
      </c>
      <c r="B114" s="7" t="s">
        <v>107</v>
      </c>
      <c r="C114" s="7" t="s">
        <v>106</v>
      </c>
      <c r="D114" s="18" t="s">
        <v>40</v>
      </c>
      <c r="E114" s="131">
        <v>70</v>
      </c>
      <c r="F114" s="6"/>
      <c r="G114" s="6"/>
      <c r="H114" s="124"/>
      <c r="I114" s="7"/>
      <c r="J114" s="7"/>
      <c r="K114" s="7"/>
      <c r="L114" s="25"/>
    </row>
    <row r="115" spans="1:12" ht="27" x14ac:dyDescent="0.25">
      <c r="A115" s="15">
        <f t="shared" ref="A115:A122" si="6">A114+0.1</f>
        <v>3.2</v>
      </c>
      <c r="B115" s="7" t="s">
        <v>108</v>
      </c>
      <c r="C115" s="7" t="s">
        <v>106</v>
      </c>
      <c r="D115" s="18" t="s">
        <v>40</v>
      </c>
      <c r="E115" s="131">
        <v>24</v>
      </c>
      <c r="F115" s="6"/>
      <c r="G115" s="6"/>
      <c r="H115" s="124"/>
      <c r="I115" s="7"/>
      <c r="J115" s="7"/>
      <c r="K115" s="7"/>
      <c r="L115" s="25"/>
    </row>
    <row r="116" spans="1:12" x14ac:dyDescent="0.25">
      <c r="A116" s="15">
        <f t="shared" si="6"/>
        <v>3.3000000000000003</v>
      </c>
      <c r="B116" s="7" t="s">
        <v>109</v>
      </c>
      <c r="C116" s="7" t="s">
        <v>106</v>
      </c>
      <c r="D116" s="18" t="s">
        <v>40</v>
      </c>
      <c r="E116" s="131">
        <v>60</v>
      </c>
      <c r="F116" s="6"/>
      <c r="G116" s="6"/>
      <c r="H116" s="124"/>
      <c r="I116" s="7"/>
      <c r="J116" s="7"/>
      <c r="K116" s="7"/>
      <c r="L116" s="25"/>
    </row>
    <row r="117" spans="1:12" x14ac:dyDescent="0.25">
      <c r="A117" s="15">
        <f t="shared" si="6"/>
        <v>3.4000000000000004</v>
      </c>
      <c r="B117" s="7" t="s">
        <v>110</v>
      </c>
      <c r="C117" s="7" t="s">
        <v>106</v>
      </c>
      <c r="D117" s="18" t="s">
        <v>40</v>
      </c>
      <c r="E117" s="131">
        <v>60</v>
      </c>
      <c r="F117" s="7"/>
      <c r="G117" s="6"/>
      <c r="H117" s="124"/>
      <c r="I117" s="7"/>
      <c r="J117" s="7"/>
      <c r="K117" s="7"/>
      <c r="L117" s="25"/>
    </row>
    <row r="118" spans="1:12" ht="31.5" customHeight="1" x14ac:dyDescent="0.25">
      <c r="A118" s="36">
        <v>4</v>
      </c>
      <c r="B118" s="12" t="s">
        <v>111</v>
      </c>
      <c r="C118" s="36" t="s">
        <v>112</v>
      </c>
      <c r="D118" s="27"/>
      <c r="E118" s="27">
        <v>1</v>
      </c>
      <c r="F118" s="93"/>
      <c r="G118" s="6"/>
      <c r="H118" s="25"/>
      <c r="I118" s="25"/>
      <c r="J118" s="25"/>
      <c r="K118" s="25"/>
      <c r="L118" s="25"/>
    </row>
    <row r="119" spans="1:12" ht="21.75" customHeight="1" x14ac:dyDescent="0.25">
      <c r="A119" s="15">
        <f>A118+0.1</f>
        <v>4.0999999999999996</v>
      </c>
      <c r="B119" s="7" t="s">
        <v>113</v>
      </c>
      <c r="C119" s="7" t="s">
        <v>56</v>
      </c>
      <c r="D119" s="18" t="s">
        <v>40</v>
      </c>
      <c r="E119" s="131">
        <v>1</v>
      </c>
      <c r="F119" s="6"/>
      <c r="G119" s="6"/>
      <c r="H119" s="124"/>
      <c r="I119" s="7"/>
      <c r="J119" s="7"/>
      <c r="K119" s="7"/>
      <c r="L119" s="25"/>
    </row>
    <row r="120" spans="1:12" ht="21.75" customHeight="1" x14ac:dyDescent="0.25">
      <c r="A120" s="15">
        <f t="shared" si="6"/>
        <v>4.1999999999999993</v>
      </c>
      <c r="B120" s="7" t="s">
        <v>184</v>
      </c>
      <c r="C120" s="7" t="s">
        <v>56</v>
      </c>
      <c r="D120" s="18" t="s">
        <v>40</v>
      </c>
      <c r="E120" s="132">
        <v>1</v>
      </c>
      <c r="F120" s="7"/>
      <c r="G120" s="6"/>
      <c r="H120" s="124"/>
      <c r="I120" s="7"/>
      <c r="J120" s="7"/>
      <c r="K120" s="7"/>
      <c r="L120" s="25"/>
    </row>
    <row r="121" spans="1:12" ht="21.75" customHeight="1" x14ac:dyDescent="0.25">
      <c r="A121" s="15">
        <f t="shared" si="6"/>
        <v>4.2999999999999989</v>
      </c>
      <c r="B121" s="7" t="s">
        <v>185</v>
      </c>
      <c r="C121" s="7" t="s">
        <v>56</v>
      </c>
      <c r="D121" s="18" t="s">
        <v>40</v>
      </c>
      <c r="E121" s="132">
        <v>1</v>
      </c>
      <c r="F121" s="7"/>
      <c r="G121" s="6"/>
      <c r="H121" s="124"/>
      <c r="I121" s="7"/>
      <c r="J121" s="7"/>
      <c r="K121" s="7"/>
      <c r="L121" s="25"/>
    </row>
    <row r="122" spans="1:12" ht="21.75" customHeight="1" x14ac:dyDescent="0.25">
      <c r="A122" s="15">
        <f t="shared" si="6"/>
        <v>4.3999999999999986</v>
      </c>
      <c r="B122" s="7" t="s">
        <v>186</v>
      </c>
      <c r="C122" s="7" t="s">
        <v>56</v>
      </c>
      <c r="D122" s="18" t="s">
        <v>40</v>
      </c>
      <c r="E122" s="131">
        <v>1</v>
      </c>
      <c r="F122" s="6"/>
      <c r="G122" s="6"/>
      <c r="H122" s="124"/>
      <c r="I122" s="7"/>
      <c r="J122" s="7"/>
      <c r="K122" s="7"/>
      <c r="L122" s="25"/>
    </row>
    <row r="123" spans="1:12" ht="21.75" customHeight="1" x14ac:dyDescent="0.25">
      <c r="A123" s="125"/>
      <c r="B123" s="5" t="s">
        <v>100</v>
      </c>
      <c r="C123" s="5" t="s">
        <v>0</v>
      </c>
      <c r="D123" s="25"/>
      <c r="E123" s="26"/>
      <c r="F123" s="26"/>
      <c r="G123" s="126"/>
      <c r="H123" s="108"/>
      <c r="I123" s="137"/>
      <c r="J123" s="96"/>
      <c r="K123" s="104"/>
      <c r="L123" s="25"/>
    </row>
    <row r="124" spans="1:12" ht="21.75" customHeight="1" x14ac:dyDescent="0.25">
      <c r="A124" s="7"/>
      <c r="B124" s="7" t="s">
        <v>114</v>
      </c>
      <c r="C124" s="7" t="s">
        <v>0</v>
      </c>
      <c r="D124" s="6"/>
      <c r="E124" s="11"/>
      <c r="F124" s="11"/>
      <c r="G124" s="47"/>
      <c r="H124" s="47"/>
      <c r="I124" s="47"/>
      <c r="J124" s="47"/>
      <c r="K124" s="47"/>
      <c r="L124" s="6"/>
    </row>
    <row r="125" spans="1:12" ht="28.5" customHeight="1" x14ac:dyDescent="0.25">
      <c r="A125" s="5"/>
      <c r="B125" s="5" t="s">
        <v>100</v>
      </c>
      <c r="C125" s="5" t="s">
        <v>0</v>
      </c>
      <c r="D125" s="25"/>
      <c r="E125" s="26"/>
      <c r="F125" s="26"/>
      <c r="G125" s="108"/>
      <c r="H125" s="108"/>
      <c r="I125" s="108"/>
      <c r="J125" s="108"/>
      <c r="K125" s="108"/>
      <c r="L125" s="25"/>
    </row>
    <row r="126" spans="1:12" ht="30" customHeight="1" x14ac:dyDescent="0.25">
      <c r="A126" s="7"/>
      <c r="B126" s="7" t="s">
        <v>191</v>
      </c>
      <c r="C126" s="7" t="s">
        <v>0</v>
      </c>
      <c r="D126" s="6"/>
      <c r="E126" s="11"/>
      <c r="F126" s="11"/>
      <c r="G126" s="47"/>
      <c r="H126" s="47"/>
      <c r="I126" s="47"/>
      <c r="J126" s="47"/>
      <c r="K126" s="47"/>
      <c r="L126" s="6"/>
    </row>
    <row r="127" spans="1:12" ht="25.5" customHeight="1" x14ac:dyDescent="0.25">
      <c r="A127" s="127"/>
      <c r="B127" s="127" t="s">
        <v>187</v>
      </c>
      <c r="C127" s="127" t="s">
        <v>0</v>
      </c>
      <c r="D127" s="128"/>
      <c r="E127" s="128"/>
      <c r="F127" s="128"/>
      <c r="G127" s="129"/>
      <c r="H127" s="129"/>
      <c r="I127" s="129"/>
      <c r="J127" s="129"/>
      <c r="K127" s="129"/>
      <c r="L127" s="128"/>
    </row>
    <row r="128" spans="1:12" ht="25.5" customHeight="1" x14ac:dyDescent="0.25">
      <c r="A128" s="127"/>
      <c r="B128" s="127" t="s">
        <v>115</v>
      </c>
      <c r="C128" s="127" t="s">
        <v>0</v>
      </c>
      <c r="D128" s="128"/>
      <c r="E128" s="128"/>
      <c r="F128" s="128"/>
      <c r="G128" s="129"/>
      <c r="H128" s="129"/>
      <c r="I128" s="129"/>
      <c r="J128" s="129"/>
      <c r="K128" s="129"/>
      <c r="L128" s="128"/>
    </row>
    <row r="129" spans="1:12" ht="36.75" customHeight="1" x14ac:dyDescent="0.25">
      <c r="A129" s="7"/>
      <c r="B129" s="5" t="s">
        <v>116</v>
      </c>
      <c r="C129" s="7" t="s">
        <v>0</v>
      </c>
      <c r="D129" s="6"/>
      <c r="E129" s="11"/>
      <c r="F129" s="11"/>
      <c r="G129" s="47"/>
      <c r="H129" s="47"/>
      <c r="I129" s="47"/>
      <c r="J129" s="47"/>
      <c r="K129" s="47"/>
      <c r="L129" s="6"/>
    </row>
    <row r="130" spans="1:12" ht="36.75" customHeight="1" x14ac:dyDescent="0.25">
      <c r="A130" s="5"/>
      <c r="B130" s="5" t="s">
        <v>100</v>
      </c>
      <c r="C130" s="5" t="s">
        <v>0</v>
      </c>
      <c r="D130" s="25"/>
      <c r="E130" s="26"/>
      <c r="F130" s="26"/>
      <c r="G130" s="108"/>
      <c r="H130" s="108"/>
      <c r="I130" s="108"/>
      <c r="J130" s="108"/>
      <c r="K130" s="108"/>
      <c r="L130" s="25"/>
    </row>
    <row r="131" spans="1:12" ht="36.75" customHeight="1" x14ac:dyDescent="0.25">
      <c r="A131" s="7"/>
      <c r="B131" s="7" t="s">
        <v>160</v>
      </c>
      <c r="C131" s="7" t="s">
        <v>0</v>
      </c>
      <c r="D131" s="6"/>
      <c r="E131" s="11"/>
      <c r="F131" s="11"/>
      <c r="G131" s="47"/>
      <c r="H131" s="47"/>
      <c r="I131" s="47"/>
      <c r="J131" s="47"/>
      <c r="K131" s="47"/>
      <c r="L131" s="6"/>
    </row>
    <row r="132" spans="1:12" ht="36.75" customHeight="1" x14ac:dyDescent="0.25">
      <c r="A132" s="127"/>
      <c r="B132" s="127" t="s">
        <v>100</v>
      </c>
      <c r="C132" s="127" t="s">
        <v>0</v>
      </c>
      <c r="D132" s="128"/>
      <c r="E132" s="128"/>
      <c r="F132" s="128"/>
      <c r="G132" s="129"/>
      <c r="H132" s="129"/>
      <c r="I132" s="129"/>
      <c r="J132" s="129"/>
      <c r="K132" s="129"/>
      <c r="L132" s="128"/>
    </row>
    <row r="135" spans="1:12" ht="66" customHeight="1" x14ac:dyDescent="0.25">
      <c r="B135" s="289" t="s">
        <v>294</v>
      </c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</row>
    <row r="137" spans="1:12" ht="34.5" customHeight="1" x14ac:dyDescent="0.25">
      <c r="B137" s="291" t="s">
        <v>29</v>
      </c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</row>
  </sheetData>
  <mergeCells count="17">
    <mergeCell ref="A1:L1"/>
    <mergeCell ref="C2:C3"/>
    <mergeCell ref="D2:E2"/>
    <mergeCell ref="F2:G2"/>
    <mergeCell ref="H2:I2"/>
    <mergeCell ref="J2:K2"/>
    <mergeCell ref="L2:L3"/>
    <mergeCell ref="A2:A3"/>
    <mergeCell ref="B2:B3"/>
    <mergeCell ref="B137:L137"/>
    <mergeCell ref="A56:E56"/>
    <mergeCell ref="A80:E80"/>
    <mergeCell ref="A5:E5"/>
    <mergeCell ref="A18:E18"/>
    <mergeCell ref="A23:E23"/>
    <mergeCell ref="A108:L108"/>
    <mergeCell ref="B135:L135"/>
  </mergeCells>
  <pageMargins left="0.2" right="0.2" top="0.51" bottom="0.51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workbookViewId="0">
      <selection activeCell="D315" sqref="D315"/>
    </sheetView>
  </sheetViews>
  <sheetFormatPr defaultRowHeight="15" x14ac:dyDescent="0.25"/>
  <cols>
    <col min="1" max="1" width="5.7109375" customWidth="1"/>
    <col min="2" max="2" width="39.42578125" customWidth="1"/>
    <col min="3" max="3" width="12.5703125" customWidth="1"/>
    <col min="4" max="5" width="10.28515625" customWidth="1"/>
    <col min="7" max="7" width="9.28515625" customWidth="1"/>
    <col min="9" max="9" width="8.28515625" customWidth="1"/>
    <col min="12" max="12" width="9.7109375" customWidth="1"/>
  </cols>
  <sheetData>
    <row r="1" spans="1:12" ht="70.5" customHeight="1" x14ac:dyDescent="0.25">
      <c r="A1" s="296" t="s">
        <v>282</v>
      </c>
      <c r="B1" s="296"/>
      <c r="C1" s="296"/>
      <c r="D1" s="296"/>
      <c r="E1" s="296"/>
      <c r="F1" s="296"/>
      <c r="G1" s="296"/>
      <c r="H1" s="305"/>
      <c r="I1" s="305"/>
      <c r="J1" s="305"/>
      <c r="K1" s="305"/>
      <c r="L1" s="305"/>
    </row>
    <row r="2" spans="1:12" ht="27" customHeight="1" x14ac:dyDescent="0.25">
      <c r="A2" s="293" t="s">
        <v>42</v>
      </c>
      <c r="B2" s="292" t="s">
        <v>43</v>
      </c>
      <c r="C2" s="292" t="s">
        <v>44</v>
      </c>
      <c r="D2" s="299" t="s">
        <v>1</v>
      </c>
      <c r="E2" s="300"/>
      <c r="F2" s="292" t="s">
        <v>45</v>
      </c>
      <c r="G2" s="292"/>
      <c r="H2" s="292" t="s">
        <v>46</v>
      </c>
      <c r="I2" s="292"/>
      <c r="J2" s="292" t="s">
        <v>47</v>
      </c>
      <c r="K2" s="292"/>
      <c r="L2" s="292" t="s">
        <v>4</v>
      </c>
    </row>
    <row r="3" spans="1:12" ht="38.25" x14ac:dyDescent="0.25">
      <c r="A3" s="293" t="s">
        <v>42</v>
      </c>
      <c r="B3" s="292" t="s">
        <v>48</v>
      </c>
      <c r="C3" s="298" t="s">
        <v>49</v>
      </c>
      <c r="D3" s="59" t="s">
        <v>5</v>
      </c>
      <c r="E3" s="78" t="s">
        <v>6</v>
      </c>
      <c r="F3" s="79" t="s">
        <v>50</v>
      </c>
      <c r="G3" s="153" t="s">
        <v>51</v>
      </c>
      <c r="H3" s="153" t="s">
        <v>50</v>
      </c>
      <c r="I3" s="80" t="s">
        <v>51</v>
      </c>
      <c r="J3" s="153" t="s">
        <v>50</v>
      </c>
      <c r="K3" s="153" t="s">
        <v>51</v>
      </c>
      <c r="L3" s="292" t="s">
        <v>51</v>
      </c>
    </row>
    <row r="4" spans="1:12" x14ac:dyDescent="0.25">
      <c r="A4" s="81">
        <v>1</v>
      </c>
      <c r="B4" s="23">
        <v>2</v>
      </c>
      <c r="C4" s="23">
        <v>3</v>
      </c>
      <c r="D4" s="82">
        <v>4</v>
      </c>
      <c r="E4" s="8">
        <v>5</v>
      </c>
      <c r="F4" s="56">
        <v>6</v>
      </c>
      <c r="G4" s="23">
        <v>7</v>
      </c>
      <c r="H4" s="23">
        <v>8</v>
      </c>
      <c r="I4" s="56">
        <v>9</v>
      </c>
      <c r="J4" s="23">
        <v>10</v>
      </c>
      <c r="K4" s="23">
        <v>11</v>
      </c>
      <c r="L4" s="23">
        <v>12</v>
      </c>
    </row>
    <row r="5" spans="1:12" ht="30" customHeight="1" x14ac:dyDescent="0.25">
      <c r="A5" s="294" t="s">
        <v>117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4"/>
    </row>
    <row r="6" spans="1:12" ht="35.1" customHeight="1" x14ac:dyDescent="0.25">
      <c r="A6" s="62">
        <v>1</v>
      </c>
      <c r="B6" s="21" t="s">
        <v>52</v>
      </c>
      <c r="C6" s="21" t="s">
        <v>7</v>
      </c>
      <c r="D6" s="26"/>
      <c r="E6" s="26">
        <v>0.02</v>
      </c>
      <c r="F6" s="25"/>
      <c r="G6" s="84"/>
      <c r="H6" s="59"/>
      <c r="I6" s="76"/>
      <c r="J6" s="59"/>
      <c r="K6" s="133"/>
      <c r="L6" s="25"/>
    </row>
    <row r="7" spans="1:12" ht="35.1" customHeight="1" x14ac:dyDescent="0.25">
      <c r="A7" s="62">
        <v>2</v>
      </c>
      <c r="B7" s="21" t="s">
        <v>54</v>
      </c>
      <c r="C7" s="21" t="s">
        <v>8</v>
      </c>
      <c r="D7" s="26"/>
      <c r="E7" s="26">
        <v>0.8</v>
      </c>
      <c r="F7" s="25"/>
      <c r="G7" s="14"/>
      <c r="H7" s="57"/>
      <c r="I7" s="85"/>
      <c r="J7" s="59"/>
      <c r="K7" s="133"/>
      <c r="L7" s="25"/>
    </row>
    <row r="8" spans="1:12" ht="60" customHeight="1" x14ac:dyDescent="0.25">
      <c r="A8" s="62">
        <v>3</v>
      </c>
      <c r="B8" s="21" t="s">
        <v>118</v>
      </c>
      <c r="C8" s="21" t="s">
        <v>28</v>
      </c>
      <c r="D8" s="26"/>
      <c r="E8" s="26">
        <v>20</v>
      </c>
      <c r="F8" s="25"/>
      <c r="G8" s="84"/>
      <c r="H8" s="59"/>
      <c r="I8" s="76"/>
      <c r="J8" s="59"/>
      <c r="K8" s="76"/>
      <c r="L8" s="25"/>
    </row>
    <row r="9" spans="1:12" ht="59.25" customHeight="1" x14ac:dyDescent="0.25">
      <c r="A9" s="62">
        <v>4</v>
      </c>
      <c r="B9" s="21" t="s">
        <v>55</v>
      </c>
      <c r="C9" s="21" t="s">
        <v>56</v>
      </c>
      <c r="D9" s="26"/>
      <c r="E9" s="26">
        <v>5</v>
      </c>
      <c r="F9" s="25"/>
      <c r="G9" s="14"/>
      <c r="H9" s="57"/>
      <c r="I9" s="85"/>
      <c r="J9" s="59"/>
      <c r="K9" s="76"/>
      <c r="L9" s="25"/>
    </row>
    <row r="10" spans="1:12" ht="58.5" customHeight="1" x14ac:dyDescent="0.25">
      <c r="A10" s="62">
        <v>5</v>
      </c>
      <c r="B10" s="21" t="s">
        <v>119</v>
      </c>
      <c r="C10" s="21" t="s">
        <v>56</v>
      </c>
      <c r="D10" s="26"/>
      <c r="E10" s="26">
        <v>2</v>
      </c>
      <c r="F10" s="25"/>
      <c r="G10" s="14"/>
      <c r="H10" s="57"/>
      <c r="I10" s="85"/>
      <c r="J10" s="59"/>
      <c r="K10" s="76"/>
      <c r="L10" s="25"/>
    </row>
    <row r="11" spans="1:12" ht="55.5" customHeight="1" x14ac:dyDescent="0.25">
      <c r="A11" s="62">
        <v>6</v>
      </c>
      <c r="B11" s="21" t="s">
        <v>57</v>
      </c>
      <c r="C11" s="21" t="s">
        <v>56</v>
      </c>
      <c r="D11" s="26"/>
      <c r="E11" s="26">
        <v>2</v>
      </c>
      <c r="F11" s="25"/>
      <c r="G11" s="14"/>
      <c r="H11" s="57"/>
      <c r="I11" s="85"/>
      <c r="J11" s="59"/>
      <c r="K11" s="76"/>
      <c r="L11" s="25"/>
    </row>
    <row r="12" spans="1:12" ht="35.1" customHeight="1" x14ac:dyDescent="0.25">
      <c r="A12" s="62">
        <v>7</v>
      </c>
      <c r="B12" s="21" t="s">
        <v>120</v>
      </c>
      <c r="C12" s="21" t="s">
        <v>99</v>
      </c>
      <c r="D12" s="26"/>
      <c r="E12" s="26">
        <v>0.3</v>
      </c>
      <c r="F12" s="25"/>
      <c r="G12" s="14"/>
      <c r="H12" s="57"/>
      <c r="I12" s="85"/>
      <c r="J12" s="59"/>
      <c r="K12" s="76"/>
      <c r="L12" s="25"/>
    </row>
    <row r="13" spans="1:12" ht="35.1" customHeight="1" x14ac:dyDescent="0.25">
      <c r="A13" s="62">
        <v>8</v>
      </c>
      <c r="B13" s="21" t="s">
        <v>58</v>
      </c>
      <c r="C13" s="21" t="s">
        <v>8</v>
      </c>
      <c r="D13" s="26"/>
      <c r="E13" s="25">
        <v>10</v>
      </c>
      <c r="F13" s="25"/>
      <c r="G13" s="7"/>
      <c r="H13" s="7"/>
      <c r="I13" s="5"/>
      <c r="J13" s="7"/>
      <c r="K13" s="76"/>
      <c r="L13" s="25"/>
    </row>
    <row r="14" spans="1:12" ht="35.25" customHeight="1" x14ac:dyDescent="0.25">
      <c r="A14" s="294" t="s">
        <v>196</v>
      </c>
      <c r="B14" s="295"/>
      <c r="C14" s="295"/>
      <c r="D14" s="295"/>
      <c r="E14" s="295"/>
      <c r="F14" s="145"/>
      <c r="G14" s="145"/>
      <c r="H14" s="145"/>
      <c r="I14" s="145"/>
      <c r="J14" s="145"/>
      <c r="K14" s="145"/>
      <c r="L14" s="145"/>
    </row>
    <row r="15" spans="1:12" ht="36.75" customHeight="1" x14ac:dyDescent="0.25">
      <c r="A15" s="5">
        <v>1</v>
      </c>
      <c r="B15" s="21" t="s">
        <v>59</v>
      </c>
      <c r="C15" s="5" t="s">
        <v>3</v>
      </c>
      <c r="D15" s="76"/>
      <c r="E15" s="76">
        <v>605</v>
      </c>
      <c r="F15" s="76"/>
      <c r="G15" s="86"/>
      <c r="H15" s="87"/>
      <c r="I15" s="86"/>
      <c r="J15" s="87"/>
      <c r="K15" s="86"/>
      <c r="L15" s="58"/>
    </row>
    <row r="16" spans="1:12" ht="18.75" customHeight="1" x14ac:dyDescent="0.25">
      <c r="A16" s="15">
        <f>A15+0.1</f>
        <v>1.1000000000000001</v>
      </c>
      <c r="B16" s="155" t="s">
        <v>197</v>
      </c>
      <c r="C16" s="16" t="s">
        <v>198</v>
      </c>
      <c r="D16" s="156">
        <v>0.10199999999999999</v>
      </c>
      <c r="E16" s="10">
        <f>D16*E15</f>
        <v>61.709999999999994</v>
      </c>
      <c r="F16" s="10"/>
      <c r="G16" s="10"/>
      <c r="H16" s="10"/>
      <c r="I16" s="10"/>
      <c r="J16" s="10"/>
      <c r="K16" s="10"/>
      <c r="L16" s="10"/>
    </row>
    <row r="17" spans="1:12" ht="54.75" customHeight="1" x14ac:dyDescent="0.25">
      <c r="A17" s="15">
        <f>A16+0.1</f>
        <v>1.2000000000000002</v>
      </c>
      <c r="B17" s="20" t="s">
        <v>60</v>
      </c>
      <c r="C17" s="59" t="s">
        <v>61</v>
      </c>
      <c r="D17" s="59">
        <v>0.15</v>
      </c>
      <c r="E17" s="59">
        <f>D17*E15</f>
        <v>90.75</v>
      </c>
      <c r="F17" s="59"/>
      <c r="G17" s="10"/>
      <c r="H17" s="16"/>
      <c r="I17" s="10"/>
      <c r="J17" s="16"/>
      <c r="K17" s="10"/>
      <c r="L17" s="60"/>
    </row>
    <row r="18" spans="1:12" ht="44.25" customHeight="1" x14ac:dyDescent="0.25">
      <c r="A18" s="294" t="s">
        <v>199</v>
      </c>
      <c r="B18" s="295"/>
      <c r="C18" s="295"/>
      <c r="D18" s="295"/>
      <c r="E18" s="295"/>
      <c r="F18" s="145"/>
      <c r="G18" s="145"/>
      <c r="H18" s="145"/>
      <c r="I18" s="145"/>
      <c r="J18" s="145"/>
      <c r="K18" s="145"/>
      <c r="L18" s="145"/>
    </row>
    <row r="19" spans="1:12" ht="44.25" customHeight="1" x14ac:dyDescent="0.25">
      <c r="A19" s="43">
        <v>1</v>
      </c>
      <c r="B19" s="21" t="s">
        <v>21</v>
      </c>
      <c r="C19" s="21" t="s">
        <v>7</v>
      </c>
      <c r="D19" s="26"/>
      <c r="E19" s="38">
        <v>0.2</v>
      </c>
      <c r="F19" s="25"/>
      <c r="G19" s="5"/>
      <c r="H19" s="5"/>
      <c r="I19" s="5"/>
      <c r="J19" s="5"/>
      <c r="K19" s="5"/>
      <c r="L19" s="25"/>
    </row>
    <row r="20" spans="1:12" x14ac:dyDescent="0.25">
      <c r="A20" s="20">
        <f>A19+0.1</f>
        <v>1.1000000000000001</v>
      </c>
      <c r="B20" s="157" t="s">
        <v>200</v>
      </c>
      <c r="C20" s="157" t="s">
        <v>198</v>
      </c>
      <c r="D20" s="158">
        <v>206</v>
      </c>
      <c r="E20" s="159">
        <f>E19*D20</f>
        <v>41.2</v>
      </c>
      <c r="F20" s="160"/>
      <c r="G20" s="161"/>
      <c r="H20" s="10"/>
      <c r="I20" s="162"/>
      <c r="J20" s="160"/>
      <c r="K20" s="160"/>
      <c r="L20" s="162"/>
    </row>
    <row r="21" spans="1:12" ht="36" customHeight="1" x14ac:dyDescent="0.25">
      <c r="A21" s="61">
        <v>2</v>
      </c>
      <c r="B21" s="36" t="s">
        <v>201</v>
      </c>
      <c r="C21" s="36" t="s">
        <v>7</v>
      </c>
      <c r="D21" s="14"/>
      <c r="E21" s="14">
        <v>0.4</v>
      </c>
      <c r="F21" s="14"/>
      <c r="G21" s="14"/>
      <c r="H21" s="47"/>
      <c r="I21" s="47"/>
      <c r="J21" s="47"/>
      <c r="K21" s="47"/>
      <c r="L21" s="14"/>
    </row>
    <row r="22" spans="1:12" ht="21.75" customHeight="1" x14ac:dyDescent="0.25">
      <c r="A22" s="15">
        <f>A21+0.1</f>
        <v>2.1</v>
      </c>
      <c r="B22" s="10" t="s">
        <v>202</v>
      </c>
      <c r="C22" s="10" t="s">
        <v>198</v>
      </c>
      <c r="D22" s="163">
        <v>0.996</v>
      </c>
      <c r="E22" s="10">
        <f>D22*E21</f>
        <v>0.39840000000000003</v>
      </c>
      <c r="F22" s="47"/>
      <c r="G22" s="47"/>
      <c r="H22" s="10"/>
      <c r="I22" s="35"/>
      <c r="J22" s="47"/>
      <c r="K22" s="47"/>
      <c r="L22" s="35"/>
    </row>
    <row r="23" spans="1:12" ht="21" customHeight="1" x14ac:dyDescent="0.25">
      <c r="A23" s="20">
        <f>A22+0.1</f>
        <v>2.2000000000000002</v>
      </c>
      <c r="B23" s="164" t="s">
        <v>203</v>
      </c>
      <c r="C23" s="164" t="s">
        <v>0</v>
      </c>
      <c r="D23" s="165">
        <v>2.23</v>
      </c>
      <c r="E23" s="165">
        <f>D23*E21</f>
        <v>0.89200000000000002</v>
      </c>
      <c r="F23" s="162"/>
      <c r="G23" s="162"/>
      <c r="H23" s="165"/>
      <c r="I23" s="165"/>
      <c r="J23" s="165"/>
      <c r="K23" s="165"/>
      <c r="L23" s="165"/>
    </row>
    <row r="24" spans="1:12" ht="46.5" customHeight="1" x14ac:dyDescent="0.25">
      <c r="A24" s="61">
        <v>3</v>
      </c>
      <c r="B24" s="29" t="s">
        <v>204</v>
      </c>
      <c r="C24" s="29" t="s">
        <v>7</v>
      </c>
      <c r="D24" s="42"/>
      <c r="E24" s="9">
        <v>0.03</v>
      </c>
      <c r="F24" s="48"/>
      <c r="G24" s="49"/>
      <c r="H24" s="49"/>
      <c r="I24" s="49"/>
      <c r="J24" s="49"/>
      <c r="K24" s="50"/>
      <c r="L24" s="14"/>
    </row>
    <row r="25" spans="1:12" x14ac:dyDescent="0.25">
      <c r="A25" s="166">
        <f>A24+0.1</f>
        <v>3.1</v>
      </c>
      <c r="B25" s="155" t="s">
        <v>205</v>
      </c>
      <c r="C25" s="155" t="s">
        <v>198</v>
      </c>
      <c r="D25" s="155">
        <v>89</v>
      </c>
      <c r="E25" s="155">
        <f>D25*E24</f>
        <v>2.67</v>
      </c>
      <c r="F25" s="167"/>
      <c r="G25" s="167"/>
      <c r="H25" s="168"/>
      <c r="I25" s="168"/>
      <c r="J25" s="49"/>
      <c r="K25" s="50"/>
      <c r="L25" s="169"/>
    </row>
    <row r="26" spans="1:12" x14ac:dyDescent="0.25">
      <c r="A26" s="164">
        <f>A25+0.1</f>
        <v>3.2</v>
      </c>
      <c r="B26" s="164" t="s">
        <v>206</v>
      </c>
      <c r="C26" s="164" t="s">
        <v>0</v>
      </c>
      <c r="D26" s="165">
        <v>37</v>
      </c>
      <c r="E26" s="170">
        <f>D26*E24</f>
        <v>1.1099999999999999</v>
      </c>
      <c r="F26" s="171"/>
      <c r="G26" s="172"/>
      <c r="H26" s="172"/>
      <c r="I26" s="171"/>
      <c r="J26" s="170"/>
      <c r="K26" s="165"/>
      <c r="L26" s="172"/>
    </row>
    <row r="27" spans="1:12" x14ac:dyDescent="0.25">
      <c r="A27" s="173">
        <f>A26+0.1</f>
        <v>3.3000000000000003</v>
      </c>
      <c r="B27" s="15" t="s">
        <v>10</v>
      </c>
      <c r="C27" s="15" t="s">
        <v>9</v>
      </c>
      <c r="D27" s="18">
        <v>115</v>
      </c>
      <c r="E27" s="18">
        <f>D27*E24</f>
        <v>3.4499999999999997</v>
      </c>
      <c r="F27" s="18"/>
      <c r="G27" s="18"/>
      <c r="H27" s="28"/>
      <c r="I27" s="28"/>
      <c r="J27" s="28"/>
      <c r="K27" s="28"/>
      <c r="L27" s="28"/>
    </row>
    <row r="28" spans="1:12" x14ac:dyDescent="0.25">
      <c r="A28" s="37">
        <f>A27+0.1</f>
        <v>3.4000000000000004</v>
      </c>
      <c r="B28" s="37" t="s">
        <v>207</v>
      </c>
      <c r="C28" s="37" t="s">
        <v>208</v>
      </c>
      <c r="D28" s="17">
        <v>2</v>
      </c>
      <c r="E28" s="174">
        <f>D28*E24</f>
        <v>0.06</v>
      </c>
      <c r="F28" s="18"/>
      <c r="G28" s="175"/>
      <c r="H28" s="31"/>
      <c r="I28" s="30"/>
      <c r="J28" s="30"/>
      <c r="K28" s="31"/>
      <c r="L28" s="176"/>
    </row>
    <row r="29" spans="1:12" ht="51" x14ac:dyDescent="0.25">
      <c r="A29" s="61">
        <v>4</v>
      </c>
      <c r="B29" s="36" t="s">
        <v>209</v>
      </c>
      <c r="C29" s="36" t="s">
        <v>7</v>
      </c>
      <c r="D29" s="14"/>
      <c r="E29" s="9">
        <v>0.29099999999999998</v>
      </c>
      <c r="F29" s="42"/>
      <c r="G29" s="31"/>
      <c r="H29" s="31"/>
      <c r="I29" s="30"/>
      <c r="J29" s="30"/>
      <c r="K29" s="31"/>
      <c r="L29" s="14"/>
    </row>
    <row r="30" spans="1:12" ht="20.100000000000001" customHeight="1" x14ac:dyDescent="0.25">
      <c r="A30" s="166">
        <f t="shared" ref="A30:A36" si="0">A29+0.1</f>
        <v>4.0999999999999996</v>
      </c>
      <c r="B30" s="10" t="s">
        <v>202</v>
      </c>
      <c r="C30" s="10" t="s">
        <v>198</v>
      </c>
      <c r="D30" s="10">
        <v>1110</v>
      </c>
      <c r="E30" s="155">
        <f>D30*E29</f>
        <v>323.01</v>
      </c>
      <c r="F30" s="177"/>
      <c r="G30" s="178"/>
      <c r="H30" s="10"/>
      <c r="I30" s="155"/>
      <c r="J30" s="177"/>
      <c r="K30" s="178"/>
      <c r="L30" s="10"/>
    </row>
    <row r="31" spans="1:12" ht="20.100000000000001" customHeight="1" x14ac:dyDescent="0.25">
      <c r="A31" s="164">
        <f t="shared" si="0"/>
        <v>4.1999999999999993</v>
      </c>
      <c r="B31" s="164" t="s">
        <v>210</v>
      </c>
      <c r="C31" s="164" t="s">
        <v>0</v>
      </c>
      <c r="D31" s="165">
        <v>96</v>
      </c>
      <c r="E31" s="170">
        <f>D31*E29</f>
        <v>27.936</v>
      </c>
      <c r="F31" s="179"/>
      <c r="G31" s="180"/>
      <c r="H31" s="180"/>
      <c r="I31" s="179"/>
      <c r="J31" s="170"/>
      <c r="K31" s="165"/>
      <c r="L31" s="172"/>
    </row>
    <row r="32" spans="1:12" ht="20.100000000000001" customHeight="1" x14ac:dyDescent="0.25">
      <c r="A32" s="15">
        <f t="shared" si="0"/>
        <v>4.2999999999999989</v>
      </c>
      <c r="B32" s="15" t="s">
        <v>20</v>
      </c>
      <c r="C32" s="37" t="s">
        <v>9</v>
      </c>
      <c r="D32" s="17">
        <v>101.5</v>
      </c>
      <c r="E32" s="18">
        <f>E29*D32</f>
        <v>29.536499999999997</v>
      </c>
      <c r="F32" s="45"/>
      <c r="G32" s="17"/>
      <c r="H32" s="31"/>
      <c r="I32" s="30"/>
      <c r="J32" s="30"/>
      <c r="K32" s="31"/>
      <c r="L32" s="19"/>
    </row>
    <row r="33" spans="1:12" ht="20.100000000000001" customHeight="1" x14ac:dyDescent="0.25">
      <c r="A33" s="15">
        <f t="shared" si="0"/>
        <v>4.3999999999999986</v>
      </c>
      <c r="B33" s="37" t="s">
        <v>211</v>
      </c>
      <c r="C33" s="37" t="s">
        <v>2</v>
      </c>
      <c r="D33" s="17">
        <v>170</v>
      </c>
      <c r="E33" s="18">
        <f>D33*E29</f>
        <v>49.47</v>
      </c>
      <c r="F33" s="18"/>
      <c r="G33" s="17"/>
      <c r="H33" s="31"/>
      <c r="I33" s="30"/>
      <c r="J33" s="30"/>
      <c r="K33" s="31"/>
      <c r="L33" s="19"/>
    </row>
    <row r="34" spans="1:12" ht="20.100000000000001" customHeight="1" x14ac:dyDescent="0.25">
      <c r="A34" s="15">
        <f t="shared" si="0"/>
        <v>4.4999999999999982</v>
      </c>
      <c r="B34" s="37" t="s">
        <v>212</v>
      </c>
      <c r="C34" s="37" t="s">
        <v>38</v>
      </c>
      <c r="D34" s="17" t="s">
        <v>24</v>
      </c>
      <c r="E34" s="17">
        <v>166.5</v>
      </c>
      <c r="F34" s="46"/>
      <c r="G34" s="17"/>
      <c r="H34" s="31"/>
      <c r="I34" s="30"/>
      <c r="J34" s="30"/>
      <c r="K34" s="31"/>
      <c r="L34" s="19"/>
    </row>
    <row r="35" spans="1:12" ht="20.100000000000001" customHeight="1" x14ac:dyDescent="0.25">
      <c r="A35" s="15">
        <f t="shared" si="0"/>
        <v>4.5999999999999979</v>
      </c>
      <c r="B35" s="37" t="s">
        <v>18</v>
      </c>
      <c r="C35" s="37" t="s">
        <v>38</v>
      </c>
      <c r="D35" s="17" t="s">
        <v>24</v>
      </c>
      <c r="E35" s="17">
        <v>2510.5500000000002</v>
      </c>
      <c r="F35" s="46"/>
      <c r="G35" s="17"/>
      <c r="H35" s="31"/>
      <c r="I35" s="30"/>
      <c r="J35" s="30"/>
      <c r="K35" s="31"/>
      <c r="L35" s="19"/>
    </row>
    <row r="36" spans="1:12" ht="20.100000000000001" customHeight="1" x14ac:dyDescent="0.25">
      <c r="A36" s="15">
        <f t="shared" si="0"/>
        <v>4.6999999999999975</v>
      </c>
      <c r="B36" s="37" t="s">
        <v>207</v>
      </c>
      <c r="C36" s="37" t="s">
        <v>208</v>
      </c>
      <c r="D36" s="17">
        <v>70</v>
      </c>
      <c r="E36" s="18">
        <f>D36*E29</f>
        <v>20.369999999999997</v>
      </c>
      <c r="F36" s="18"/>
      <c r="G36" s="17"/>
      <c r="H36" s="31"/>
      <c r="I36" s="30"/>
      <c r="J36" s="30"/>
      <c r="K36" s="31"/>
      <c r="L36" s="19"/>
    </row>
    <row r="37" spans="1:12" ht="20.100000000000001" customHeight="1" x14ac:dyDescent="0.25">
      <c r="A37" s="113">
        <v>5</v>
      </c>
      <c r="B37" s="113" t="s">
        <v>98</v>
      </c>
      <c r="C37" s="113" t="s">
        <v>99</v>
      </c>
      <c r="D37" s="114"/>
      <c r="E37" s="181">
        <v>40</v>
      </c>
      <c r="F37" s="181"/>
      <c r="G37" s="181"/>
      <c r="H37" s="181"/>
      <c r="I37" s="182"/>
      <c r="J37" s="182"/>
      <c r="K37" s="182"/>
      <c r="L37" s="14"/>
    </row>
    <row r="38" spans="1:12" ht="20.100000000000001" customHeight="1" x14ac:dyDescent="0.25">
      <c r="A38" s="15">
        <f>A37+0.1</f>
        <v>5.0999999999999996</v>
      </c>
      <c r="B38" s="10" t="s">
        <v>202</v>
      </c>
      <c r="C38" s="157" t="s">
        <v>0</v>
      </c>
      <c r="D38" s="158">
        <v>1.21</v>
      </c>
      <c r="E38" s="159">
        <f>D38*E37</f>
        <v>48.4</v>
      </c>
      <c r="F38" s="160"/>
      <c r="G38" s="161"/>
      <c r="H38" s="10"/>
      <c r="I38" s="35"/>
      <c r="J38" s="160"/>
      <c r="K38" s="160"/>
      <c r="L38" s="162"/>
    </row>
    <row r="39" spans="1:12" ht="20.100000000000001" customHeight="1" x14ac:dyDescent="0.25">
      <c r="A39" s="62">
        <v>6</v>
      </c>
      <c r="B39" s="21" t="s">
        <v>22</v>
      </c>
      <c r="C39" s="21" t="s">
        <v>7</v>
      </c>
      <c r="D39" s="34"/>
      <c r="E39" s="25">
        <v>0.1</v>
      </c>
      <c r="F39" s="25"/>
      <c r="G39" s="13"/>
      <c r="H39" s="13"/>
      <c r="I39" s="13"/>
      <c r="J39" s="13"/>
      <c r="K39" s="13"/>
      <c r="L39" s="14"/>
    </row>
    <row r="40" spans="1:12" ht="20.100000000000001" customHeight="1" x14ac:dyDescent="0.25">
      <c r="A40" s="20">
        <f>A39+0.1</f>
        <v>6.1</v>
      </c>
      <c r="B40" s="10" t="s">
        <v>202</v>
      </c>
      <c r="C40" s="10" t="s">
        <v>198</v>
      </c>
      <c r="D40" s="163">
        <v>1.55</v>
      </c>
      <c r="E40" s="10">
        <f>D40*E39</f>
        <v>0.15500000000000003</v>
      </c>
      <c r="F40" s="183"/>
      <c r="G40" s="183"/>
      <c r="H40" s="162"/>
      <c r="I40" s="10"/>
      <c r="J40" s="10"/>
      <c r="K40" s="10"/>
      <c r="L40" s="10"/>
    </row>
    <row r="41" spans="1:12" ht="20.100000000000001" customHeight="1" x14ac:dyDescent="0.25">
      <c r="A41" s="20">
        <f>A40+0.1</f>
        <v>6.1999999999999993</v>
      </c>
      <c r="B41" s="164" t="s">
        <v>213</v>
      </c>
      <c r="C41" s="164" t="s">
        <v>214</v>
      </c>
      <c r="D41" s="184">
        <v>3.47</v>
      </c>
      <c r="E41" s="165">
        <f>D41*E39</f>
        <v>0.34700000000000003</v>
      </c>
      <c r="F41" s="6"/>
      <c r="G41" s="6"/>
      <c r="H41" s="165"/>
      <c r="I41" s="165"/>
      <c r="J41" s="165"/>
      <c r="K41" s="165"/>
      <c r="L41" s="165"/>
    </row>
    <row r="42" spans="1:12" ht="20.100000000000001" customHeight="1" x14ac:dyDescent="0.25">
      <c r="A42" s="20">
        <f>A41+0.1</f>
        <v>6.2999999999999989</v>
      </c>
      <c r="B42" s="164" t="s">
        <v>215</v>
      </c>
      <c r="C42" s="164" t="s">
        <v>0</v>
      </c>
      <c r="D42" s="184">
        <v>0.20899999999999999</v>
      </c>
      <c r="E42" s="165">
        <f>D42*E39</f>
        <v>2.0900000000000002E-2</v>
      </c>
      <c r="F42" s="162"/>
      <c r="G42" s="162"/>
      <c r="H42" s="165"/>
      <c r="I42" s="165"/>
      <c r="J42" s="165"/>
      <c r="K42" s="165"/>
      <c r="L42" s="165"/>
    </row>
    <row r="43" spans="1:12" ht="20.100000000000001" customHeight="1" x14ac:dyDescent="0.25">
      <c r="A43" s="62">
        <v>5</v>
      </c>
      <c r="B43" s="21" t="s">
        <v>25</v>
      </c>
      <c r="C43" s="21" t="s">
        <v>65</v>
      </c>
      <c r="D43" s="26"/>
      <c r="E43" s="25">
        <v>0.1</v>
      </c>
      <c r="F43" s="25"/>
      <c r="G43" s="7"/>
      <c r="H43" s="7"/>
      <c r="I43" s="7"/>
      <c r="J43" s="7"/>
      <c r="K43" s="7"/>
      <c r="L43" s="14"/>
    </row>
    <row r="44" spans="1:12" ht="20.100000000000001" customHeight="1" x14ac:dyDescent="0.25">
      <c r="A44" s="20">
        <f>A43+0.1</f>
        <v>5.0999999999999996</v>
      </c>
      <c r="B44" s="10" t="s">
        <v>202</v>
      </c>
      <c r="C44" s="10" t="s">
        <v>198</v>
      </c>
      <c r="D44" s="163">
        <v>98</v>
      </c>
      <c r="E44" s="10">
        <f>E43*D44</f>
        <v>9.8000000000000007</v>
      </c>
      <c r="F44" s="13"/>
      <c r="G44" s="13"/>
      <c r="H44" s="10"/>
      <c r="I44" s="10"/>
      <c r="J44" s="10"/>
      <c r="K44" s="10"/>
      <c r="L44" s="10"/>
    </row>
    <row r="45" spans="1:12" ht="20.100000000000001" customHeight="1" x14ac:dyDescent="0.25">
      <c r="A45" s="62">
        <v>7</v>
      </c>
      <c r="B45" s="21" t="s">
        <v>66</v>
      </c>
      <c r="C45" s="21" t="s">
        <v>8</v>
      </c>
      <c r="D45" s="26"/>
      <c r="E45" s="25">
        <f>(E43+E39)*1.85*100</f>
        <v>37.000000000000007</v>
      </c>
      <c r="F45" s="25"/>
      <c r="G45" s="7"/>
      <c r="H45" s="7"/>
      <c r="I45" s="7"/>
      <c r="J45" s="7"/>
      <c r="K45" s="7"/>
      <c r="L45" s="14"/>
    </row>
    <row r="46" spans="1:12" ht="20.100000000000001" customHeight="1" x14ac:dyDescent="0.25">
      <c r="A46" s="20">
        <f>A45+0.1</f>
        <v>7.1</v>
      </c>
      <c r="B46" s="164" t="s">
        <v>216</v>
      </c>
      <c r="C46" s="164" t="s">
        <v>8</v>
      </c>
      <c r="D46" s="164">
        <v>1</v>
      </c>
      <c r="E46" s="165">
        <f>E45*D46</f>
        <v>37.000000000000007</v>
      </c>
      <c r="F46" s="162"/>
      <c r="G46" s="162"/>
      <c r="H46" s="165"/>
      <c r="I46" s="165"/>
      <c r="J46" s="165"/>
      <c r="K46" s="165"/>
      <c r="L46" s="165"/>
    </row>
    <row r="47" spans="1:12" ht="34.5" customHeight="1" x14ac:dyDescent="0.25">
      <c r="A47" s="294" t="s">
        <v>217</v>
      </c>
      <c r="B47" s="295"/>
      <c r="C47" s="295"/>
      <c r="D47" s="295"/>
      <c r="E47" s="295"/>
      <c r="F47" s="145"/>
      <c r="G47" s="145"/>
      <c r="H47" s="145"/>
      <c r="I47" s="145"/>
      <c r="J47" s="145"/>
      <c r="K47" s="145"/>
      <c r="L47" s="145"/>
    </row>
    <row r="48" spans="1:12" ht="35.25" customHeight="1" x14ac:dyDescent="0.25">
      <c r="A48" s="43">
        <v>1</v>
      </c>
      <c r="B48" s="21" t="s">
        <v>21</v>
      </c>
      <c r="C48" s="21" t="s">
        <v>7</v>
      </c>
      <c r="D48" s="26"/>
      <c r="E48" s="38">
        <v>0.04</v>
      </c>
      <c r="F48" s="25"/>
      <c r="G48" s="5"/>
      <c r="H48" s="5"/>
      <c r="I48" s="5"/>
      <c r="J48" s="5"/>
      <c r="K48" s="5"/>
      <c r="L48" s="25"/>
    </row>
    <row r="49" spans="1:12" x14ac:dyDescent="0.25">
      <c r="A49" s="20">
        <f>A48+0.1</f>
        <v>1.1000000000000001</v>
      </c>
      <c r="B49" s="157" t="s">
        <v>200</v>
      </c>
      <c r="C49" s="157" t="s">
        <v>198</v>
      </c>
      <c r="D49" s="158">
        <v>206</v>
      </c>
      <c r="E49" s="159">
        <f>E48*D49</f>
        <v>8.24</v>
      </c>
      <c r="F49" s="160"/>
      <c r="G49" s="161"/>
      <c r="H49" s="10"/>
      <c r="I49" s="162"/>
      <c r="J49" s="160"/>
      <c r="K49" s="160"/>
      <c r="L49" s="162"/>
    </row>
    <row r="50" spans="1:12" ht="31.5" customHeight="1" x14ac:dyDescent="0.25">
      <c r="A50" s="61">
        <v>2</v>
      </c>
      <c r="B50" s="36" t="s">
        <v>201</v>
      </c>
      <c r="C50" s="36" t="s">
        <v>7</v>
      </c>
      <c r="D50" s="14"/>
      <c r="E50" s="14">
        <v>0.08</v>
      </c>
      <c r="F50" s="14"/>
      <c r="G50" s="14"/>
      <c r="H50" s="47"/>
      <c r="I50" s="47"/>
      <c r="J50" s="47"/>
      <c r="K50" s="47"/>
      <c r="L50" s="14"/>
    </row>
    <row r="51" spans="1:12" x14ac:dyDescent="0.25">
      <c r="A51" s="15">
        <f>A50+0.1</f>
        <v>2.1</v>
      </c>
      <c r="B51" s="10" t="s">
        <v>202</v>
      </c>
      <c r="C51" s="10" t="s">
        <v>198</v>
      </c>
      <c r="D51" s="163">
        <v>0.996</v>
      </c>
      <c r="E51" s="10">
        <f>D51*E50</f>
        <v>7.9680000000000001E-2</v>
      </c>
      <c r="F51" s="47"/>
      <c r="G51" s="47"/>
      <c r="H51" s="10"/>
      <c r="I51" s="35"/>
      <c r="J51" s="47"/>
      <c r="K51" s="47"/>
      <c r="L51" s="35"/>
    </row>
    <row r="52" spans="1:12" x14ac:dyDescent="0.25">
      <c r="A52" s="20">
        <f>A51+0.1</f>
        <v>2.2000000000000002</v>
      </c>
      <c r="B52" s="164" t="s">
        <v>203</v>
      </c>
      <c r="C52" s="164" t="s">
        <v>0</v>
      </c>
      <c r="D52" s="165">
        <v>2.23</v>
      </c>
      <c r="E52" s="165">
        <f>D52*E50</f>
        <v>0.1784</v>
      </c>
      <c r="F52" s="162"/>
      <c r="G52" s="162"/>
      <c r="H52" s="165"/>
      <c r="I52" s="165"/>
      <c r="J52" s="165"/>
      <c r="K52" s="165"/>
      <c r="L52" s="165"/>
    </row>
    <row r="53" spans="1:12" ht="57" customHeight="1" x14ac:dyDescent="0.25">
      <c r="A53" s="61">
        <v>3</v>
      </c>
      <c r="B53" s="29" t="s">
        <v>204</v>
      </c>
      <c r="C53" s="29" t="s">
        <v>7</v>
      </c>
      <c r="D53" s="42"/>
      <c r="E53" s="9">
        <v>0.127</v>
      </c>
      <c r="F53" s="48"/>
      <c r="G53" s="49"/>
      <c r="H53" s="49"/>
      <c r="I53" s="49"/>
      <c r="J53" s="49"/>
      <c r="K53" s="50"/>
      <c r="L53" s="14"/>
    </row>
    <row r="54" spans="1:12" x14ac:dyDescent="0.25">
      <c r="A54" s="166">
        <f>A53+0.1</f>
        <v>3.1</v>
      </c>
      <c r="B54" s="155" t="s">
        <v>205</v>
      </c>
      <c r="C54" s="155" t="s">
        <v>198</v>
      </c>
      <c r="D54" s="155">
        <v>89</v>
      </c>
      <c r="E54" s="155">
        <f>D54*E53</f>
        <v>11.303000000000001</v>
      </c>
      <c r="F54" s="167"/>
      <c r="G54" s="167"/>
      <c r="H54" s="168"/>
      <c r="I54" s="168"/>
      <c r="J54" s="49"/>
      <c r="K54" s="50"/>
      <c r="L54" s="169"/>
    </row>
    <row r="55" spans="1:12" x14ac:dyDescent="0.25">
      <c r="A55" s="164">
        <f>A54+0.1</f>
        <v>3.2</v>
      </c>
      <c r="B55" s="164" t="s">
        <v>206</v>
      </c>
      <c r="C55" s="164" t="s">
        <v>0</v>
      </c>
      <c r="D55" s="165">
        <v>37</v>
      </c>
      <c r="E55" s="170">
        <f>D55*E53</f>
        <v>4.6989999999999998</v>
      </c>
      <c r="F55" s="171"/>
      <c r="G55" s="172"/>
      <c r="H55" s="172"/>
      <c r="I55" s="171"/>
      <c r="J55" s="170"/>
      <c r="K55" s="165"/>
      <c r="L55" s="172"/>
    </row>
    <row r="56" spans="1:12" x14ac:dyDescent="0.25">
      <c r="A56" s="173">
        <f>A55+0.1</f>
        <v>3.3000000000000003</v>
      </c>
      <c r="B56" s="15" t="s">
        <v>10</v>
      </c>
      <c r="C56" s="15" t="s">
        <v>9</v>
      </c>
      <c r="D56" s="18">
        <v>115</v>
      </c>
      <c r="E56" s="18">
        <f>D56*E53</f>
        <v>14.605</v>
      </c>
      <c r="F56" s="18"/>
      <c r="G56" s="18"/>
      <c r="H56" s="28"/>
      <c r="I56" s="28"/>
      <c r="J56" s="28"/>
      <c r="K56" s="28"/>
      <c r="L56" s="28"/>
    </row>
    <row r="57" spans="1:12" x14ac:dyDescent="0.25">
      <c r="A57" s="37">
        <f>A56+0.1</f>
        <v>3.4000000000000004</v>
      </c>
      <c r="B57" s="37" t="s">
        <v>207</v>
      </c>
      <c r="C57" s="37" t="s">
        <v>208</v>
      </c>
      <c r="D57" s="17">
        <v>2</v>
      </c>
      <c r="E57" s="174">
        <f>D57*E53</f>
        <v>0.254</v>
      </c>
      <c r="F57" s="18"/>
      <c r="G57" s="175"/>
      <c r="H57" s="31"/>
      <c r="I57" s="30"/>
      <c r="J57" s="30"/>
      <c r="K57" s="31"/>
      <c r="L57" s="176"/>
    </row>
    <row r="58" spans="1:12" ht="51" x14ac:dyDescent="0.25">
      <c r="A58" s="61">
        <v>4</v>
      </c>
      <c r="B58" s="36" t="s">
        <v>218</v>
      </c>
      <c r="C58" s="36" t="s">
        <v>7</v>
      </c>
      <c r="D58" s="14"/>
      <c r="E58" s="9">
        <v>9.8000000000000004E-2</v>
      </c>
      <c r="F58" s="42"/>
      <c r="G58" s="31"/>
      <c r="H58" s="31"/>
      <c r="I58" s="30"/>
      <c r="J58" s="30"/>
      <c r="K58" s="31"/>
      <c r="L58" s="14"/>
    </row>
    <row r="59" spans="1:12" x14ac:dyDescent="0.25">
      <c r="A59" s="166">
        <f t="shared" ref="A59:A64" si="1">A58+0.1</f>
        <v>4.0999999999999996</v>
      </c>
      <c r="B59" s="10" t="s">
        <v>202</v>
      </c>
      <c r="C59" s="10" t="s">
        <v>198</v>
      </c>
      <c r="D59" s="10">
        <v>1110</v>
      </c>
      <c r="E59" s="155">
        <f>D59*E58</f>
        <v>108.78</v>
      </c>
      <c r="F59" s="177"/>
      <c r="G59" s="178"/>
      <c r="H59" s="10"/>
      <c r="I59" s="155"/>
      <c r="J59" s="177"/>
      <c r="K59" s="178"/>
      <c r="L59" s="10"/>
    </row>
    <row r="60" spans="1:12" x14ac:dyDescent="0.25">
      <c r="A60" s="164">
        <f t="shared" si="1"/>
        <v>4.1999999999999993</v>
      </c>
      <c r="B60" s="164" t="s">
        <v>210</v>
      </c>
      <c r="C60" s="164" t="s">
        <v>0</v>
      </c>
      <c r="D60" s="165">
        <v>96</v>
      </c>
      <c r="E60" s="170">
        <f>D60*E58</f>
        <v>9.4080000000000013</v>
      </c>
      <c r="F60" s="179"/>
      <c r="G60" s="180"/>
      <c r="H60" s="180"/>
      <c r="I60" s="179"/>
      <c r="J60" s="170"/>
      <c r="K60" s="165"/>
      <c r="L60" s="172"/>
    </row>
    <row r="61" spans="1:12" x14ac:dyDescent="0.25">
      <c r="A61" s="15">
        <f t="shared" si="1"/>
        <v>4.2999999999999989</v>
      </c>
      <c r="B61" s="15" t="s">
        <v>20</v>
      </c>
      <c r="C61" s="37" t="s">
        <v>9</v>
      </c>
      <c r="D61" s="17">
        <v>101.5</v>
      </c>
      <c r="E61" s="18">
        <f>E58*D61</f>
        <v>9.947000000000001</v>
      </c>
      <c r="F61" s="45"/>
      <c r="G61" s="17"/>
      <c r="H61" s="31"/>
      <c r="I61" s="30"/>
      <c r="J61" s="30"/>
      <c r="K61" s="31"/>
      <c r="L61" s="19"/>
    </row>
    <row r="62" spans="1:12" x14ac:dyDescent="0.25">
      <c r="A62" s="15">
        <f t="shared" si="1"/>
        <v>4.3999999999999986</v>
      </c>
      <c r="B62" s="37" t="s">
        <v>211</v>
      </c>
      <c r="C62" s="37" t="s">
        <v>2</v>
      </c>
      <c r="D62" s="17">
        <v>170</v>
      </c>
      <c r="E62" s="18">
        <f>D62*E58</f>
        <v>16.66</v>
      </c>
      <c r="F62" s="18"/>
      <c r="G62" s="17"/>
      <c r="H62" s="31"/>
      <c r="I62" s="30"/>
      <c r="J62" s="30"/>
      <c r="K62" s="31"/>
      <c r="L62" s="19"/>
    </row>
    <row r="63" spans="1:12" x14ac:dyDescent="0.25">
      <c r="A63" s="15">
        <f t="shared" si="1"/>
        <v>4.4999999999999982</v>
      </c>
      <c r="B63" s="37" t="s">
        <v>18</v>
      </c>
      <c r="C63" s="37" t="s">
        <v>38</v>
      </c>
      <c r="D63" s="17" t="s">
        <v>24</v>
      </c>
      <c r="E63" s="17">
        <v>202.86</v>
      </c>
      <c r="F63" s="46"/>
      <c r="G63" s="17"/>
      <c r="H63" s="31"/>
      <c r="I63" s="30"/>
      <c r="J63" s="30"/>
      <c r="K63" s="31"/>
      <c r="L63" s="19"/>
    </row>
    <row r="64" spans="1:12" x14ac:dyDescent="0.25">
      <c r="A64" s="15">
        <f t="shared" si="1"/>
        <v>4.5999999999999979</v>
      </c>
      <c r="B64" s="37" t="s">
        <v>207</v>
      </c>
      <c r="C64" s="37" t="s">
        <v>208</v>
      </c>
      <c r="D64" s="17">
        <v>70</v>
      </c>
      <c r="E64" s="18">
        <f>D64*E58</f>
        <v>6.86</v>
      </c>
      <c r="F64" s="18"/>
      <c r="G64" s="17"/>
      <c r="H64" s="31"/>
      <c r="I64" s="30"/>
      <c r="J64" s="30"/>
      <c r="K64" s="31"/>
      <c r="L64" s="19"/>
    </row>
    <row r="65" spans="1:12" ht="31.5" customHeight="1" x14ac:dyDescent="0.25">
      <c r="A65" s="62">
        <v>5</v>
      </c>
      <c r="B65" s="21" t="s">
        <v>22</v>
      </c>
      <c r="C65" s="21" t="s">
        <v>7</v>
      </c>
      <c r="D65" s="34"/>
      <c r="E65" s="25">
        <f>E50</f>
        <v>0.08</v>
      </c>
      <c r="F65" s="25"/>
      <c r="G65" s="13"/>
      <c r="H65" s="13"/>
      <c r="I65" s="13"/>
      <c r="J65" s="13"/>
      <c r="K65" s="13"/>
      <c r="L65" s="14"/>
    </row>
    <row r="66" spans="1:12" x14ac:dyDescent="0.25">
      <c r="A66" s="20">
        <f>A65+0.1</f>
        <v>5.0999999999999996</v>
      </c>
      <c r="B66" s="10" t="s">
        <v>202</v>
      </c>
      <c r="C66" s="10" t="s">
        <v>198</v>
      </c>
      <c r="D66" s="163">
        <v>1.55</v>
      </c>
      <c r="E66" s="10">
        <f>D66*E65</f>
        <v>0.12400000000000001</v>
      </c>
      <c r="F66" s="183"/>
      <c r="G66" s="183"/>
      <c r="H66" s="162"/>
      <c r="I66" s="10"/>
      <c r="J66" s="10"/>
      <c r="K66" s="10"/>
      <c r="L66" s="10"/>
    </row>
    <row r="67" spans="1:12" x14ac:dyDescent="0.25">
      <c r="A67" s="20">
        <f>A66+0.1</f>
        <v>5.1999999999999993</v>
      </c>
      <c r="B67" s="164" t="s">
        <v>213</v>
      </c>
      <c r="C67" s="164" t="s">
        <v>214</v>
      </c>
      <c r="D67" s="184">
        <v>3.47</v>
      </c>
      <c r="E67" s="165">
        <f>D67*E65</f>
        <v>0.27760000000000001</v>
      </c>
      <c r="F67" s="6"/>
      <c r="G67" s="6"/>
      <c r="H67" s="165"/>
      <c r="I67" s="165"/>
      <c r="J67" s="165"/>
      <c r="K67" s="165"/>
      <c r="L67" s="165"/>
    </row>
    <row r="68" spans="1:12" x14ac:dyDescent="0.25">
      <c r="A68" s="20">
        <f>A67+0.1</f>
        <v>5.2999999999999989</v>
      </c>
      <c r="B68" s="164" t="s">
        <v>215</v>
      </c>
      <c r="C68" s="164" t="s">
        <v>0</v>
      </c>
      <c r="D68" s="184">
        <v>0.20899999999999999</v>
      </c>
      <c r="E68" s="165">
        <f>D68*E65</f>
        <v>1.6719999999999999E-2</v>
      </c>
      <c r="F68" s="162"/>
      <c r="G68" s="162"/>
      <c r="H68" s="165"/>
      <c r="I68" s="165"/>
      <c r="J68" s="165"/>
      <c r="K68" s="165"/>
      <c r="L68" s="165"/>
    </row>
    <row r="69" spans="1:12" ht="41.25" customHeight="1" x14ac:dyDescent="0.25">
      <c r="A69" s="62">
        <v>6</v>
      </c>
      <c r="B69" s="21" t="s">
        <v>25</v>
      </c>
      <c r="C69" s="21" t="s">
        <v>65</v>
      </c>
      <c r="D69" s="26"/>
      <c r="E69" s="25">
        <f>E48</f>
        <v>0.04</v>
      </c>
      <c r="F69" s="25"/>
      <c r="G69" s="7"/>
      <c r="H69" s="7"/>
      <c r="I69" s="7"/>
      <c r="J69" s="7"/>
      <c r="K69" s="7"/>
      <c r="L69" s="14"/>
    </row>
    <row r="70" spans="1:12" x14ac:dyDescent="0.25">
      <c r="A70" s="20">
        <f>A69+0.1</f>
        <v>6.1</v>
      </c>
      <c r="B70" s="10" t="s">
        <v>202</v>
      </c>
      <c r="C70" s="10" t="s">
        <v>198</v>
      </c>
      <c r="D70" s="163">
        <v>98</v>
      </c>
      <c r="E70" s="10">
        <f>E69*D70</f>
        <v>3.92</v>
      </c>
      <c r="F70" s="13"/>
      <c r="G70" s="13"/>
      <c r="H70" s="10"/>
      <c r="I70" s="10"/>
      <c r="J70" s="10"/>
      <c r="K70" s="10"/>
      <c r="L70" s="10"/>
    </row>
    <row r="71" spans="1:12" ht="27.75" customHeight="1" x14ac:dyDescent="0.25">
      <c r="A71" s="62">
        <v>7</v>
      </c>
      <c r="B71" s="21" t="s">
        <v>66</v>
      </c>
      <c r="C71" s="21" t="s">
        <v>8</v>
      </c>
      <c r="D71" s="26"/>
      <c r="E71" s="25">
        <f>(E69+E65)*1.85*100</f>
        <v>22.2</v>
      </c>
      <c r="F71" s="25"/>
      <c r="G71" s="7"/>
      <c r="H71" s="7"/>
      <c r="I71" s="7"/>
      <c r="J71" s="7"/>
      <c r="K71" s="7"/>
      <c r="L71" s="14"/>
    </row>
    <row r="72" spans="1:12" x14ac:dyDescent="0.25">
      <c r="A72" s="20">
        <f>A71+0.1</f>
        <v>7.1</v>
      </c>
      <c r="B72" s="164" t="s">
        <v>216</v>
      </c>
      <c r="C72" s="164" t="s">
        <v>8</v>
      </c>
      <c r="D72" s="164">
        <v>1</v>
      </c>
      <c r="E72" s="165">
        <f>E71*D72</f>
        <v>22.2</v>
      </c>
      <c r="F72" s="162"/>
      <c r="G72" s="162"/>
      <c r="H72" s="165"/>
      <c r="I72" s="165"/>
      <c r="J72" s="165"/>
      <c r="K72" s="165"/>
      <c r="L72" s="165"/>
    </row>
    <row r="73" spans="1:12" ht="33" customHeight="1" x14ac:dyDescent="0.25">
      <c r="A73" s="44">
        <v>8</v>
      </c>
      <c r="B73" s="185" t="s">
        <v>219</v>
      </c>
      <c r="C73" s="185" t="s">
        <v>15</v>
      </c>
      <c r="D73" s="186"/>
      <c r="E73" s="247">
        <v>0.434</v>
      </c>
      <c r="F73" s="52"/>
      <c r="G73" s="31"/>
      <c r="H73" s="31"/>
      <c r="I73" s="31"/>
      <c r="J73" s="31"/>
      <c r="K73" s="31"/>
      <c r="L73" s="52"/>
    </row>
    <row r="74" spans="1:12" x14ac:dyDescent="0.25">
      <c r="A74" s="187">
        <f t="shared" ref="A74:A75" si="2">A73+0.1</f>
        <v>8.1</v>
      </c>
      <c r="B74" s="187" t="s">
        <v>220</v>
      </c>
      <c r="C74" s="187" t="s">
        <v>198</v>
      </c>
      <c r="D74" s="188">
        <v>30.1</v>
      </c>
      <c r="E74" s="188">
        <f>D74*E73</f>
        <v>13.0634</v>
      </c>
      <c r="F74" s="178"/>
      <c r="G74" s="178"/>
      <c r="H74" s="162"/>
      <c r="I74" s="162"/>
      <c r="J74" s="178"/>
      <c r="K74" s="178"/>
      <c r="L74" s="10"/>
    </row>
    <row r="75" spans="1:12" x14ac:dyDescent="0.25">
      <c r="A75" s="189">
        <f t="shared" si="2"/>
        <v>8.1999999999999993</v>
      </c>
      <c r="B75" s="189" t="s">
        <v>221</v>
      </c>
      <c r="C75" s="190" t="s">
        <v>0</v>
      </c>
      <c r="D75" s="191">
        <v>6.46</v>
      </c>
      <c r="E75" s="192">
        <f>D75*E73</f>
        <v>2.8036400000000001</v>
      </c>
      <c r="F75" s="180"/>
      <c r="G75" s="180"/>
      <c r="H75" s="180"/>
      <c r="I75" s="180"/>
      <c r="J75" s="192"/>
      <c r="K75" s="192"/>
      <c r="L75" s="172"/>
    </row>
    <row r="76" spans="1:12" x14ac:dyDescent="0.25">
      <c r="A76" s="193">
        <f>A75+0.1</f>
        <v>8.2999999999999989</v>
      </c>
      <c r="B76" s="7" t="s">
        <v>222</v>
      </c>
      <c r="C76" s="193" t="s">
        <v>16</v>
      </c>
      <c r="D76" s="6" t="s">
        <v>24</v>
      </c>
      <c r="E76" s="33">
        <v>158.4</v>
      </c>
      <c r="F76" s="194"/>
      <c r="G76" s="194"/>
      <c r="H76" s="195"/>
      <c r="I76" s="195"/>
      <c r="J76" s="195"/>
      <c r="K76" s="31"/>
      <c r="L76" s="19"/>
    </row>
    <row r="77" spans="1:12" x14ac:dyDescent="0.25">
      <c r="A77" s="193">
        <f t="shared" ref="A77:A78" si="3">A76+0.1</f>
        <v>8.3999999999999986</v>
      </c>
      <c r="B77" s="32" t="s">
        <v>211</v>
      </c>
      <c r="C77" s="32" t="s">
        <v>2</v>
      </c>
      <c r="D77" s="33">
        <v>4.8</v>
      </c>
      <c r="E77" s="196">
        <f>D77*E73</f>
        <v>2.0831999999999997</v>
      </c>
      <c r="F77" s="196"/>
      <c r="G77" s="196"/>
      <c r="H77" s="31"/>
      <c r="I77" s="31"/>
      <c r="J77" s="31"/>
      <c r="K77" s="31"/>
      <c r="L77" s="19"/>
    </row>
    <row r="78" spans="1:12" x14ac:dyDescent="0.25">
      <c r="A78" s="193">
        <f t="shared" si="3"/>
        <v>8.4999999999999982</v>
      </c>
      <c r="B78" s="32" t="s">
        <v>223</v>
      </c>
      <c r="C78" s="15" t="s">
        <v>208</v>
      </c>
      <c r="D78" s="33">
        <v>5.4</v>
      </c>
      <c r="E78" s="33">
        <f>D78*E73</f>
        <v>2.3436000000000003</v>
      </c>
      <c r="F78" s="33"/>
      <c r="G78" s="33"/>
      <c r="H78" s="30"/>
      <c r="I78" s="30"/>
      <c r="J78" s="31"/>
      <c r="K78" s="31"/>
      <c r="L78" s="19"/>
    </row>
    <row r="79" spans="1:12" ht="37.5" customHeight="1" x14ac:dyDescent="0.25">
      <c r="A79" s="109">
        <v>9</v>
      </c>
      <c r="B79" s="110" t="s">
        <v>224</v>
      </c>
      <c r="C79" s="109" t="s">
        <v>37</v>
      </c>
      <c r="D79" s="109"/>
      <c r="E79" s="143">
        <v>26.6112</v>
      </c>
      <c r="F79" s="197"/>
      <c r="G79" s="111"/>
      <c r="H79" s="109"/>
      <c r="I79" s="111"/>
      <c r="J79" s="109"/>
      <c r="K79" s="111"/>
      <c r="L79" s="111"/>
    </row>
    <row r="80" spans="1:12" x14ac:dyDescent="0.25">
      <c r="A80" s="15">
        <f>A79+0.1</f>
        <v>9.1</v>
      </c>
      <c r="B80" s="16" t="s">
        <v>197</v>
      </c>
      <c r="C80" s="16" t="s">
        <v>198</v>
      </c>
      <c r="D80" s="16">
        <v>0.68</v>
      </c>
      <c r="E80" s="10">
        <f>E79*D80</f>
        <v>18.095616</v>
      </c>
      <c r="F80" s="47"/>
      <c r="G80" s="47"/>
      <c r="H80" s="198"/>
      <c r="I80" s="199"/>
      <c r="J80" s="47"/>
      <c r="K80" s="47"/>
      <c r="L80" s="199"/>
    </row>
    <row r="81" spans="1:12" x14ac:dyDescent="0.25">
      <c r="A81" s="15">
        <f>A80+0.1</f>
        <v>9.1999999999999993</v>
      </c>
      <c r="B81" s="200" t="s">
        <v>225</v>
      </c>
      <c r="C81" s="201" t="s">
        <v>0</v>
      </c>
      <c r="D81" s="202">
        <v>2.9999999999999997E-4</v>
      </c>
      <c r="E81" s="203">
        <f>E79*D81</f>
        <v>7.9833600000000001E-3</v>
      </c>
      <c r="F81" s="47"/>
      <c r="G81" s="47"/>
      <c r="H81" s="91"/>
      <c r="I81" s="91"/>
      <c r="J81" s="203"/>
      <c r="K81" s="203"/>
      <c r="L81" s="203"/>
    </row>
    <row r="82" spans="1:12" x14ac:dyDescent="0.25">
      <c r="A82" s="15">
        <f>A81+0.1</f>
        <v>9.2999999999999989</v>
      </c>
      <c r="B82" s="204" t="s">
        <v>13</v>
      </c>
      <c r="C82" s="204" t="s">
        <v>2</v>
      </c>
      <c r="D82" s="204">
        <v>0.5</v>
      </c>
      <c r="E82" s="205">
        <f>E79*D82</f>
        <v>13.3056</v>
      </c>
      <c r="F82" s="206"/>
      <c r="G82" s="205"/>
      <c r="H82" s="204"/>
      <c r="I82" s="205"/>
      <c r="J82" s="204"/>
      <c r="K82" s="205"/>
      <c r="L82" s="205"/>
    </row>
    <row r="83" spans="1:12" x14ac:dyDescent="0.25">
      <c r="A83" s="15">
        <f>A82+0.1</f>
        <v>9.3999999999999986</v>
      </c>
      <c r="B83" s="207" t="s">
        <v>14</v>
      </c>
      <c r="C83" s="207" t="s">
        <v>2</v>
      </c>
      <c r="D83" s="207">
        <v>2.7E-2</v>
      </c>
      <c r="E83" s="208">
        <f>E79*D83</f>
        <v>0.71850239999999999</v>
      </c>
      <c r="F83" s="207"/>
      <c r="G83" s="208"/>
      <c r="H83" s="207"/>
      <c r="I83" s="208"/>
      <c r="J83" s="207"/>
      <c r="K83" s="208"/>
      <c r="L83" s="208"/>
    </row>
    <row r="84" spans="1:12" x14ac:dyDescent="0.25">
      <c r="A84" s="15">
        <f>A83+0.1</f>
        <v>9.4999999999999982</v>
      </c>
      <c r="B84" s="207" t="s">
        <v>226</v>
      </c>
      <c r="C84" s="207" t="s">
        <v>0</v>
      </c>
      <c r="D84" s="207">
        <v>0.2</v>
      </c>
      <c r="E84" s="208">
        <f>D84*E79</f>
        <v>5.3222400000000007</v>
      </c>
      <c r="F84" s="207"/>
      <c r="G84" s="208"/>
      <c r="H84" s="207"/>
      <c r="I84" s="208"/>
      <c r="J84" s="207"/>
      <c r="K84" s="208"/>
      <c r="L84" s="208"/>
    </row>
    <row r="85" spans="1:12" ht="38.25" customHeight="1" x14ac:dyDescent="0.25">
      <c r="A85" s="294" t="s">
        <v>227</v>
      </c>
      <c r="B85" s="295"/>
      <c r="C85" s="295"/>
      <c r="D85" s="295"/>
      <c r="E85" s="295"/>
      <c r="F85" s="145"/>
      <c r="G85" s="145"/>
      <c r="H85" s="145"/>
      <c r="I85" s="145"/>
      <c r="J85" s="145"/>
      <c r="K85" s="145"/>
      <c r="L85" s="145"/>
    </row>
    <row r="86" spans="1:12" ht="40.5" customHeight="1" x14ac:dyDescent="0.25">
      <c r="A86" s="43">
        <v>1</v>
      </c>
      <c r="B86" s="21" t="s">
        <v>21</v>
      </c>
      <c r="C86" s="21" t="s">
        <v>7</v>
      </c>
      <c r="D86" s="26"/>
      <c r="E86" s="38">
        <v>0.02</v>
      </c>
      <c r="F86" s="25"/>
      <c r="G86" s="5"/>
      <c r="H86" s="5"/>
      <c r="I86" s="5"/>
      <c r="J86" s="5"/>
      <c r="K86" s="5"/>
      <c r="L86" s="25"/>
    </row>
    <row r="87" spans="1:12" x14ac:dyDescent="0.25">
      <c r="A87" s="20">
        <f>A86+0.1</f>
        <v>1.1000000000000001</v>
      </c>
      <c r="B87" s="157" t="s">
        <v>200</v>
      </c>
      <c r="C87" s="157" t="s">
        <v>198</v>
      </c>
      <c r="D87" s="158">
        <v>206</v>
      </c>
      <c r="E87" s="159">
        <f>E86*D87</f>
        <v>4.12</v>
      </c>
      <c r="F87" s="160"/>
      <c r="G87" s="161"/>
      <c r="H87" s="10"/>
      <c r="I87" s="162"/>
      <c r="J87" s="160"/>
      <c r="K87" s="160"/>
      <c r="L87" s="162"/>
    </row>
    <row r="88" spans="1:12" ht="37.5" customHeight="1" x14ac:dyDescent="0.25">
      <c r="A88" s="61">
        <v>2</v>
      </c>
      <c r="B88" s="36" t="s">
        <v>201</v>
      </c>
      <c r="C88" s="36" t="s">
        <v>7</v>
      </c>
      <c r="D88" s="14"/>
      <c r="E88" s="14">
        <v>0.08</v>
      </c>
      <c r="F88" s="14"/>
      <c r="G88" s="14"/>
      <c r="H88" s="47"/>
      <c r="I88" s="47"/>
      <c r="J88" s="47"/>
      <c r="K88" s="47"/>
      <c r="L88" s="14"/>
    </row>
    <row r="89" spans="1:12" x14ac:dyDescent="0.25">
      <c r="A89" s="15">
        <f>A88+0.1</f>
        <v>2.1</v>
      </c>
      <c r="B89" s="10" t="s">
        <v>202</v>
      </c>
      <c r="C89" s="10" t="s">
        <v>198</v>
      </c>
      <c r="D89" s="163">
        <v>0.996</v>
      </c>
      <c r="E89" s="10">
        <f>D89*E88</f>
        <v>7.9680000000000001E-2</v>
      </c>
      <c r="F89" s="47"/>
      <c r="G89" s="47"/>
      <c r="H89" s="10"/>
      <c r="I89" s="35"/>
      <c r="J89" s="47"/>
      <c r="K89" s="47"/>
      <c r="L89" s="35"/>
    </row>
    <row r="90" spans="1:12" x14ac:dyDescent="0.25">
      <c r="A90" s="20">
        <f>A89+0.1</f>
        <v>2.2000000000000002</v>
      </c>
      <c r="B90" s="164" t="s">
        <v>203</v>
      </c>
      <c r="C90" s="164" t="s">
        <v>0</v>
      </c>
      <c r="D90" s="165">
        <v>2.23</v>
      </c>
      <c r="E90" s="165">
        <f>D90*E88</f>
        <v>0.1784</v>
      </c>
      <c r="F90" s="162"/>
      <c r="G90" s="162"/>
      <c r="H90" s="165"/>
      <c r="I90" s="165"/>
      <c r="J90" s="165"/>
      <c r="K90" s="165"/>
      <c r="L90" s="165"/>
    </row>
    <row r="91" spans="1:12" ht="54.75" customHeight="1" x14ac:dyDescent="0.25">
      <c r="A91" s="61">
        <v>3</v>
      </c>
      <c r="B91" s="29" t="s">
        <v>204</v>
      </c>
      <c r="C91" s="29" t="s">
        <v>7</v>
      </c>
      <c r="D91" s="42"/>
      <c r="E91" s="9">
        <v>0.08</v>
      </c>
      <c r="F91" s="48"/>
      <c r="G91" s="49"/>
      <c r="H91" s="49"/>
      <c r="I91" s="49"/>
      <c r="J91" s="49"/>
      <c r="K91" s="50"/>
      <c r="L91" s="14"/>
    </row>
    <row r="92" spans="1:12" x14ac:dyDescent="0.25">
      <c r="A92" s="166">
        <f>A91+0.1</f>
        <v>3.1</v>
      </c>
      <c r="B92" s="155" t="s">
        <v>205</v>
      </c>
      <c r="C92" s="155" t="s">
        <v>198</v>
      </c>
      <c r="D92" s="155">
        <v>89</v>
      </c>
      <c r="E92" s="155">
        <f>D92*E91</f>
        <v>7.12</v>
      </c>
      <c r="F92" s="167"/>
      <c r="G92" s="167"/>
      <c r="H92" s="168"/>
      <c r="I92" s="168"/>
      <c r="J92" s="49"/>
      <c r="K92" s="50"/>
      <c r="L92" s="169"/>
    </row>
    <row r="93" spans="1:12" x14ac:dyDescent="0.25">
      <c r="A93" s="164">
        <f>A92+0.1</f>
        <v>3.2</v>
      </c>
      <c r="B93" s="164" t="s">
        <v>206</v>
      </c>
      <c r="C93" s="164" t="s">
        <v>0</v>
      </c>
      <c r="D93" s="165">
        <v>37</v>
      </c>
      <c r="E93" s="170">
        <f>D93*E91</f>
        <v>2.96</v>
      </c>
      <c r="F93" s="171"/>
      <c r="G93" s="172"/>
      <c r="H93" s="172"/>
      <c r="I93" s="171"/>
      <c r="J93" s="170"/>
      <c r="K93" s="165"/>
      <c r="L93" s="172"/>
    </row>
    <row r="94" spans="1:12" x14ac:dyDescent="0.25">
      <c r="A94" s="173">
        <f>A93+0.1</f>
        <v>3.3000000000000003</v>
      </c>
      <c r="B94" s="15" t="s">
        <v>10</v>
      </c>
      <c r="C94" s="15" t="s">
        <v>9</v>
      </c>
      <c r="D94" s="18">
        <v>115</v>
      </c>
      <c r="E94" s="18">
        <f>D94*E91</f>
        <v>9.2000000000000011</v>
      </c>
      <c r="F94" s="18"/>
      <c r="G94" s="18"/>
      <c r="H94" s="28"/>
      <c r="I94" s="28"/>
      <c r="J94" s="28"/>
      <c r="K94" s="28"/>
      <c r="L94" s="28"/>
    </row>
    <row r="95" spans="1:12" x14ac:dyDescent="0.25">
      <c r="A95" s="37">
        <f>A94+0.1</f>
        <v>3.4000000000000004</v>
      </c>
      <c r="B95" s="37" t="s">
        <v>207</v>
      </c>
      <c r="C95" s="37" t="s">
        <v>208</v>
      </c>
      <c r="D95" s="17">
        <v>2</v>
      </c>
      <c r="E95" s="174">
        <f>D95*E91</f>
        <v>0.16</v>
      </c>
      <c r="F95" s="18"/>
      <c r="G95" s="175"/>
      <c r="H95" s="31"/>
      <c r="I95" s="30"/>
      <c r="J95" s="30"/>
      <c r="K95" s="31"/>
      <c r="L95" s="176"/>
    </row>
    <row r="96" spans="1:12" ht="60.75" customHeight="1" x14ac:dyDescent="0.25">
      <c r="A96" s="61">
        <v>4</v>
      </c>
      <c r="B96" s="36" t="s">
        <v>228</v>
      </c>
      <c r="C96" s="36" t="s">
        <v>7</v>
      </c>
      <c r="D96" s="14"/>
      <c r="E96" s="9">
        <v>3.9E-2</v>
      </c>
      <c r="F96" s="42"/>
      <c r="G96" s="31"/>
      <c r="H96" s="31"/>
      <c r="I96" s="30"/>
      <c r="J96" s="30"/>
      <c r="K96" s="31"/>
      <c r="L96" s="14"/>
    </row>
    <row r="97" spans="1:12" x14ac:dyDescent="0.25">
      <c r="A97" s="166">
        <f t="shared" ref="A97:A103" si="4">A96+0.1</f>
        <v>4.0999999999999996</v>
      </c>
      <c r="B97" s="10" t="s">
        <v>202</v>
      </c>
      <c r="C97" s="10" t="s">
        <v>198</v>
      </c>
      <c r="D97" s="10">
        <v>1110</v>
      </c>
      <c r="E97" s="155">
        <f>D97*E96</f>
        <v>43.29</v>
      </c>
      <c r="F97" s="177"/>
      <c r="G97" s="178"/>
      <c r="H97" s="10"/>
      <c r="I97" s="155"/>
      <c r="J97" s="177"/>
      <c r="K97" s="178"/>
      <c r="L97" s="10"/>
    </row>
    <row r="98" spans="1:12" x14ac:dyDescent="0.25">
      <c r="A98" s="164">
        <f t="shared" si="4"/>
        <v>4.1999999999999993</v>
      </c>
      <c r="B98" s="164" t="s">
        <v>210</v>
      </c>
      <c r="C98" s="164" t="s">
        <v>0</v>
      </c>
      <c r="D98" s="165">
        <v>96</v>
      </c>
      <c r="E98" s="170">
        <f>D98*E96</f>
        <v>3.7439999999999998</v>
      </c>
      <c r="F98" s="179"/>
      <c r="G98" s="180"/>
      <c r="H98" s="180"/>
      <c r="I98" s="179"/>
      <c r="J98" s="170"/>
      <c r="K98" s="165"/>
      <c r="L98" s="172"/>
    </row>
    <row r="99" spans="1:12" x14ac:dyDescent="0.25">
      <c r="A99" s="15">
        <f t="shared" si="4"/>
        <v>4.2999999999999989</v>
      </c>
      <c r="B99" s="15" t="s">
        <v>20</v>
      </c>
      <c r="C99" s="37" t="s">
        <v>9</v>
      </c>
      <c r="D99" s="17">
        <v>101.5</v>
      </c>
      <c r="E99" s="18">
        <f>E96*D99</f>
        <v>3.9584999999999999</v>
      </c>
      <c r="F99" s="45"/>
      <c r="G99" s="17"/>
      <c r="H99" s="31"/>
      <c r="I99" s="30"/>
      <c r="J99" s="30"/>
      <c r="K99" s="31"/>
      <c r="L99" s="19"/>
    </row>
    <row r="100" spans="1:12" x14ac:dyDescent="0.25">
      <c r="A100" s="15">
        <f t="shared" si="4"/>
        <v>4.3999999999999986</v>
      </c>
      <c r="B100" s="37" t="s">
        <v>211</v>
      </c>
      <c r="C100" s="37" t="s">
        <v>2</v>
      </c>
      <c r="D100" s="17">
        <v>170</v>
      </c>
      <c r="E100" s="18">
        <f>D100*E96</f>
        <v>6.63</v>
      </c>
      <c r="F100" s="18"/>
      <c r="G100" s="17"/>
      <c r="H100" s="31"/>
      <c r="I100" s="30"/>
      <c r="J100" s="30"/>
      <c r="K100" s="31"/>
      <c r="L100" s="19"/>
    </row>
    <row r="101" spans="1:12" x14ac:dyDescent="0.25">
      <c r="A101" s="15">
        <f t="shared" si="4"/>
        <v>4.4999999999999982</v>
      </c>
      <c r="B101" s="37" t="s">
        <v>212</v>
      </c>
      <c r="C101" s="37" t="s">
        <v>38</v>
      </c>
      <c r="D101" s="17" t="s">
        <v>24</v>
      </c>
      <c r="E101" s="17">
        <v>24.06</v>
      </c>
      <c r="F101" s="46"/>
      <c r="G101" s="17"/>
      <c r="H101" s="31"/>
      <c r="I101" s="30"/>
      <c r="J101" s="30"/>
      <c r="K101" s="31"/>
      <c r="L101" s="19"/>
    </row>
    <row r="102" spans="1:12" x14ac:dyDescent="0.25">
      <c r="A102" s="15">
        <f t="shared" si="4"/>
        <v>4.5999999999999979</v>
      </c>
      <c r="B102" s="37" t="s">
        <v>18</v>
      </c>
      <c r="C102" s="37" t="s">
        <v>38</v>
      </c>
      <c r="D102" s="17" t="s">
        <v>24</v>
      </c>
      <c r="E102" s="17">
        <v>300</v>
      </c>
      <c r="F102" s="46"/>
      <c r="G102" s="17"/>
      <c r="H102" s="31"/>
      <c r="I102" s="30"/>
      <c r="J102" s="30"/>
      <c r="K102" s="31"/>
      <c r="L102" s="19"/>
    </row>
    <row r="103" spans="1:12" x14ac:dyDescent="0.25">
      <c r="A103" s="15">
        <f t="shared" si="4"/>
        <v>4.6999999999999975</v>
      </c>
      <c r="B103" s="37" t="s">
        <v>207</v>
      </c>
      <c r="C103" s="37" t="s">
        <v>208</v>
      </c>
      <c r="D103" s="17">
        <v>70</v>
      </c>
      <c r="E103" s="18">
        <f>D103*E96</f>
        <v>2.73</v>
      </c>
      <c r="F103" s="18"/>
      <c r="G103" s="17"/>
      <c r="H103" s="31"/>
      <c r="I103" s="30"/>
      <c r="J103" s="30"/>
      <c r="K103" s="31"/>
      <c r="L103" s="19"/>
    </row>
    <row r="104" spans="1:12" ht="31.5" customHeight="1" x14ac:dyDescent="0.25">
      <c r="A104" s="62">
        <v>5</v>
      </c>
      <c r="B104" s="21" t="s">
        <v>22</v>
      </c>
      <c r="C104" s="21" t="s">
        <v>7</v>
      </c>
      <c r="D104" s="34"/>
      <c r="E104" s="25">
        <f>E88</f>
        <v>0.08</v>
      </c>
      <c r="F104" s="25"/>
      <c r="G104" s="13"/>
      <c r="H104" s="13"/>
      <c r="I104" s="13"/>
      <c r="J104" s="13"/>
      <c r="K104" s="13"/>
      <c r="L104" s="14"/>
    </row>
    <row r="105" spans="1:12" x14ac:dyDescent="0.25">
      <c r="A105" s="20">
        <f>A104+0.1</f>
        <v>5.0999999999999996</v>
      </c>
      <c r="B105" s="10" t="s">
        <v>202</v>
      </c>
      <c r="C105" s="10" t="s">
        <v>198</v>
      </c>
      <c r="D105" s="163">
        <v>1.55</v>
      </c>
      <c r="E105" s="10">
        <f>D105*E104</f>
        <v>0.12400000000000001</v>
      </c>
      <c r="F105" s="183"/>
      <c r="G105" s="183"/>
      <c r="H105" s="162"/>
      <c r="I105" s="10"/>
      <c r="J105" s="10"/>
      <c r="K105" s="10"/>
      <c r="L105" s="10"/>
    </row>
    <row r="106" spans="1:12" x14ac:dyDescent="0.25">
      <c r="A106" s="20">
        <f>A105+0.1</f>
        <v>5.1999999999999993</v>
      </c>
      <c r="B106" s="164" t="s">
        <v>213</v>
      </c>
      <c r="C106" s="164" t="s">
        <v>214</v>
      </c>
      <c r="D106" s="184">
        <v>3.47</v>
      </c>
      <c r="E106" s="165">
        <f>D106*E104</f>
        <v>0.27760000000000001</v>
      </c>
      <c r="F106" s="6"/>
      <c r="G106" s="6"/>
      <c r="H106" s="165"/>
      <c r="I106" s="165"/>
      <c r="J106" s="165"/>
      <c r="K106" s="165"/>
      <c r="L106" s="165"/>
    </row>
    <row r="107" spans="1:12" x14ac:dyDescent="0.25">
      <c r="A107" s="20">
        <f>A106+0.1</f>
        <v>5.2999999999999989</v>
      </c>
      <c r="B107" s="164" t="s">
        <v>215</v>
      </c>
      <c r="C107" s="164" t="s">
        <v>0</v>
      </c>
      <c r="D107" s="184">
        <v>0.20899999999999999</v>
      </c>
      <c r="E107" s="165">
        <f>D107*E104</f>
        <v>1.6719999999999999E-2</v>
      </c>
      <c r="F107" s="162"/>
      <c r="G107" s="162"/>
      <c r="H107" s="165"/>
      <c r="I107" s="165"/>
      <c r="J107" s="165"/>
      <c r="K107" s="165"/>
      <c r="L107" s="165"/>
    </row>
    <row r="108" spans="1:12" ht="39.75" customHeight="1" x14ac:dyDescent="0.25">
      <c r="A108" s="62">
        <v>6</v>
      </c>
      <c r="B108" s="21" t="s">
        <v>25</v>
      </c>
      <c r="C108" s="21" t="s">
        <v>65</v>
      </c>
      <c r="D108" s="26"/>
      <c r="E108" s="25">
        <f>E86</f>
        <v>0.02</v>
      </c>
      <c r="F108" s="25"/>
      <c r="G108" s="7"/>
      <c r="H108" s="7"/>
      <c r="I108" s="7"/>
      <c r="J108" s="7"/>
      <c r="K108" s="7"/>
      <c r="L108" s="14"/>
    </row>
    <row r="109" spans="1:12" x14ac:dyDescent="0.25">
      <c r="A109" s="20">
        <f>A108+0.1</f>
        <v>6.1</v>
      </c>
      <c r="B109" s="10" t="s">
        <v>202</v>
      </c>
      <c r="C109" s="10" t="s">
        <v>198</v>
      </c>
      <c r="D109" s="163">
        <v>98</v>
      </c>
      <c r="E109" s="10">
        <f>E108*D109</f>
        <v>1.96</v>
      </c>
      <c r="F109" s="13"/>
      <c r="G109" s="13"/>
      <c r="H109" s="10"/>
      <c r="I109" s="10"/>
      <c r="J109" s="10"/>
      <c r="K109" s="10"/>
      <c r="L109" s="10"/>
    </row>
    <row r="110" spans="1:12" ht="34.5" customHeight="1" x14ac:dyDescent="0.25">
      <c r="A110" s="62">
        <v>7</v>
      </c>
      <c r="B110" s="21" t="s">
        <v>66</v>
      </c>
      <c r="C110" s="21" t="s">
        <v>8</v>
      </c>
      <c r="D110" s="26"/>
      <c r="E110" s="25">
        <f>(E108+E104)*1.85*100</f>
        <v>18.500000000000004</v>
      </c>
      <c r="F110" s="25"/>
      <c r="G110" s="7"/>
      <c r="H110" s="7"/>
      <c r="I110" s="7"/>
      <c r="J110" s="7"/>
      <c r="K110" s="7"/>
      <c r="L110" s="14"/>
    </row>
    <row r="111" spans="1:12" x14ac:dyDescent="0.25">
      <c r="A111" s="20">
        <f>A110+0.1</f>
        <v>7.1</v>
      </c>
      <c r="B111" s="164" t="s">
        <v>216</v>
      </c>
      <c r="C111" s="164" t="s">
        <v>8</v>
      </c>
      <c r="D111" s="164">
        <v>1</v>
      </c>
      <c r="E111" s="165">
        <f>E110*D111</f>
        <v>18.500000000000004</v>
      </c>
      <c r="F111" s="162"/>
      <c r="G111" s="162"/>
      <c r="H111" s="165"/>
      <c r="I111" s="165"/>
      <c r="J111" s="165"/>
      <c r="K111" s="165"/>
      <c r="L111" s="165"/>
    </row>
    <row r="112" spans="1:12" ht="33" customHeight="1" x14ac:dyDescent="0.25">
      <c r="A112" s="44">
        <v>8</v>
      </c>
      <c r="B112" s="185" t="s">
        <v>219</v>
      </c>
      <c r="C112" s="185" t="s">
        <v>15</v>
      </c>
      <c r="D112" s="186"/>
      <c r="E112" s="247">
        <v>7.9699999999999993E-2</v>
      </c>
      <c r="F112" s="52"/>
      <c r="G112" s="31"/>
      <c r="H112" s="31"/>
      <c r="I112" s="31"/>
      <c r="J112" s="31"/>
      <c r="K112" s="31"/>
      <c r="L112" s="52"/>
    </row>
    <row r="113" spans="1:12" x14ac:dyDescent="0.25">
      <c r="A113" s="187">
        <f t="shared" ref="A113:A114" si="5">A112+0.1</f>
        <v>8.1</v>
      </c>
      <c r="B113" s="187" t="s">
        <v>220</v>
      </c>
      <c r="C113" s="187" t="s">
        <v>198</v>
      </c>
      <c r="D113" s="188">
        <v>30.1</v>
      </c>
      <c r="E113" s="188">
        <f>D113*E112</f>
        <v>2.3989699999999998</v>
      </c>
      <c r="F113" s="178"/>
      <c r="G113" s="178"/>
      <c r="H113" s="162"/>
      <c r="I113" s="162"/>
      <c r="J113" s="178"/>
      <c r="K113" s="178"/>
      <c r="L113" s="10"/>
    </row>
    <row r="114" spans="1:12" x14ac:dyDescent="0.25">
      <c r="A114" s="189">
        <f t="shared" si="5"/>
        <v>8.1999999999999993</v>
      </c>
      <c r="B114" s="189" t="s">
        <v>221</v>
      </c>
      <c r="C114" s="190" t="s">
        <v>0</v>
      </c>
      <c r="D114" s="191">
        <v>6.46</v>
      </c>
      <c r="E114" s="192">
        <f>D114*E112</f>
        <v>0.51486199999999993</v>
      </c>
      <c r="F114" s="180"/>
      <c r="G114" s="180"/>
      <c r="H114" s="180"/>
      <c r="I114" s="180"/>
      <c r="J114" s="192"/>
      <c r="K114" s="192"/>
      <c r="L114" s="172"/>
    </row>
    <row r="115" spans="1:12" x14ac:dyDescent="0.25">
      <c r="A115" s="193">
        <f>A114+0.1</f>
        <v>8.2999999999999989</v>
      </c>
      <c r="B115" s="7" t="s">
        <v>222</v>
      </c>
      <c r="C115" s="193" t="s">
        <v>16</v>
      </c>
      <c r="D115" s="6" t="s">
        <v>24</v>
      </c>
      <c r="E115" s="33">
        <v>29.1</v>
      </c>
      <c r="F115" s="194"/>
      <c r="G115" s="194"/>
      <c r="H115" s="195"/>
      <c r="I115" s="195"/>
      <c r="J115" s="195"/>
      <c r="K115" s="31"/>
      <c r="L115" s="19"/>
    </row>
    <row r="116" spans="1:12" x14ac:dyDescent="0.25">
      <c r="A116" s="193">
        <f t="shared" ref="A116:A117" si="6">A115+0.1</f>
        <v>8.3999999999999986</v>
      </c>
      <c r="B116" s="32" t="s">
        <v>211</v>
      </c>
      <c r="C116" s="32" t="s">
        <v>2</v>
      </c>
      <c r="D116" s="33">
        <v>4.8</v>
      </c>
      <c r="E116" s="196">
        <f>D116*E112</f>
        <v>0.38255999999999996</v>
      </c>
      <c r="F116" s="196"/>
      <c r="G116" s="196"/>
      <c r="H116" s="31"/>
      <c r="I116" s="31"/>
      <c r="J116" s="31"/>
      <c r="K116" s="31"/>
      <c r="L116" s="19"/>
    </row>
    <row r="117" spans="1:12" x14ac:dyDescent="0.25">
      <c r="A117" s="193">
        <f t="shared" si="6"/>
        <v>8.4999999999999982</v>
      </c>
      <c r="B117" s="32" t="s">
        <v>223</v>
      </c>
      <c r="C117" s="15" t="s">
        <v>208</v>
      </c>
      <c r="D117" s="33">
        <v>5.4</v>
      </c>
      <c r="E117" s="33">
        <f>D117*E112</f>
        <v>0.43037999999999998</v>
      </c>
      <c r="F117" s="33"/>
      <c r="G117" s="33"/>
      <c r="H117" s="30"/>
      <c r="I117" s="30"/>
      <c r="J117" s="31"/>
      <c r="K117" s="31"/>
      <c r="L117" s="19"/>
    </row>
    <row r="118" spans="1:12" ht="41.25" customHeight="1" x14ac:dyDescent="0.25">
      <c r="A118" s="109">
        <v>9</v>
      </c>
      <c r="B118" s="110" t="s">
        <v>224</v>
      </c>
      <c r="C118" s="109" t="s">
        <v>37</v>
      </c>
      <c r="D118" s="109"/>
      <c r="E118" s="143">
        <v>4.8887999999999998</v>
      </c>
      <c r="F118" s="197"/>
      <c r="G118" s="111"/>
      <c r="H118" s="109"/>
      <c r="I118" s="111"/>
      <c r="J118" s="109"/>
      <c r="K118" s="111"/>
      <c r="L118" s="111"/>
    </row>
    <row r="119" spans="1:12" x14ac:dyDescent="0.25">
      <c r="A119" s="15">
        <f>A118+0.1</f>
        <v>9.1</v>
      </c>
      <c r="B119" s="16" t="s">
        <v>197</v>
      </c>
      <c r="C119" s="16" t="s">
        <v>198</v>
      </c>
      <c r="D119" s="16">
        <v>0.68</v>
      </c>
      <c r="E119" s="10">
        <f>E118*D119</f>
        <v>3.3243840000000002</v>
      </c>
      <c r="F119" s="47"/>
      <c r="G119" s="47"/>
      <c r="H119" s="198"/>
      <c r="I119" s="199"/>
      <c r="J119" s="47"/>
      <c r="K119" s="47"/>
      <c r="L119" s="199"/>
    </row>
    <row r="120" spans="1:12" x14ac:dyDescent="0.25">
      <c r="A120" s="15">
        <f>A119+0.1</f>
        <v>9.1999999999999993</v>
      </c>
      <c r="B120" s="200" t="s">
        <v>225</v>
      </c>
      <c r="C120" s="201" t="s">
        <v>0</v>
      </c>
      <c r="D120" s="202">
        <v>2.9999999999999997E-4</v>
      </c>
      <c r="E120" s="203">
        <f>E118*D120</f>
        <v>1.4666399999999997E-3</v>
      </c>
      <c r="F120" s="47"/>
      <c r="G120" s="47"/>
      <c r="H120" s="91"/>
      <c r="I120" s="91"/>
      <c r="J120" s="203"/>
      <c r="K120" s="203"/>
      <c r="L120" s="203"/>
    </row>
    <row r="121" spans="1:12" x14ac:dyDescent="0.25">
      <c r="A121" s="15">
        <f>A120+0.1</f>
        <v>9.2999999999999989</v>
      </c>
      <c r="B121" s="204" t="s">
        <v>13</v>
      </c>
      <c r="C121" s="204" t="s">
        <v>2</v>
      </c>
      <c r="D121" s="204">
        <v>0.5</v>
      </c>
      <c r="E121" s="205">
        <f>E118*D121</f>
        <v>2.4443999999999999</v>
      </c>
      <c r="F121" s="206"/>
      <c r="G121" s="205"/>
      <c r="H121" s="204"/>
      <c r="I121" s="205"/>
      <c r="J121" s="204"/>
      <c r="K121" s="205"/>
      <c r="L121" s="205"/>
    </row>
    <row r="122" spans="1:12" x14ac:dyDescent="0.25">
      <c r="A122" s="15">
        <f>A121+0.1</f>
        <v>9.3999999999999986</v>
      </c>
      <c r="B122" s="207" t="s">
        <v>14</v>
      </c>
      <c r="C122" s="207" t="s">
        <v>2</v>
      </c>
      <c r="D122" s="207">
        <v>2.7E-2</v>
      </c>
      <c r="E122" s="208">
        <f>E118*D122</f>
        <v>0.13199759999999999</v>
      </c>
      <c r="F122" s="207"/>
      <c r="G122" s="208"/>
      <c r="H122" s="207"/>
      <c r="I122" s="208"/>
      <c r="J122" s="207"/>
      <c r="K122" s="208"/>
      <c r="L122" s="208"/>
    </row>
    <row r="123" spans="1:12" x14ac:dyDescent="0.25">
      <c r="A123" s="15">
        <f>A122+0.1</f>
        <v>9.4999999999999982</v>
      </c>
      <c r="B123" s="207" t="s">
        <v>226</v>
      </c>
      <c r="C123" s="207" t="s">
        <v>0</v>
      </c>
      <c r="D123" s="207">
        <v>0.2</v>
      </c>
      <c r="E123" s="208">
        <f>D123*E118</f>
        <v>0.97775999999999996</v>
      </c>
      <c r="F123" s="207"/>
      <c r="G123" s="208"/>
      <c r="H123" s="207"/>
      <c r="I123" s="208"/>
      <c r="J123" s="207"/>
      <c r="K123" s="208"/>
      <c r="L123" s="208"/>
    </row>
    <row r="124" spans="1:12" ht="33" customHeight="1" x14ac:dyDescent="0.25">
      <c r="A124" s="294" t="s">
        <v>229</v>
      </c>
      <c r="B124" s="295"/>
      <c r="C124" s="295"/>
      <c r="D124" s="295"/>
      <c r="E124" s="295"/>
      <c r="F124" s="146"/>
      <c r="G124" s="146"/>
      <c r="H124" s="146"/>
      <c r="I124" s="146"/>
      <c r="J124" s="146"/>
      <c r="K124" s="146"/>
      <c r="L124" s="146"/>
    </row>
    <row r="125" spans="1:12" ht="47.25" customHeight="1" x14ac:dyDescent="0.25">
      <c r="A125" s="41">
        <v>1</v>
      </c>
      <c r="B125" s="88" t="s">
        <v>63</v>
      </c>
      <c r="C125" s="89" t="s">
        <v>64</v>
      </c>
      <c r="D125" s="27"/>
      <c r="E125" s="27">
        <v>1200</v>
      </c>
      <c r="F125" s="42"/>
      <c r="G125" s="42"/>
      <c r="H125" s="90"/>
      <c r="I125" s="90"/>
      <c r="J125" s="91"/>
      <c r="K125" s="91"/>
      <c r="L125" s="92"/>
    </row>
    <row r="126" spans="1:12" ht="30.75" customHeight="1" x14ac:dyDescent="0.25">
      <c r="A126" s="43">
        <v>2</v>
      </c>
      <c r="B126" s="21" t="s">
        <v>21</v>
      </c>
      <c r="C126" s="21" t="s">
        <v>7</v>
      </c>
      <c r="D126" s="26"/>
      <c r="E126" s="38">
        <v>0.4</v>
      </c>
      <c r="F126" s="25"/>
      <c r="G126" s="5"/>
      <c r="H126" s="5"/>
      <c r="I126" s="5"/>
      <c r="J126" s="5"/>
      <c r="K126" s="5"/>
      <c r="L126" s="25"/>
    </row>
    <row r="127" spans="1:12" x14ac:dyDescent="0.25">
      <c r="A127" s="20">
        <f>A126+0.1</f>
        <v>2.1</v>
      </c>
      <c r="B127" s="157" t="s">
        <v>200</v>
      </c>
      <c r="C127" s="157" t="s">
        <v>198</v>
      </c>
      <c r="D127" s="158">
        <v>206</v>
      </c>
      <c r="E127" s="159">
        <f>E126*D127</f>
        <v>82.4</v>
      </c>
      <c r="F127" s="160"/>
      <c r="G127" s="161"/>
      <c r="H127" s="10"/>
      <c r="I127" s="162"/>
      <c r="J127" s="160"/>
      <c r="K127" s="160"/>
      <c r="L127" s="162"/>
    </row>
    <row r="128" spans="1:12" ht="40.5" customHeight="1" x14ac:dyDescent="0.25">
      <c r="A128" s="61">
        <v>3</v>
      </c>
      <c r="B128" s="36" t="s">
        <v>201</v>
      </c>
      <c r="C128" s="36" t="s">
        <v>7</v>
      </c>
      <c r="D128" s="14"/>
      <c r="E128" s="14">
        <v>2.9</v>
      </c>
      <c r="F128" s="14"/>
      <c r="G128" s="14"/>
      <c r="H128" s="47"/>
      <c r="I128" s="47"/>
      <c r="J128" s="47"/>
      <c r="K128" s="47"/>
      <c r="L128" s="14"/>
    </row>
    <row r="129" spans="1:12" x14ac:dyDescent="0.25">
      <c r="A129" s="15">
        <f>A128+0.1</f>
        <v>3.1</v>
      </c>
      <c r="B129" s="10" t="s">
        <v>202</v>
      </c>
      <c r="C129" s="10" t="s">
        <v>198</v>
      </c>
      <c r="D129" s="163">
        <v>0.996</v>
      </c>
      <c r="E129" s="10">
        <f>D129*E128</f>
        <v>2.8883999999999999</v>
      </c>
      <c r="F129" s="47"/>
      <c r="G129" s="47"/>
      <c r="H129" s="10"/>
      <c r="I129" s="35"/>
      <c r="J129" s="47"/>
      <c r="K129" s="47"/>
      <c r="L129" s="35"/>
    </row>
    <row r="130" spans="1:12" x14ac:dyDescent="0.25">
      <c r="A130" s="20">
        <f>A129+0.1</f>
        <v>3.2</v>
      </c>
      <c r="B130" s="164" t="s">
        <v>203</v>
      </c>
      <c r="C130" s="164" t="s">
        <v>0</v>
      </c>
      <c r="D130" s="165">
        <v>2.23</v>
      </c>
      <c r="E130" s="165">
        <f>D130*E128</f>
        <v>6.4669999999999996</v>
      </c>
      <c r="F130" s="162"/>
      <c r="G130" s="162"/>
      <c r="H130" s="165"/>
      <c r="I130" s="165"/>
      <c r="J130" s="165"/>
      <c r="K130" s="165"/>
      <c r="L130" s="165"/>
    </row>
    <row r="131" spans="1:12" ht="37.5" customHeight="1" x14ac:dyDescent="0.25">
      <c r="A131" s="62">
        <v>4</v>
      </c>
      <c r="B131" s="21" t="s">
        <v>22</v>
      </c>
      <c r="C131" s="21" t="s">
        <v>7</v>
      </c>
      <c r="D131" s="34"/>
      <c r="E131" s="25">
        <f>E128</f>
        <v>2.9</v>
      </c>
      <c r="F131" s="25"/>
      <c r="G131" s="13"/>
      <c r="H131" s="13"/>
      <c r="I131" s="13"/>
      <c r="J131" s="13"/>
      <c r="K131" s="13"/>
      <c r="L131" s="14"/>
    </row>
    <row r="132" spans="1:12" x14ac:dyDescent="0.25">
      <c r="A132" s="20">
        <f>A131+0.1</f>
        <v>4.0999999999999996</v>
      </c>
      <c r="B132" s="10" t="s">
        <v>202</v>
      </c>
      <c r="C132" s="10" t="s">
        <v>198</v>
      </c>
      <c r="D132" s="163">
        <v>1.55</v>
      </c>
      <c r="E132" s="10">
        <f>D132*E131</f>
        <v>4.4950000000000001</v>
      </c>
      <c r="F132" s="183"/>
      <c r="G132" s="183"/>
      <c r="H132" s="162"/>
      <c r="I132" s="10"/>
      <c r="J132" s="10"/>
      <c r="K132" s="10"/>
      <c r="L132" s="10"/>
    </row>
    <row r="133" spans="1:12" x14ac:dyDescent="0.25">
      <c r="A133" s="20">
        <f>A132+0.1</f>
        <v>4.1999999999999993</v>
      </c>
      <c r="B133" s="164" t="s">
        <v>213</v>
      </c>
      <c r="C133" s="164" t="s">
        <v>214</v>
      </c>
      <c r="D133" s="184">
        <v>3.47</v>
      </c>
      <c r="E133" s="165">
        <f>D133*E131</f>
        <v>10.063000000000001</v>
      </c>
      <c r="F133" s="6"/>
      <c r="G133" s="6"/>
      <c r="H133" s="165"/>
      <c r="I133" s="165"/>
      <c r="J133" s="165"/>
      <c r="K133" s="165"/>
      <c r="L133" s="165"/>
    </row>
    <row r="134" spans="1:12" x14ac:dyDescent="0.25">
      <c r="A134" s="20">
        <f>A133+0.1</f>
        <v>4.2999999999999989</v>
      </c>
      <c r="B134" s="164" t="s">
        <v>215</v>
      </c>
      <c r="C134" s="164" t="s">
        <v>0</v>
      </c>
      <c r="D134" s="184">
        <v>0.20899999999999999</v>
      </c>
      <c r="E134" s="165">
        <f>D134*E131</f>
        <v>0.60609999999999997</v>
      </c>
      <c r="F134" s="162"/>
      <c r="G134" s="162"/>
      <c r="H134" s="165"/>
      <c r="I134" s="165"/>
      <c r="J134" s="165"/>
      <c r="K134" s="165"/>
      <c r="L134" s="165"/>
    </row>
    <row r="135" spans="1:12" ht="27" x14ac:dyDescent="0.25">
      <c r="A135" s="62">
        <v>5</v>
      </c>
      <c r="B135" s="21" t="s">
        <v>25</v>
      </c>
      <c r="C135" s="21" t="s">
        <v>65</v>
      </c>
      <c r="D135" s="26"/>
      <c r="E135" s="25">
        <f>E126</f>
        <v>0.4</v>
      </c>
      <c r="F135" s="25"/>
      <c r="G135" s="7"/>
      <c r="H135" s="7"/>
      <c r="I135" s="7"/>
      <c r="J135" s="7"/>
      <c r="K135" s="7"/>
      <c r="L135" s="14"/>
    </row>
    <row r="136" spans="1:12" x14ac:dyDescent="0.25">
      <c r="A136" s="20">
        <f>A135+0.1</f>
        <v>5.0999999999999996</v>
      </c>
      <c r="B136" s="10" t="s">
        <v>202</v>
      </c>
      <c r="C136" s="10" t="s">
        <v>198</v>
      </c>
      <c r="D136" s="163">
        <v>98</v>
      </c>
      <c r="E136" s="10">
        <f>E135*D136</f>
        <v>39.200000000000003</v>
      </c>
      <c r="F136" s="13"/>
      <c r="G136" s="13"/>
      <c r="H136" s="10"/>
      <c r="I136" s="10"/>
      <c r="J136" s="10"/>
      <c r="K136" s="10"/>
      <c r="L136" s="10"/>
    </row>
    <row r="137" spans="1:12" ht="40.5" customHeight="1" x14ac:dyDescent="0.25">
      <c r="A137" s="62">
        <v>6</v>
      </c>
      <c r="B137" s="21" t="s">
        <v>66</v>
      </c>
      <c r="C137" s="21" t="s">
        <v>8</v>
      </c>
      <c r="D137" s="26"/>
      <c r="E137" s="25">
        <f>(E135+E131)*1.85*100</f>
        <v>610.5</v>
      </c>
      <c r="F137" s="25"/>
      <c r="G137" s="7"/>
      <c r="H137" s="7"/>
      <c r="I137" s="7"/>
      <c r="J137" s="7"/>
      <c r="K137" s="7"/>
      <c r="L137" s="14"/>
    </row>
    <row r="138" spans="1:12" ht="18" customHeight="1" x14ac:dyDescent="0.25">
      <c r="A138" s="20">
        <f>A137+0.1</f>
        <v>6.1</v>
      </c>
      <c r="B138" s="164" t="s">
        <v>216</v>
      </c>
      <c r="C138" s="164" t="s">
        <v>8</v>
      </c>
      <c r="D138" s="164">
        <v>1</v>
      </c>
      <c r="E138" s="165">
        <f>E137*D138</f>
        <v>610.5</v>
      </c>
      <c r="F138" s="162"/>
      <c r="G138" s="162"/>
      <c r="H138" s="165"/>
      <c r="I138" s="165"/>
      <c r="J138" s="165"/>
      <c r="K138" s="165"/>
      <c r="L138" s="165"/>
    </row>
    <row r="139" spans="1:12" ht="49.5" customHeight="1" x14ac:dyDescent="0.25">
      <c r="A139" s="41">
        <v>7</v>
      </c>
      <c r="B139" s="12" t="s">
        <v>230</v>
      </c>
      <c r="C139" s="12" t="s">
        <v>9</v>
      </c>
      <c r="D139" s="27"/>
      <c r="E139" s="27">
        <v>124</v>
      </c>
      <c r="F139" s="93"/>
      <c r="G139" s="6"/>
      <c r="H139" s="25"/>
      <c r="I139" s="25"/>
      <c r="J139" s="25"/>
      <c r="K139" s="25"/>
      <c r="L139" s="25"/>
    </row>
    <row r="140" spans="1:12" ht="24.95" customHeight="1" x14ac:dyDescent="0.25">
      <c r="A140" s="209">
        <f>A139+0.1</f>
        <v>7.1</v>
      </c>
      <c r="B140" s="160" t="s">
        <v>220</v>
      </c>
      <c r="C140" s="160" t="s">
        <v>198</v>
      </c>
      <c r="D140" s="210">
        <v>0.89</v>
      </c>
      <c r="E140" s="162">
        <f>D140*E139</f>
        <v>110.36</v>
      </c>
      <c r="F140" s="162"/>
      <c r="G140" s="162"/>
      <c r="H140" s="162"/>
      <c r="I140" s="162"/>
      <c r="J140" s="162"/>
      <c r="K140" s="162"/>
      <c r="L140" s="162"/>
    </row>
    <row r="141" spans="1:12" ht="24.95" customHeight="1" x14ac:dyDescent="0.25">
      <c r="A141" s="13">
        <f>A140+0.1</f>
        <v>7.1999999999999993</v>
      </c>
      <c r="B141" s="13" t="s">
        <v>231</v>
      </c>
      <c r="C141" s="13" t="s">
        <v>214</v>
      </c>
      <c r="D141" s="211">
        <v>2.1600000000000001E-2</v>
      </c>
      <c r="E141" s="183">
        <f>D141*E139</f>
        <v>2.6784000000000003</v>
      </c>
      <c r="F141" s="183"/>
      <c r="G141" s="183"/>
      <c r="H141" s="183"/>
      <c r="I141" s="183"/>
      <c r="J141" s="183"/>
      <c r="K141" s="183"/>
      <c r="L141" s="183"/>
    </row>
    <row r="142" spans="1:12" ht="24.95" customHeight="1" x14ac:dyDescent="0.25">
      <c r="A142" s="13">
        <f>A141+0.1</f>
        <v>7.2999999999999989</v>
      </c>
      <c r="B142" s="13" t="s">
        <v>232</v>
      </c>
      <c r="C142" s="13" t="s">
        <v>214</v>
      </c>
      <c r="D142" s="211">
        <v>0.37</v>
      </c>
      <c r="E142" s="183">
        <f>D142*E139</f>
        <v>45.88</v>
      </c>
      <c r="F142" s="183"/>
      <c r="G142" s="183"/>
      <c r="H142" s="183"/>
      <c r="I142" s="183"/>
      <c r="J142" s="183"/>
      <c r="K142" s="183"/>
      <c r="L142" s="183"/>
    </row>
    <row r="143" spans="1:12" ht="24.95" customHeight="1" x14ac:dyDescent="0.25">
      <c r="A143" s="94">
        <f>A141+0.1</f>
        <v>7.2999999999999989</v>
      </c>
      <c r="B143" s="37" t="s">
        <v>233</v>
      </c>
      <c r="C143" s="37" t="s">
        <v>9</v>
      </c>
      <c r="D143" s="17">
        <v>1.1499999999999999</v>
      </c>
      <c r="E143" s="17">
        <f>D143*E139</f>
        <v>142.6</v>
      </c>
      <c r="F143" s="17"/>
      <c r="G143" s="17"/>
      <c r="H143" s="19"/>
      <c r="I143" s="19"/>
      <c r="J143" s="19"/>
      <c r="K143" s="19"/>
      <c r="L143" s="19"/>
    </row>
    <row r="144" spans="1:12" ht="24.95" customHeight="1" x14ac:dyDescent="0.25">
      <c r="A144" s="94">
        <f>A142+0.1</f>
        <v>7.3999999999999986</v>
      </c>
      <c r="B144" s="7" t="s">
        <v>223</v>
      </c>
      <c r="C144" s="7" t="s">
        <v>0</v>
      </c>
      <c r="D144" s="212">
        <v>0.02</v>
      </c>
      <c r="E144" s="6">
        <f>D144*E139</f>
        <v>2.48</v>
      </c>
      <c r="F144" s="6"/>
      <c r="G144" s="6"/>
      <c r="H144" s="6"/>
      <c r="I144" s="6"/>
      <c r="J144" s="6"/>
      <c r="K144" s="6"/>
      <c r="L144" s="6"/>
    </row>
    <row r="145" spans="1:12" ht="42" customHeight="1" x14ac:dyDescent="0.25">
      <c r="A145" s="41">
        <v>8</v>
      </c>
      <c r="B145" s="12" t="s">
        <v>234</v>
      </c>
      <c r="C145" s="12" t="s">
        <v>9</v>
      </c>
      <c r="D145" s="27"/>
      <c r="E145" s="27">
        <v>62</v>
      </c>
      <c r="F145" s="93"/>
      <c r="G145" s="6"/>
      <c r="H145" s="25"/>
      <c r="I145" s="25"/>
      <c r="J145" s="25"/>
      <c r="K145" s="25"/>
      <c r="L145" s="25"/>
    </row>
    <row r="146" spans="1:12" ht="24.95" customHeight="1" x14ac:dyDescent="0.25">
      <c r="A146" s="209">
        <f>A145+0.1</f>
        <v>8.1</v>
      </c>
      <c r="B146" s="160" t="s">
        <v>220</v>
      </c>
      <c r="C146" s="160" t="s">
        <v>198</v>
      </c>
      <c r="D146" s="210">
        <v>0.89</v>
      </c>
      <c r="E146" s="162">
        <f>D146*E145</f>
        <v>55.18</v>
      </c>
      <c r="F146" s="162"/>
      <c r="G146" s="162"/>
      <c r="H146" s="162"/>
      <c r="I146" s="162"/>
      <c r="J146" s="162"/>
      <c r="K146" s="162"/>
      <c r="L146" s="162"/>
    </row>
    <row r="147" spans="1:12" ht="24.95" customHeight="1" x14ac:dyDescent="0.25">
      <c r="A147" s="13">
        <f>A146+0.1</f>
        <v>8.1999999999999993</v>
      </c>
      <c r="B147" s="13" t="s">
        <v>231</v>
      </c>
      <c r="C147" s="13" t="s">
        <v>214</v>
      </c>
      <c r="D147" s="211">
        <v>2.1600000000000001E-2</v>
      </c>
      <c r="E147" s="183">
        <f>D147*E145</f>
        <v>1.3392000000000002</v>
      </c>
      <c r="F147" s="183"/>
      <c r="G147" s="183"/>
      <c r="H147" s="183"/>
      <c r="I147" s="183"/>
      <c r="J147" s="183"/>
      <c r="K147" s="183"/>
      <c r="L147" s="183"/>
    </row>
    <row r="148" spans="1:12" ht="24.95" customHeight="1" x14ac:dyDescent="0.25">
      <c r="A148" s="13">
        <f>A147+0.1</f>
        <v>8.2999999999999989</v>
      </c>
      <c r="B148" s="13" t="s">
        <v>232</v>
      </c>
      <c r="C148" s="13" t="s">
        <v>214</v>
      </c>
      <c r="D148" s="211">
        <v>0.37</v>
      </c>
      <c r="E148" s="183">
        <f>D148*E145</f>
        <v>22.94</v>
      </c>
      <c r="F148" s="183"/>
      <c r="G148" s="183"/>
      <c r="H148" s="183"/>
      <c r="I148" s="183"/>
      <c r="J148" s="183"/>
      <c r="K148" s="183"/>
      <c r="L148" s="183"/>
    </row>
    <row r="149" spans="1:12" ht="24.95" customHeight="1" x14ac:dyDescent="0.25">
      <c r="A149" s="94">
        <f>A147+0.1</f>
        <v>8.2999999999999989</v>
      </c>
      <c r="B149" s="37" t="s">
        <v>233</v>
      </c>
      <c r="C149" s="37" t="s">
        <v>9</v>
      </c>
      <c r="D149" s="17">
        <v>1.1499999999999999</v>
      </c>
      <c r="E149" s="17">
        <f>D149*E145</f>
        <v>71.3</v>
      </c>
      <c r="F149" s="17"/>
      <c r="G149" s="17"/>
      <c r="H149" s="19"/>
      <c r="I149" s="19"/>
      <c r="J149" s="19"/>
      <c r="K149" s="19"/>
      <c r="L149" s="19"/>
    </row>
    <row r="150" spans="1:12" ht="24.95" customHeight="1" x14ac:dyDescent="0.25">
      <c r="A150" s="94">
        <f>A148+0.1</f>
        <v>8.3999999999999986</v>
      </c>
      <c r="B150" s="7" t="s">
        <v>223</v>
      </c>
      <c r="C150" s="7" t="s">
        <v>0</v>
      </c>
      <c r="D150" s="212">
        <v>0.02</v>
      </c>
      <c r="E150" s="6">
        <f>D150*E145</f>
        <v>1.24</v>
      </c>
      <c r="F150" s="6"/>
      <c r="G150" s="6"/>
      <c r="H150" s="6"/>
      <c r="I150" s="6"/>
      <c r="J150" s="6"/>
      <c r="K150" s="6"/>
      <c r="L150" s="6"/>
    </row>
    <row r="151" spans="1:12" ht="59.25" customHeight="1" x14ac:dyDescent="0.25">
      <c r="A151" s="5">
        <v>9</v>
      </c>
      <c r="B151" s="5" t="s">
        <v>67</v>
      </c>
      <c r="C151" s="5" t="s">
        <v>68</v>
      </c>
      <c r="D151" s="5"/>
      <c r="E151" s="25">
        <f>(E154+E155)/100</f>
        <v>2.82</v>
      </c>
      <c r="F151" s="5"/>
      <c r="G151" s="47"/>
      <c r="H151" s="47"/>
      <c r="I151" s="47"/>
      <c r="J151" s="47"/>
      <c r="K151" s="47"/>
      <c r="L151" s="25"/>
    </row>
    <row r="152" spans="1:12" ht="20.100000000000001" customHeight="1" x14ac:dyDescent="0.25">
      <c r="A152" s="15">
        <f>A151+0.1</f>
        <v>9.1</v>
      </c>
      <c r="B152" s="16" t="s">
        <v>235</v>
      </c>
      <c r="C152" s="16" t="s">
        <v>236</v>
      </c>
      <c r="D152" s="10">
        <v>74</v>
      </c>
      <c r="E152" s="10">
        <f>D152*E151</f>
        <v>208.67999999999998</v>
      </c>
      <c r="F152" s="47"/>
      <c r="G152" s="47"/>
      <c r="H152" s="10"/>
      <c r="I152" s="199"/>
      <c r="J152" s="47"/>
      <c r="K152" s="47"/>
      <c r="L152" s="199"/>
    </row>
    <row r="153" spans="1:12" ht="20.100000000000001" customHeight="1" x14ac:dyDescent="0.25">
      <c r="A153" s="15">
        <f>A152+0.1</f>
        <v>9.1999999999999993</v>
      </c>
      <c r="B153" s="200" t="s">
        <v>237</v>
      </c>
      <c r="C153" s="200" t="s">
        <v>214</v>
      </c>
      <c r="D153" s="200">
        <v>0.71</v>
      </c>
      <c r="E153" s="203">
        <f>D153*E151</f>
        <v>2.0021999999999998</v>
      </c>
      <c r="F153" s="95"/>
      <c r="G153" s="95"/>
      <c r="H153" s="95"/>
      <c r="I153" s="95"/>
      <c r="J153" s="213"/>
      <c r="K153" s="213"/>
      <c r="L153" s="213"/>
    </row>
    <row r="154" spans="1:12" ht="20.100000000000001" customHeight="1" x14ac:dyDescent="0.25">
      <c r="A154" s="15">
        <f>A153+0.1</f>
        <v>9.2999999999999989</v>
      </c>
      <c r="B154" s="7" t="s">
        <v>69</v>
      </c>
      <c r="C154" s="7" t="s">
        <v>28</v>
      </c>
      <c r="D154" s="6" t="s">
        <v>40</v>
      </c>
      <c r="E154" s="6">
        <v>56</v>
      </c>
      <c r="F154" s="6"/>
      <c r="G154" s="6"/>
      <c r="H154" s="95"/>
      <c r="I154" s="95"/>
      <c r="J154" s="95"/>
      <c r="K154" s="95"/>
      <c r="L154" s="95"/>
    </row>
    <row r="155" spans="1:12" ht="20.100000000000001" customHeight="1" x14ac:dyDescent="0.25">
      <c r="A155" s="15">
        <f>A154+0.1</f>
        <v>9.3999999999999986</v>
      </c>
      <c r="B155" s="7" t="s">
        <v>70</v>
      </c>
      <c r="C155" s="7" t="s">
        <v>28</v>
      </c>
      <c r="D155" s="6" t="s">
        <v>40</v>
      </c>
      <c r="E155" s="6">
        <v>226</v>
      </c>
      <c r="F155" s="11"/>
      <c r="G155" s="6"/>
      <c r="H155" s="95"/>
      <c r="I155" s="95"/>
      <c r="J155" s="95"/>
      <c r="K155" s="95"/>
      <c r="L155" s="95"/>
    </row>
    <row r="156" spans="1:12" ht="20.100000000000001" customHeight="1" x14ac:dyDescent="0.25">
      <c r="A156" s="15">
        <f t="shared" ref="A156:A158" si="7">A155+0.1</f>
        <v>9.4999999999999982</v>
      </c>
      <c r="B156" s="7" t="s">
        <v>71</v>
      </c>
      <c r="C156" s="7" t="s">
        <v>72</v>
      </c>
      <c r="D156" s="6">
        <v>2</v>
      </c>
      <c r="E156" s="6">
        <f>D156*E151</f>
        <v>5.64</v>
      </c>
      <c r="F156" s="6"/>
      <c r="G156" s="6"/>
      <c r="H156" s="47"/>
      <c r="I156" s="47"/>
      <c r="J156" s="47"/>
      <c r="K156" s="47"/>
      <c r="L156" s="95"/>
    </row>
    <row r="157" spans="1:12" ht="20.100000000000001" customHeight="1" x14ac:dyDescent="0.25">
      <c r="A157" s="15">
        <f t="shared" si="7"/>
        <v>9.5999999999999979</v>
      </c>
      <c r="B157" s="37" t="s">
        <v>233</v>
      </c>
      <c r="C157" s="37" t="s">
        <v>9</v>
      </c>
      <c r="D157" s="17">
        <v>2</v>
      </c>
      <c r="E157" s="17">
        <f>D157*E151</f>
        <v>5.64</v>
      </c>
      <c r="F157" s="17"/>
      <c r="G157" s="17"/>
      <c r="H157" s="19"/>
      <c r="I157" s="19"/>
      <c r="J157" s="19"/>
      <c r="K157" s="19"/>
      <c r="L157" s="19"/>
    </row>
    <row r="158" spans="1:12" ht="20.100000000000001" customHeight="1" x14ac:dyDescent="0.25">
      <c r="A158" s="15">
        <f t="shared" si="7"/>
        <v>9.6999999999999975</v>
      </c>
      <c r="B158" s="7" t="s">
        <v>223</v>
      </c>
      <c r="C158" s="7" t="s">
        <v>0</v>
      </c>
      <c r="D158" s="6">
        <v>9.6</v>
      </c>
      <c r="E158" s="6">
        <f>D158*E151</f>
        <v>27.071999999999999</v>
      </c>
      <c r="F158" s="6"/>
      <c r="G158" s="6"/>
      <c r="H158" s="47"/>
      <c r="I158" s="47"/>
      <c r="J158" s="47"/>
      <c r="K158" s="47"/>
      <c r="L158" s="95"/>
    </row>
    <row r="159" spans="1:12" ht="38.25" customHeight="1" x14ac:dyDescent="0.25">
      <c r="A159" s="41">
        <v>10</v>
      </c>
      <c r="B159" s="36" t="s">
        <v>26</v>
      </c>
      <c r="C159" s="36" t="s">
        <v>15</v>
      </c>
      <c r="D159" s="14"/>
      <c r="E159" s="14">
        <v>0.3</v>
      </c>
      <c r="F159" s="14"/>
      <c r="G159" s="19"/>
      <c r="H159" s="19"/>
      <c r="I159" s="28"/>
      <c r="J159" s="19"/>
      <c r="K159" s="19"/>
      <c r="L159" s="14"/>
    </row>
    <row r="160" spans="1:12" ht="20.100000000000001" customHeight="1" x14ac:dyDescent="0.25">
      <c r="A160" s="209">
        <f>A159+0.1</f>
        <v>10.1</v>
      </c>
      <c r="B160" s="16" t="s">
        <v>202</v>
      </c>
      <c r="C160" s="16" t="s">
        <v>198</v>
      </c>
      <c r="D160" s="10">
        <v>12.3</v>
      </c>
      <c r="E160" s="155">
        <f>D160*E159</f>
        <v>3.69</v>
      </c>
      <c r="F160" s="214"/>
      <c r="G160" s="214"/>
      <c r="H160" s="162"/>
      <c r="I160" s="155"/>
      <c r="J160" s="214"/>
      <c r="K160" s="214"/>
      <c r="L160" s="10"/>
    </row>
    <row r="161" spans="1:12" ht="20.100000000000001" customHeight="1" x14ac:dyDescent="0.25">
      <c r="A161" s="215">
        <f>A160+0.1</f>
        <v>10.199999999999999</v>
      </c>
      <c r="B161" s="164" t="s">
        <v>206</v>
      </c>
      <c r="C161" s="164" t="s">
        <v>0</v>
      </c>
      <c r="D161" s="165">
        <v>1.4</v>
      </c>
      <c r="E161" s="170">
        <f>D161*E159</f>
        <v>0.42</v>
      </c>
      <c r="F161" s="172"/>
      <c r="G161" s="172"/>
      <c r="H161" s="172"/>
      <c r="I161" s="171"/>
      <c r="J161" s="165"/>
      <c r="K161" s="165"/>
      <c r="L161" s="172"/>
    </row>
    <row r="162" spans="1:12" ht="20.100000000000001" customHeight="1" x14ac:dyDescent="0.25">
      <c r="A162" s="216">
        <f>A161+0.1</f>
        <v>10.299999999999999</v>
      </c>
      <c r="B162" s="216" t="s">
        <v>238</v>
      </c>
      <c r="C162" s="216" t="s">
        <v>8</v>
      </c>
      <c r="D162" s="217" t="s">
        <v>40</v>
      </c>
      <c r="E162" s="217">
        <f>E159</f>
        <v>0.3</v>
      </c>
      <c r="F162" s="217"/>
      <c r="G162" s="217"/>
      <c r="H162" s="7"/>
      <c r="I162" s="7"/>
      <c r="J162" s="7"/>
      <c r="K162" s="7"/>
      <c r="L162" s="6"/>
    </row>
    <row r="163" spans="1:12" ht="20.100000000000001" customHeight="1" x14ac:dyDescent="0.25">
      <c r="A163" s="24">
        <f>A162+0.1</f>
        <v>10.399999999999999</v>
      </c>
      <c r="B163" s="37" t="s">
        <v>226</v>
      </c>
      <c r="C163" s="37" t="s">
        <v>208</v>
      </c>
      <c r="D163" s="17">
        <v>7.15</v>
      </c>
      <c r="E163" s="18">
        <f>D163*E159</f>
        <v>2.145</v>
      </c>
      <c r="F163" s="17"/>
      <c r="G163" s="17"/>
      <c r="H163" s="19"/>
      <c r="I163" s="28"/>
      <c r="J163" s="19"/>
      <c r="K163" s="19"/>
      <c r="L163" s="19"/>
    </row>
    <row r="164" spans="1:12" ht="43.5" customHeight="1" x14ac:dyDescent="0.25">
      <c r="A164" s="41">
        <v>11</v>
      </c>
      <c r="B164" s="36" t="s">
        <v>73</v>
      </c>
      <c r="C164" s="36" t="s">
        <v>7</v>
      </c>
      <c r="D164" s="14"/>
      <c r="E164" s="55">
        <v>5.6000000000000001E-2</v>
      </c>
      <c r="F164" s="14"/>
      <c r="G164" s="19"/>
      <c r="H164" s="19"/>
      <c r="I164" s="28"/>
      <c r="J164" s="19"/>
      <c r="K164" s="19"/>
      <c r="L164" s="14"/>
    </row>
    <row r="165" spans="1:12" x14ac:dyDescent="0.25">
      <c r="A165" s="209">
        <f>A164+0.1</f>
        <v>11.1</v>
      </c>
      <c r="B165" s="16" t="s">
        <v>202</v>
      </c>
      <c r="C165" s="16" t="s">
        <v>198</v>
      </c>
      <c r="D165" s="10">
        <v>137</v>
      </c>
      <c r="E165" s="155">
        <f>D165*E164</f>
        <v>7.6720000000000006</v>
      </c>
      <c r="F165" s="214"/>
      <c r="G165" s="214"/>
      <c r="H165" s="162"/>
      <c r="I165" s="155"/>
      <c r="J165" s="214"/>
      <c r="K165" s="214"/>
      <c r="L165" s="10"/>
    </row>
    <row r="166" spans="1:12" x14ac:dyDescent="0.25">
      <c r="A166" s="215">
        <f>A165+0.1</f>
        <v>11.2</v>
      </c>
      <c r="B166" s="164" t="s">
        <v>206</v>
      </c>
      <c r="C166" s="164" t="s">
        <v>0</v>
      </c>
      <c r="D166" s="165">
        <v>28.3</v>
      </c>
      <c r="E166" s="170">
        <f>D166*E164</f>
        <v>1.5848</v>
      </c>
      <c r="F166" s="172"/>
      <c r="G166" s="172"/>
      <c r="H166" s="172"/>
      <c r="I166" s="171"/>
      <c r="J166" s="165"/>
      <c r="K166" s="165"/>
      <c r="L166" s="172"/>
    </row>
    <row r="167" spans="1:12" x14ac:dyDescent="0.25">
      <c r="A167" s="24">
        <f>A166+0.1</f>
        <v>11.299999999999999</v>
      </c>
      <c r="B167" s="37" t="s">
        <v>74</v>
      </c>
      <c r="C167" s="37" t="s">
        <v>9</v>
      </c>
      <c r="D167" s="17">
        <v>102</v>
      </c>
      <c r="E167" s="18">
        <f>D167*E164</f>
        <v>5.7119999999999997</v>
      </c>
      <c r="F167" s="17"/>
      <c r="G167" s="17"/>
      <c r="H167" s="19"/>
      <c r="I167" s="28"/>
      <c r="J167" s="19"/>
      <c r="K167" s="19"/>
      <c r="L167" s="19"/>
    </row>
    <row r="168" spans="1:12" x14ac:dyDescent="0.25">
      <c r="A168" s="24">
        <f>A167+0.1</f>
        <v>11.399999999999999</v>
      </c>
      <c r="B168" s="37" t="s">
        <v>226</v>
      </c>
      <c r="C168" s="37" t="s">
        <v>208</v>
      </c>
      <c r="D168" s="17">
        <v>62</v>
      </c>
      <c r="E168" s="18">
        <f>D168*E164</f>
        <v>3.472</v>
      </c>
      <c r="F168" s="17"/>
      <c r="G168" s="17"/>
      <c r="H168" s="19"/>
      <c r="I168" s="28"/>
      <c r="J168" s="19"/>
      <c r="K168" s="19"/>
      <c r="L168" s="19"/>
    </row>
    <row r="169" spans="1:12" ht="45" customHeight="1" x14ac:dyDescent="0.25">
      <c r="A169" s="29">
        <v>12</v>
      </c>
      <c r="B169" s="97" t="s">
        <v>239</v>
      </c>
      <c r="C169" s="98" t="s">
        <v>37</v>
      </c>
      <c r="D169" s="99"/>
      <c r="E169" s="14">
        <v>69</v>
      </c>
      <c r="F169" s="14"/>
      <c r="G169" s="47"/>
      <c r="H169" s="47"/>
      <c r="I169" s="47"/>
      <c r="J169" s="47"/>
      <c r="K169" s="47"/>
      <c r="L169" s="14"/>
    </row>
    <row r="170" spans="1:12" ht="26.25" customHeight="1" x14ac:dyDescent="0.25">
      <c r="A170" s="15">
        <f>A169+0.1</f>
        <v>12.1</v>
      </c>
      <c r="B170" s="218" t="s">
        <v>240</v>
      </c>
      <c r="C170" s="219" t="s">
        <v>0</v>
      </c>
      <c r="D170" s="220">
        <v>1</v>
      </c>
      <c r="E170" s="10">
        <f>D170*E169</f>
        <v>69</v>
      </c>
      <c r="F170" s="47"/>
      <c r="G170" s="47"/>
      <c r="H170" s="10"/>
      <c r="I170" s="10"/>
      <c r="J170" s="47"/>
      <c r="K170" s="47"/>
      <c r="L170" s="10"/>
    </row>
    <row r="171" spans="1:12" ht="34.5" customHeight="1" x14ac:dyDescent="0.25">
      <c r="A171" s="37">
        <f>A170+0.1</f>
        <v>12.2</v>
      </c>
      <c r="B171" s="221" t="s">
        <v>241</v>
      </c>
      <c r="C171" s="202" t="s">
        <v>0</v>
      </c>
      <c r="D171" s="202">
        <v>0.32500000000000001</v>
      </c>
      <c r="E171" s="203">
        <f>D171*E169</f>
        <v>22.425000000000001</v>
      </c>
      <c r="F171" s="203"/>
      <c r="G171" s="203"/>
      <c r="H171" s="203"/>
      <c r="I171" s="203"/>
      <c r="J171" s="203"/>
      <c r="K171" s="203"/>
      <c r="L171" s="203"/>
    </row>
    <row r="172" spans="1:12" ht="48" customHeight="1" x14ac:dyDescent="0.25">
      <c r="A172" s="37">
        <f>A171+0.1</f>
        <v>12.299999999999999</v>
      </c>
      <c r="B172" s="222" t="s">
        <v>239</v>
      </c>
      <c r="C172" s="100" t="s">
        <v>75</v>
      </c>
      <c r="D172" s="101">
        <v>1.02</v>
      </c>
      <c r="E172" s="17">
        <f>D172*E169</f>
        <v>70.38</v>
      </c>
      <c r="F172" s="17"/>
      <c r="G172" s="17"/>
      <c r="H172" s="47"/>
      <c r="I172" s="47"/>
      <c r="J172" s="47"/>
      <c r="K172" s="47"/>
      <c r="L172" s="95"/>
    </row>
    <row r="173" spans="1:12" ht="30.75" customHeight="1" x14ac:dyDescent="0.25">
      <c r="A173" s="37">
        <f>A172+0.1</f>
        <v>12.399999999999999</v>
      </c>
      <c r="B173" s="102" t="s">
        <v>242</v>
      </c>
      <c r="C173" s="100" t="s">
        <v>243</v>
      </c>
      <c r="D173" s="101">
        <v>0.5</v>
      </c>
      <c r="E173" s="17">
        <f>D173*E170</f>
        <v>34.5</v>
      </c>
      <c r="F173" s="17"/>
      <c r="G173" s="17"/>
      <c r="H173" s="47"/>
      <c r="I173" s="47"/>
      <c r="J173" s="47"/>
      <c r="K173" s="47"/>
      <c r="L173" s="95"/>
    </row>
    <row r="174" spans="1:12" ht="25.5" x14ac:dyDescent="0.25">
      <c r="A174" s="37">
        <f>A173+0.1</f>
        <v>12.499999999999998</v>
      </c>
      <c r="B174" s="223" t="s">
        <v>244</v>
      </c>
      <c r="C174" s="224" t="s">
        <v>245</v>
      </c>
      <c r="D174" s="101">
        <v>0.3</v>
      </c>
      <c r="E174" s="17">
        <f>D174*E169</f>
        <v>20.7</v>
      </c>
      <c r="F174" s="17"/>
      <c r="G174" s="17"/>
      <c r="H174" s="47"/>
      <c r="I174" s="47"/>
      <c r="J174" s="47"/>
      <c r="K174" s="47"/>
      <c r="L174" s="95"/>
    </row>
    <row r="175" spans="1:12" ht="45.75" customHeight="1" x14ac:dyDescent="0.25">
      <c r="A175" s="62">
        <v>13</v>
      </c>
      <c r="B175" s="21" t="s">
        <v>246</v>
      </c>
      <c r="C175" s="21" t="s">
        <v>9</v>
      </c>
      <c r="D175" s="26"/>
      <c r="E175" s="25">
        <v>38</v>
      </c>
      <c r="F175" s="25"/>
      <c r="G175" s="47"/>
      <c r="H175" s="47"/>
      <c r="I175" s="47"/>
      <c r="J175" s="47"/>
      <c r="K175" s="47"/>
      <c r="L175" s="25"/>
    </row>
    <row r="176" spans="1:12" x14ac:dyDescent="0.25">
      <c r="A176" s="15">
        <f>A175+0.1</f>
        <v>13.1</v>
      </c>
      <c r="B176" s="16" t="s">
        <v>200</v>
      </c>
      <c r="C176" s="16" t="s">
        <v>198</v>
      </c>
      <c r="D176" s="16">
        <v>3</v>
      </c>
      <c r="E176" s="16">
        <f>D176*E175</f>
        <v>114</v>
      </c>
      <c r="F176" s="47"/>
      <c r="G176" s="47"/>
      <c r="H176" s="10"/>
      <c r="I176" s="199"/>
      <c r="J176" s="47"/>
      <c r="K176" s="47"/>
      <c r="L176" s="199"/>
    </row>
    <row r="177" spans="1:12" ht="33.75" customHeight="1" x14ac:dyDescent="0.25">
      <c r="A177" s="15">
        <f>A176+0.1</f>
        <v>13.2</v>
      </c>
      <c r="B177" s="20" t="s">
        <v>247</v>
      </c>
      <c r="C177" s="20" t="s">
        <v>9</v>
      </c>
      <c r="D177" s="225">
        <v>1</v>
      </c>
      <c r="E177" s="6">
        <f>D177*E175</f>
        <v>38</v>
      </c>
      <c r="F177" s="6"/>
      <c r="G177" s="6"/>
      <c r="H177" s="47"/>
      <c r="I177" s="47"/>
      <c r="J177" s="47"/>
      <c r="K177" s="47"/>
      <c r="L177" s="95"/>
    </row>
    <row r="178" spans="1:12" x14ac:dyDescent="0.25">
      <c r="A178" s="15">
        <f>A177+0.1</f>
        <v>13.299999999999999</v>
      </c>
      <c r="B178" s="20" t="s">
        <v>248</v>
      </c>
      <c r="C178" s="7" t="s">
        <v>0</v>
      </c>
      <c r="D178" s="225">
        <v>0.01</v>
      </c>
      <c r="E178" s="6">
        <f>D178*E175</f>
        <v>0.38</v>
      </c>
      <c r="F178" s="6"/>
      <c r="G178" s="6"/>
      <c r="H178" s="47"/>
      <c r="I178" s="47"/>
      <c r="J178" s="47"/>
      <c r="K178" s="47"/>
      <c r="L178" s="95"/>
    </row>
    <row r="179" spans="1:12" ht="35.25" customHeight="1" x14ac:dyDescent="0.25">
      <c r="A179" s="103">
        <v>14</v>
      </c>
      <c r="B179" s="5" t="s">
        <v>76</v>
      </c>
      <c r="C179" s="5" t="s">
        <v>17</v>
      </c>
      <c r="D179" s="25"/>
      <c r="E179" s="25">
        <v>5.44</v>
      </c>
      <c r="F179" s="25"/>
      <c r="G179" s="47"/>
      <c r="H179" s="47"/>
      <c r="I179" s="47"/>
      <c r="J179" s="47"/>
      <c r="K179" s="77"/>
      <c r="L179" s="25"/>
    </row>
    <row r="180" spans="1:12" x14ac:dyDescent="0.25">
      <c r="A180" s="15">
        <f>A179+0.1</f>
        <v>14.1</v>
      </c>
      <c r="B180" s="16" t="s">
        <v>235</v>
      </c>
      <c r="C180" s="16" t="s">
        <v>198</v>
      </c>
      <c r="D180" s="16">
        <v>40.200000000000003</v>
      </c>
      <c r="E180" s="16">
        <f>D180*E179</f>
        <v>218.68800000000005</v>
      </c>
      <c r="F180" s="47"/>
      <c r="G180" s="47"/>
      <c r="H180" s="10"/>
      <c r="I180" s="199"/>
      <c r="J180" s="47"/>
      <c r="K180" s="47"/>
      <c r="L180" s="199"/>
    </row>
    <row r="181" spans="1:12" x14ac:dyDescent="0.25">
      <c r="A181" s="15">
        <f>A180+0.1</f>
        <v>14.2</v>
      </c>
      <c r="B181" s="7" t="s">
        <v>249</v>
      </c>
      <c r="C181" s="203" t="s">
        <v>208</v>
      </c>
      <c r="D181" s="203">
        <v>12.9</v>
      </c>
      <c r="E181" s="203">
        <f>E179*D181</f>
        <v>70.176000000000002</v>
      </c>
      <c r="F181" s="203"/>
      <c r="G181" s="203"/>
      <c r="H181" s="203"/>
      <c r="I181" s="203"/>
      <c r="J181" s="203"/>
      <c r="K181" s="203"/>
      <c r="L181" s="203"/>
    </row>
    <row r="182" spans="1:12" x14ac:dyDescent="0.25">
      <c r="A182" s="15">
        <f>A181+0.1</f>
        <v>14.299999999999999</v>
      </c>
      <c r="B182" s="7" t="s">
        <v>250</v>
      </c>
      <c r="C182" s="7" t="s">
        <v>11</v>
      </c>
      <c r="D182" s="6" t="s">
        <v>40</v>
      </c>
      <c r="E182" s="6">
        <f>E179*100</f>
        <v>544</v>
      </c>
      <c r="F182" s="6"/>
      <c r="G182" s="6"/>
      <c r="H182" s="47"/>
      <c r="I182" s="47"/>
      <c r="J182" s="47"/>
      <c r="K182" s="47"/>
      <c r="L182" s="95"/>
    </row>
    <row r="183" spans="1:12" x14ac:dyDescent="0.25">
      <c r="A183" s="15">
        <f>A182+0.1</f>
        <v>14.399999999999999</v>
      </c>
      <c r="B183" s="7" t="s">
        <v>77</v>
      </c>
      <c r="C183" s="7" t="s">
        <v>9</v>
      </c>
      <c r="D183" s="6">
        <v>0.05</v>
      </c>
      <c r="E183" s="6">
        <f>D183*E179</f>
        <v>0.27200000000000002</v>
      </c>
      <c r="F183" s="6"/>
      <c r="G183" s="6"/>
      <c r="H183" s="47"/>
      <c r="I183" s="47"/>
      <c r="J183" s="47"/>
      <c r="K183" s="47"/>
      <c r="L183" s="95"/>
    </row>
    <row r="184" spans="1:12" ht="43.5" customHeight="1" x14ac:dyDescent="0.25">
      <c r="A184" s="294" t="s">
        <v>251</v>
      </c>
      <c r="B184" s="295"/>
      <c r="C184" s="295"/>
      <c r="D184" s="295"/>
      <c r="E184" s="295"/>
      <c r="F184" s="145"/>
      <c r="G184" s="145"/>
      <c r="H184" s="145"/>
      <c r="I184" s="145"/>
      <c r="J184" s="145"/>
      <c r="K184" s="145"/>
      <c r="L184" s="145"/>
    </row>
    <row r="185" spans="1:12" ht="37.5" customHeight="1" x14ac:dyDescent="0.25">
      <c r="A185" s="43">
        <v>1</v>
      </c>
      <c r="B185" s="21" t="s">
        <v>21</v>
      </c>
      <c r="C185" s="21" t="s">
        <v>7</v>
      </c>
      <c r="D185" s="26"/>
      <c r="E185" s="38">
        <v>0.12</v>
      </c>
      <c r="F185" s="25"/>
      <c r="G185" s="5"/>
      <c r="H185" s="5"/>
      <c r="I185" s="5"/>
      <c r="J185" s="5"/>
      <c r="K185" s="5"/>
      <c r="L185" s="25"/>
    </row>
    <row r="186" spans="1:12" x14ac:dyDescent="0.25">
      <c r="A186" s="20">
        <f>A185+0.1</f>
        <v>1.1000000000000001</v>
      </c>
      <c r="B186" s="157" t="s">
        <v>200</v>
      </c>
      <c r="C186" s="157" t="s">
        <v>198</v>
      </c>
      <c r="D186" s="158">
        <v>206</v>
      </c>
      <c r="E186" s="159">
        <f>E185*D186</f>
        <v>24.72</v>
      </c>
      <c r="F186" s="160"/>
      <c r="G186" s="161"/>
      <c r="H186" s="10"/>
      <c r="I186" s="162"/>
      <c r="J186" s="160"/>
      <c r="K186" s="160"/>
      <c r="L186" s="162"/>
    </row>
    <row r="187" spans="1:12" ht="35.25" customHeight="1" x14ac:dyDescent="0.25">
      <c r="A187" s="62">
        <v>2</v>
      </c>
      <c r="B187" s="21" t="s">
        <v>25</v>
      </c>
      <c r="C187" s="21" t="s">
        <v>65</v>
      </c>
      <c r="D187" s="26"/>
      <c r="E187" s="25">
        <f>E185</f>
        <v>0.12</v>
      </c>
      <c r="F187" s="25"/>
      <c r="G187" s="7"/>
      <c r="H187" s="7"/>
      <c r="I187" s="7"/>
      <c r="J187" s="7"/>
      <c r="K187" s="7"/>
      <c r="L187" s="14"/>
    </row>
    <row r="188" spans="1:12" x14ac:dyDescent="0.25">
      <c r="A188" s="20">
        <f>A187+0.1</f>
        <v>2.1</v>
      </c>
      <c r="B188" s="10" t="s">
        <v>202</v>
      </c>
      <c r="C188" s="10" t="s">
        <v>198</v>
      </c>
      <c r="D188" s="163">
        <v>98</v>
      </c>
      <c r="E188" s="10">
        <f>E187*D188</f>
        <v>11.76</v>
      </c>
      <c r="F188" s="13"/>
      <c r="G188" s="13"/>
      <c r="H188" s="10"/>
      <c r="I188" s="10"/>
      <c r="J188" s="10"/>
      <c r="K188" s="10"/>
      <c r="L188" s="10"/>
    </row>
    <row r="189" spans="1:12" ht="32.25" customHeight="1" x14ac:dyDescent="0.25">
      <c r="A189" s="62">
        <v>3</v>
      </c>
      <c r="B189" s="21" t="s">
        <v>66</v>
      </c>
      <c r="C189" s="21" t="s">
        <v>8</v>
      </c>
      <c r="D189" s="26"/>
      <c r="E189" s="26">
        <f>E187*1.85</f>
        <v>0.222</v>
      </c>
      <c r="F189" s="25"/>
      <c r="G189" s="7"/>
      <c r="H189" s="7"/>
      <c r="I189" s="7"/>
      <c r="J189" s="7"/>
      <c r="K189" s="7"/>
      <c r="L189" s="14"/>
    </row>
    <row r="190" spans="1:12" x14ac:dyDescent="0.25">
      <c r="A190" s="20">
        <f>A189+0.1</f>
        <v>3.1</v>
      </c>
      <c r="B190" s="164" t="s">
        <v>216</v>
      </c>
      <c r="C190" s="164" t="s">
        <v>8</v>
      </c>
      <c r="D190" s="164">
        <v>1</v>
      </c>
      <c r="E190" s="165">
        <f>E189*D190</f>
        <v>0.222</v>
      </c>
      <c r="F190" s="162"/>
      <c r="G190" s="162"/>
      <c r="H190" s="165"/>
      <c r="I190" s="165"/>
      <c r="J190" s="165"/>
      <c r="K190" s="165"/>
      <c r="L190" s="165"/>
    </row>
    <row r="191" spans="1:12" ht="34.5" customHeight="1" x14ac:dyDescent="0.25">
      <c r="A191" s="109">
        <v>4</v>
      </c>
      <c r="B191" s="110" t="s">
        <v>81</v>
      </c>
      <c r="C191" s="109" t="s">
        <v>79</v>
      </c>
      <c r="D191" s="109"/>
      <c r="E191" s="109">
        <v>1.01</v>
      </c>
      <c r="F191" s="109"/>
      <c r="G191" s="111"/>
      <c r="H191" s="109"/>
      <c r="I191" s="111"/>
      <c r="J191" s="109"/>
      <c r="K191" s="111"/>
      <c r="L191" s="111"/>
    </row>
    <row r="192" spans="1:12" ht="20.100000000000001" customHeight="1" x14ac:dyDescent="0.25">
      <c r="A192" s="15">
        <f>A191+0.1</f>
        <v>4.0999999999999996</v>
      </c>
      <c r="B192" s="16" t="s">
        <v>252</v>
      </c>
      <c r="C192" s="16" t="s">
        <v>198</v>
      </c>
      <c r="D192" s="16">
        <v>2.74</v>
      </c>
      <c r="E192" s="16">
        <f>E191*D192</f>
        <v>2.7674000000000003</v>
      </c>
      <c r="F192" s="47"/>
      <c r="G192" s="47"/>
      <c r="H192" s="198"/>
      <c r="I192" s="199"/>
      <c r="J192" s="47"/>
      <c r="K192" s="47"/>
      <c r="L192" s="199"/>
    </row>
    <row r="193" spans="1:12" ht="20.100000000000001" customHeight="1" x14ac:dyDescent="0.25">
      <c r="A193" s="15">
        <f>A192+0.1</f>
        <v>4.1999999999999993</v>
      </c>
      <c r="B193" s="226" t="s">
        <v>237</v>
      </c>
      <c r="C193" s="227" t="s">
        <v>0</v>
      </c>
      <c r="D193" s="228">
        <v>0.64</v>
      </c>
      <c r="E193" s="229">
        <f>E191*D193</f>
        <v>0.64639999999999997</v>
      </c>
      <c r="F193" s="230"/>
      <c r="G193" s="230"/>
      <c r="H193" s="231"/>
      <c r="I193" s="231"/>
      <c r="J193" s="229"/>
      <c r="K193" s="229"/>
      <c r="L193" s="229"/>
    </row>
    <row r="194" spans="1:12" ht="20.100000000000001" customHeight="1" x14ac:dyDescent="0.25">
      <c r="A194" s="15">
        <f>A193+0.1</f>
        <v>4.2999999999999989</v>
      </c>
      <c r="B194" s="20" t="s">
        <v>78</v>
      </c>
      <c r="C194" s="20" t="s">
        <v>79</v>
      </c>
      <c r="D194" s="20">
        <v>1.02</v>
      </c>
      <c r="E194" s="11">
        <f>D194*E191</f>
        <v>1.0302</v>
      </c>
      <c r="F194" s="20"/>
      <c r="G194" s="11"/>
      <c r="H194" s="20"/>
      <c r="I194" s="11"/>
      <c r="J194" s="20"/>
      <c r="K194" s="11"/>
      <c r="L194" s="11"/>
    </row>
    <row r="195" spans="1:12" ht="20.100000000000001" customHeight="1" x14ac:dyDescent="0.25">
      <c r="A195" s="94">
        <f>A193+0.1</f>
        <v>4.2999999999999989</v>
      </c>
      <c r="B195" s="37" t="s">
        <v>233</v>
      </c>
      <c r="C195" s="37" t="s">
        <v>9</v>
      </c>
      <c r="D195" s="17" t="s">
        <v>253</v>
      </c>
      <c r="E195" s="17">
        <v>0.25</v>
      </c>
      <c r="F195" s="17"/>
      <c r="G195" s="17"/>
      <c r="H195" s="19"/>
      <c r="I195" s="19"/>
      <c r="J195" s="19"/>
      <c r="K195" s="19"/>
      <c r="L195" s="19"/>
    </row>
    <row r="196" spans="1:12" ht="30.75" customHeight="1" x14ac:dyDescent="0.25">
      <c r="A196" s="44">
        <v>5</v>
      </c>
      <c r="B196" s="185" t="s">
        <v>219</v>
      </c>
      <c r="C196" s="185" t="s">
        <v>15</v>
      </c>
      <c r="D196" s="186"/>
      <c r="E196" s="247">
        <v>1.968</v>
      </c>
      <c r="F196" s="52"/>
      <c r="G196" s="31"/>
      <c r="H196" s="31"/>
      <c r="I196" s="31"/>
      <c r="J196" s="31"/>
      <c r="K196" s="31"/>
      <c r="L196" s="52"/>
    </row>
    <row r="197" spans="1:12" ht="20.100000000000001" customHeight="1" x14ac:dyDescent="0.25">
      <c r="A197" s="187">
        <f t="shared" ref="A197:A198" si="8">A196+0.1</f>
        <v>5.0999999999999996</v>
      </c>
      <c r="B197" s="187" t="s">
        <v>220</v>
      </c>
      <c r="C197" s="187" t="s">
        <v>198</v>
      </c>
      <c r="D197" s="188">
        <v>30.1</v>
      </c>
      <c r="E197" s="188">
        <f>D197*E196</f>
        <v>59.236800000000002</v>
      </c>
      <c r="F197" s="178"/>
      <c r="G197" s="178"/>
      <c r="H197" s="162"/>
      <c r="I197" s="162"/>
      <c r="J197" s="178"/>
      <c r="K197" s="178"/>
      <c r="L197" s="10"/>
    </row>
    <row r="198" spans="1:12" ht="20.100000000000001" customHeight="1" x14ac:dyDescent="0.25">
      <c r="A198" s="189">
        <f t="shared" si="8"/>
        <v>5.1999999999999993</v>
      </c>
      <c r="B198" s="189" t="s">
        <v>221</v>
      </c>
      <c r="C198" s="190" t="s">
        <v>0</v>
      </c>
      <c r="D198" s="191">
        <v>6.46</v>
      </c>
      <c r="E198" s="192">
        <f>D198*E196</f>
        <v>12.713279999999999</v>
      </c>
      <c r="F198" s="180"/>
      <c r="G198" s="180"/>
      <c r="H198" s="180"/>
      <c r="I198" s="180"/>
      <c r="J198" s="192"/>
      <c r="K198" s="192"/>
      <c r="L198" s="172"/>
    </row>
    <row r="199" spans="1:12" ht="20.100000000000001" customHeight="1" x14ac:dyDescent="0.25">
      <c r="A199" s="193">
        <f>A198+0.1</f>
        <v>5.2999999999999989</v>
      </c>
      <c r="B199" s="32" t="s">
        <v>39</v>
      </c>
      <c r="C199" s="32" t="s">
        <v>16</v>
      </c>
      <c r="D199" s="33" t="s">
        <v>40</v>
      </c>
      <c r="E199" s="33">
        <v>3.9</v>
      </c>
      <c r="F199" s="196"/>
      <c r="G199" s="196"/>
      <c r="H199" s="31"/>
      <c r="I199" s="31"/>
      <c r="J199" s="31"/>
      <c r="K199" s="31"/>
      <c r="L199" s="19"/>
    </row>
    <row r="200" spans="1:12" ht="20.100000000000001" customHeight="1" x14ac:dyDescent="0.25">
      <c r="A200" s="193">
        <f t="shared" ref="A200:A205" si="9">A199+0.1</f>
        <v>5.3999999999999986</v>
      </c>
      <c r="B200" s="32" t="s">
        <v>254</v>
      </c>
      <c r="C200" s="32" t="s">
        <v>16</v>
      </c>
      <c r="D200" s="33" t="s">
        <v>40</v>
      </c>
      <c r="E200" s="33">
        <v>213.3</v>
      </c>
      <c r="F200" s="196"/>
      <c r="G200" s="196"/>
      <c r="H200" s="31"/>
      <c r="I200" s="31"/>
      <c r="J200" s="31"/>
      <c r="K200" s="31"/>
      <c r="L200" s="19"/>
    </row>
    <row r="201" spans="1:12" ht="20.100000000000001" customHeight="1" x14ac:dyDescent="0.25">
      <c r="A201" s="193">
        <f t="shared" si="9"/>
        <v>5.4999999999999982</v>
      </c>
      <c r="B201" s="32" t="s">
        <v>27</v>
      </c>
      <c r="C201" s="32" t="s">
        <v>16</v>
      </c>
      <c r="D201" s="33" t="s">
        <v>24</v>
      </c>
      <c r="E201" s="33">
        <v>200</v>
      </c>
      <c r="F201" s="196"/>
      <c r="G201" s="196"/>
      <c r="H201" s="31"/>
      <c r="I201" s="31"/>
      <c r="J201" s="31"/>
      <c r="K201" s="31"/>
      <c r="L201" s="19"/>
    </row>
    <row r="202" spans="1:12" ht="20.100000000000001" customHeight="1" x14ac:dyDescent="0.25">
      <c r="A202" s="193">
        <f t="shared" si="9"/>
        <v>5.5999999999999979</v>
      </c>
      <c r="B202" s="32" t="s">
        <v>137</v>
      </c>
      <c r="C202" s="32" t="s">
        <v>16</v>
      </c>
      <c r="D202" s="33" t="s">
        <v>24</v>
      </c>
      <c r="E202" s="33">
        <v>124</v>
      </c>
      <c r="F202" s="196"/>
      <c r="G202" s="196"/>
      <c r="H202" s="31"/>
      <c r="I202" s="31"/>
      <c r="J202" s="31"/>
      <c r="K202" s="31"/>
      <c r="L202" s="19"/>
    </row>
    <row r="203" spans="1:12" ht="20.100000000000001" customHeight="1" x14ac:dyDescent="0.25">
      <c r="A203" s="193">
        <f t="shared" si="9"/>
        <v>5.6999999999999975</v>
      </c>
      <c r="B203" s="32" t="s">
        <v>255</v>
      </c>
      <c r="C203" s="32" t="s">
        <v>37</v>
      </c>
      <c r="D203" s="33" t="s">
        <v>24</v>
      </c>
      <c r="E203" s="33">
        <v>0.11</v>
      </c>
      <c r="F203" s="196"/>
      <c r="G203" s="196"/>
      <c r="H203" s="31"/>
      <c r="I203" s="31"/>
      <c r="J203" s="31"/>
      <c r="K203" s="31"/>
      <c r="L203" s="19"/>
    </row>
    <row r="204" spans="1:12" ht="20.100000000000001" customHeight="1" x14ac:dyDescent="0.25">
      <c r="A204" s="193">
        <f t="shared" si="9"/>
        <v>5.7999999999999972</v>
      </c>
      <c r="B204" s="32" t="s">
        <v>211</v>
      </c>
      <c r="C204" s="32" t="s">
        <v>2</v>
      </c>
      <c r="D204" s="33">
        <v>4.8</v>
      </c>
      <c r="E204" s="196">
        <f>D204*E196</f>
        <v>9.4463999999999988</v>
      </c>
      <c r="F204" s="196"/>
      <c r="G204" s="196"/>
      <c r="H204" s="31"/>
      <c r="I204" s="31"/>
      <c r="J204" s="31"/>
      <c r="K204" s="31"/>
      <c r="L204" s="19"/>
    </row>
    <row r="205" spans="1:12" ht="20.100000000000001" customHeight="1" x14ac:dyDescent="0.25">
      <c r="A205" s="193">
        <f t="shared" si="9"/>
        <v>5.8999999999999968</v>
      </c>
      <c r="B205" s="32" t="s">
        <v>223</v>
      </c>
      <c r="C205" s="15" t="s">
        <v>208</v>
      </c>
      <c r="D205" s="33">
        <v>5.4</v>
      </c>
      <c r="E205" s="33">
        <f>D205*E196</f>
        <v>10.6272</v>
      </c>
      <c r="F205" s="33"/>
      <c r="G205" s="33"/>
      <c r="H205" s="30"/>
      <c r="I205" s="30"/>
      <c r="J205" s="31"/>
      <c r="K205" s="31"/>
      <c r="L205" s="19"/>
    </row>
    <row r="206" spans="1:12" ht="38.25" customHeight="1" x14ac:dyDescent="0.25">
      <c r="A206" s="109">
        <v>6</v>
      </c>
      <c r="B206" s="110" t="s">
        <v>224</v>
      </c>
      <c r="C206" s="109" t="s">
        <v>37</v>
      </c>
      <c r="D206" s="109"/>
      <c r="E206" s="143">
        <v>95.115300000000005</v>
      </c>
      <c r="F206" s="197"/>
      <c r="G206" s="111"/>
      <c r="H206" s="109"/>
      <c r="I206" s="111"/>
      <c r="J206" s="109"/>
      <c r="K206" s="111"/>
      <c r="L206" s="111"/>
    </row>
    <row r="207" spans="1:12" ht="20.100000000000001" customHeight="1" x14ac:dyDescent="0.25">
      <c r="A207" s="15">
        <f>A206+0.1</f>
        <v>6.1</v>
      </c>
      <c r="B207" s="16" t="s">
        <v>197</v>
      </c>
      <c r="C207" s="16" t="s">
        <v>198</v>
      </c>
      <c r="D207" s="16">
        <v>0.68</v>
      </c>
      <c r="E207" s="10">
        <f>E206*D207</f>
        <v>64.678404000000015</v>
      </c>
      <c r="F207" s="47"/>
      <c r="G207" s="47"/>
      <c r="H207" s="198"/>
      <c r="I207" s="199"/>
      <c r="J207" s="47"/>
      <c r="K207" s="47"/>
      <c r="L207" s="199"/>
    </row>
    <row r="208" spans="1:12" ht="20.100000000000001" customHeight="1" x14ac:dyDescent="0.25">
      <c r="A208" s="15">
        <f>A207+0.1</f>
        <v>6.1999999999999993</v>
      </c>
      <c r="B208" s="200" t="s">
        <v>225</v>
      </c>
      <c r="C208" s="201" t="s">
        <v>0</v>
      </c>
      <c r="D208" s="202">
        <v>2.9999999999999997E-4</v>
      </c>
      <c r="E208" s="203">
        <f>E206*D208</f>
        <v>2.8534589999999999E-2</v>
      </c>
      <c r="F208" s="47"/>
      <c r="G208" s="47"/>
      <c r="H208" s="91"/>
      <c r="I208" s="91"/>
      <c r="J208" s="203"/>
      <c r="K208" s="203"/>
      <c r="L208" s="203"/>
    </row>
    <row r="209" spans="1:12" ht="20.100000000000001" customHeight="1" x14ac:dyDescent="0.25">
      <c r="A209" s="15">
        <f>A208+0.1</f>
        <v>6.2999999999999989</v>
      </c>
      <c r="B209" s="204" t="s">
        <v>13</v>
      </c>
      <c r="C209" s="204" t="s">
        <v>2</v>
      </c>
      <c r="D209" s="204">
        <v>0.5</v>
      </c>
      <c r="E209" s="205">
        <f>E206*D209</f>
        <v>47.557650000000002</v>
      </c>
      <c r="F209" s="206"/>
      <c r="G209" s="205"/>
      <c r="H209" s="204"/>
      <c r="I209" s="205"/>
      <c r="J209" s="204"/>
      <c r="K209" s="205"/>
      <c r="L209" s="205"/>
    </row>
    <row r="210" spans="1:12" ht="20.100000000000001" customHeight="1" x14ac:dyDescent="0.25">
      <c r="A210" s="15">
        <f>A209+0.1</f>
        <v>6.3999999999999986</v>
      </c>
      <c r="B210" s="207" t="s">
        <v>14</v>
      </c>
      <c r="C210" s="207" t="s">
        <v>2</v>
      </c>
      <c r="D210" s="207">
        <v>2.7E-2</v>
      </c>
      <c r="E210" s="208">
        <f>E206*D210</f>
        <v>2.5681131000000001</v>
      </c>
      <c r="F210" s="207"/>
      <c r="G210" s="208"/>
      <c r="H210" s="207"/>
      <c r="I210" s="208"/>
      <c r="J210" s="207"/>
      <c r="K210" s="208"/>
      <c r="L210" s="208"/>
    </row>
    <row r="211" spans="1:12" ht="20.100000000000001" customHeight="1" x14ac:dyDescent="0.25">
      <c r="A211" s="15">
        <f>A210+0.1</f>
        <v>6.4999999999999982</v>
      </c>
      <c r="B211" s="207" t="s">
        <v>226</v>
      </c>
      <c r="C211" s="207" t="s">
        <v>0</v>
      </c>
      <c r="D211" s="207">
        <v>0.2</v>
      </c>
      <c r="E211" s="208">
        <f>D211*E206</f>
        <v>19.023060000000001</v>
      </c>
      <c r="F211" s="207"/>
      <c r="G211" s="208"/>
      <c r="H211" s="207"/>
      <c r="I211" s="208"/>
      <c r="J211" s="207"/>
      <c r="K211" s="208"/>
      <c r="L211" s="208"/>
    </row>
    <row r="212" spans="1:12" ht="39.75" customHeight="1" x14ac:dyDescent="0.25">
      <c r="A212" s="294" t="s">
        <v>256</v>
      </c>
      <c r="B212" s="295"/>
      <c r="C212" s="295"/>
      <c r="D212" s="295"/>
      <c r="E212" s="295"/>
      <c r="F212" s="145"/>
      <c r="G212" s="145"/>
      <c r="H212" s="145"/>
      <c r="I212" s="145"/>
      <c r="J212" s="145"/>
      <c r="K212" s="145"/>
      <c r="L212" s="145"/>
    </row>
    <row r="213" spans="1:12" ht="37.5" customHeight="1" x14ac:dyDescent="0.25">
      <c r="A213" s="5">
        <v>1</v>
      </c>
      <c r="B213" s="5" t="s">
        <v>82</v>
      </c>
      <c r="C213" s="5" t="s">
        <v>83</v>
      </c>
      <c r="D213" s="5"/>
      <c r="E213" s="5">
        <v>18</v>
      </c>
      <c r="F213" s="5"/>
      <c r="G213" s="25"/>
      <c r="H213" s="5"/>
      <c r="I213" s="25"/>
      <c r="J213" s="5"/>
      <c r="K213" s="25"/>
      <c r="L213" s="25"/>
    </row>
    <row r="214" spans="1:12" ht="49.5" customHeight="1" x14ac:dyDescent="0.25">
      <c r="A214" s="15">
        <f>A213+0.1</f>
        <v>1.1000000000000001</v>
      </c>
      <c r="B214" s="7" t="s">
        <v>257</v>
      </c>
      <c r="C214" s="7" t="s">
        <v>56</v>
      </c>
      <c r="D214" s="7" t="s">
        <v>24</v>
      </c>
      <c r="E214" s="6">
        <f>E213</f>
        <v>18</v>
      </c>
      <c r="F214" s="7"/>
      <c r="G214" s="6"/>
      <c r="H214" s="7"/>
      <c r="I214" s="6"/>
      <c r="J214" s="7"/>
      <c r="K214" s="6"/>
      <c r="L214" s="6"/>
    </row>
    <row r="215" spans="1:12" ht="36.75" customHeight="1" x14ac:dyDescent="0.25">
      <c r="A215" s="5">
        <v>2</v>
      </c>
      <c r="B215" s="5" t="s">
        <v>84</v>
      </c>
      <c r="C215" s="5" t="s">
        <v>83</v>
      </c>
      <c r="D215" s="5"/>
      <c r="E215" s="5">
        <v>5</v>
      </c>
      <c r="F215" s="5"/>
      <c r="G215" s="25"/>
      <c r="H215" s="5"/>
      <c r="I215" s="25"/>
      <c r="J215" s="5"/>
      <c r="K215" s="25"/>
      <c r="L215" s="25"/>
    </row>
    <row r="216" spans="1:12" ht="48" customHeight="1" x14ac:dyDescent="0.25">
      <c r="A216" s="15">
        <f>A215+0.1</f>
        <v>2.1</v>
      </c>
      <c r="B216" s="7" t="s">
        <v>258</v>
      </c>
      <c r="C216" s="7" t="s">
        <v>56</v>
      </c>
      <c r="D216" s="7">
        <v>1</v>
      </c>
      <c r="E216" s="6">
        <f>D216*E215</f>
        <v>5</v>
      </c>
      <c r="F216" s="7"/>
      <c r="G216" s="6"/>
      <c r="H216" s="7"/>
      <c r="I216" s="6"/>
      <c r="J216" s="7"/>
      <c r="K216" s="6"/>
      <c r="L216" s="6"/>
    </row>
    <row r="217" spans="1:12" ht="37.5" customHeight="1" x14ac:dyDescent="0.25">
      <c r="A217" s="5">
        <v>3</v>
      </c>
      <c r="B217" s="5" t="s">
        <v>259</v>
      </c>
      <c r="C217" s="5" t="s">
        <v>83</v>
      </c>
      <c r="D217" s="5"/>
      <c r="E217" s="25">
        <f>SUM(E218:E219)</f>
        <v>3</v>
      </c>
      <c r="F217" s="5"/>
      <c r="G217" s="25"/>
      <c r="H217" s="5"/>
      <c r="I217" s="25"/>
      <c r="J217" s="5"/>
      <c r="K217" s="25"/>
      <c r="L217" s="25"/>
    </row>
    <row r="218" spans="1:12" ht="56.25" customHeight="1" x14ac:dyDescent="0.25">
      <c r="A218" s="15">
        <f>A217+0.1</f>
        <v>3.1</v>
      </c>
      <c r="B218" s="7" t="s">
        <v>260</v>
      </c>
      <c r="C218" s="7" t="s">
        <v>56</v>
      </c>
      <c r="D218" s="114" t="s">
        <v>40</v>
      </c>
      <c r="E218" s="6">
        <v>1</v>
      </c>
      <c r="F218" s="7"/>
      <c r="G218" s="6"/>
      <c r="H218" s="7"/>
      <c r="I218" s="6"/>
      <c r="J218" s="7"/>
      <c r="K218" s="6"/>
      <c r="L218" s="6"/>
    </row>
    <row r="219" spans="1:12" ht="74.25" customHeight="1" x14ac:dyDescent="0.25">
      <c r="A219" s="15">
        <f>A218+0.1</f>
        <v>3.2</v>
      </c>
      <c r="B219" s="7" t="s">
        <v>261</v>
      </c>
      <c r="C219" s="7" t="s">
        <v>56</v>
      </c>
      <c r="D219" s="114" t="s">
        <v>40</v>
      </c>
      <c r="E219" s="6">
        <v>2</v>
      </c>
      <c r="F219" s="7"/>
      <c r="G219" s="6"/>
      <c r="H219" s="7"/>
      <c r="I219" s="6"/>
      <c r="J219" s="7"/>
      <c r="K219" s="6"/>
      <c r="L219" s="6"/>
    </row>
    <row r="220" spans="1:12" ht="45.75" customHeight="1" x14ac:dyDescent="0.25">
      <c r="A220" s="294" t="s">
        <v>262</v>
      </c>
      <c r="B220" s="295"/>
      <c r="C220" s="295"/>
      <c r="D220" s="295"/>
      <c r="E220" s="295"/>
      <c r="F220" s="146"/>
      <c r="G220" s="146"/>
      <c r="H220" s="146"/>
      <c r="I220" s="146"/>
      <c r="J220" s="146"/>
      <c r="K220" s="146"/>
      <c r="L220" s="146"/>
    </row>
    <row r="221" spans="1:12" ht="38.25" customHeight="1" x14ac:dyDescent="0.25">
      <c r="A221" s="43">
        <v>1</v>
      </c>
      <c r="B221" s="21" t="s">
        <v>86</v>
      </c>
      <c r="C221" s="21" t="s">
        <v>7</v>
      </c>
      <c r="D221" s="26"/>
      <c r="E221" s="38">
        <v>0.14000000000000001</v>
      </c>
      <c r="F221" s="25"/>
      <c r="G221" s="5"/>
      <c r="H221" s="5"/>
      <c r="I221" s="5"/>
      <c r="J221" s="5"/>
      <c r="K221" s="5"/>
      <c r="L221" s="25"/>
    </row>
    <row r="222" spans="1:12" x14ac:dyDescent="0.25">
      <c r="A222" s="20">
        <f>A221+0.1</f>
        <v>1.1000000000000001</v>
      </c>
      <c r="B222" s="157" t="s">
        <v>200</v>
      </c>
      <c r="C222" s="157" t="s">
        <v>198</v>
      </c>
      <c r="D222" s="158">
        <v>206</v>
      </c>
      <c r="E222" s="159">
        <f>E221*D222</f>
        <v>28.840000000000003</v>
      </c>
      <c r="F222" s="160"/>
      <c r="G222" s="161"/>
      <c r="H222" s="10"/>
      <c r="I222" s="162"/>
      <c r="J222" s="160"/>
      <c r="K222" s="160"/>
      <c r="L222" s="162"/>
    </row>
    <row r="223" spans="1:12" ht="44.25" customHeight="1" x14ac:dyDescent="0.25">
      <c r="A223" s="61">
        <v>2</v>
      </c>
      <c r="B223" s="36" t="s">
        <v>201</v>
      </c>
      <c r="C223" s="36" t="s">
        <v>7</v>
      </c>
      <c r="D223" s="14"/>
      <c r="E223" s="14">
        <v>0.38</v>
      </c>
      <c r="F223" s="14"/>
      <c r="G223" s="14"/>
      <c r="H223" s="47"/>
      <c r="I223" s="47"/>
      <c r="J223" s="47"/>
      <c r="K223" s="47"/>
      <c r="L223" s="14"/>
    </row>
    <row r="224" spans="1:12" x14ac:dyDescent="0.25">
      <c r="A224" s="15">
        <f>A223+0.1</f>
        <v>2.1</v>
      </c>
      <c r="B224" s="10" t="s">
        <v>202</v>
      </c>
      <c r="C224" s="10" t="s">
        <v>198</v>
      </c>
      <c r="D224" s="163">
        <v>0.996</v>
      </c>
      <c r="E224" s="10">
        <f>D224*E223</f>
        <v>0.37847999999999998</v>
      </c>
      <c r="F224" s="47"/>
      <c r="G224" s="47"/>
      <c r="H224" s="10"/>
      <c r="I224" s="35"/>
      <c r="J224" s="47"/>
      <c r="K224" s="47"/>
      <c r="L224" s="35"/>
    </row>
    <row r="225" spans="1:12" x14ac:dyDescent="0.25">
      <c r="A225" s="20">
        <f>A224+0.1</f>
        <v>2.2000000000000002</v>
      </c>
      <c r="B225" s="164" t="s">
        <v>203</v>
      </c>
      <c r="C225" s="164" t="s">
        <v>0</v>
      </c>
      <c r="D225" s="165">
        <v>2.23</v>
      </c>
      <c r="E225" s="165">
        <f>D225*E223</f>
        <v>0.84740000000000004</v>
      </c>
      <c r="F225" s="162"/>
      <c r="G225" s="162"/>
      <c r="H225" s="165"/>
      <c r="I225" s="165"/>
      <c r="J225" s="165"/>
      <c r="K225" s="165"/>
      <c r="L225" s="165"/>
    </row>
    <row r="226" spans="1:12" ht="42" customHeight="1" x14ac:dyDescent="0.25">
      <c r="A226" s="5">
        <v>3</v>
      </c>
      <c r="B226" s="5" t="s">
        <v>81</v>
      </c>
      <c r="C226" s="5" t="s">
        <v>79</v>
      </c>
      <c r="D226" s="5"/>
      <c r="E226" s="5">
        <v>1.35</v>
      </c>
      <c r="F226" s="5"/>
      <c r="G226" s="25"/>
      <c r="H226" s="5"/>
      <c r="I226" s="25"/>
      <c r="J226" s="5"/>
      <c r="K226" s="25"/>
      <c r="L226" s="25"/>
    </row>
    <row r="227" spans="1:12" x14ac:dyDescent="0.25">
      <c r="A227" s="15">
        <f>A226+0.1</f>
        <v>3.1</v>
      </c>
      <c r="B227" s="16" t="s">
        <v>252</v>
      </c>
      <c r="C227" s="16" t="s">
        <v>198</v>
      </c>
      <c r="D227" s="16">
        <v>2.74</v>
      </c>
      <c r="E227" s="16">
        <f>E226*D227</f>
        <v>3.6990000000000007</v>
      </c>
      <c r="F227" s="47"/>
      <c r="G227" s="47"/>
      <c r="H227" s="198"/>
      <c r="I227" s="199"/>
      <c r="J227" s="47"/>
      <c r="K227" s="47"/>
      <c r="L227" s="199"/>
    </row>
    <row r="228" spans="1:12" x14ac:dyDescent="0.25">
      <c r="A228" s="15">
        <f>A227+0.1</f>
        <v>3.2</v>
      </c>
      <c r="B228" s="200" t="s">
        <v>237</v>
      </c>
      <c r="C228" s="201" t="s">
        <v>0</v>
      </c>
      <c r="D228" s="202">
        <v>0.64</v>
      </c>
      <c r="E228" s="203">
        <f>E226*D228</f>
        <v>0.8640000000000001</v>
      </c>
      <c r="F228" s="47"/>
      <c r="G228" s="47"/>
      <c r="H228" s="91"/>
      <c r="I228" s="91"/>
      <c r="J228" s="203"/>
      <c r="K228" s="203"/>
      <c r="L228" s="203"/>
    </row>
    <row r="229" spans="1:12" x14ac:dyDescent="0.25">
      <c r="A229" s="15">
        <f>A228+0.1</f>
        <v>3.3000000000000003</v>
      </c>
      <c r="B229" s="7" t="s">
        <v>78</v>
      </c>
      <c r="C229" s="7" t="s">
        <v>79</v>
      </c>
      <c r="D229" s="7">
        <v>1.02</v>
      </c>
      <c r="E229" s="6">
        <f>D229*E226</f>
        <v>1.3770000000000002</v>
      </c>
      <c r="F229" s="7"/>
      <c r="G229" s="6"/>
      <c r="H229" s="7"/>
      <c r="I229" s="6"/>
      <c r="J229" s="7"/>
      <c r="K229" s="6"/>
      <c r="L229" s="6"/>
    </row>
    <row r="230" spans="1:12" x14ac:dyDescent="0.25">
      <c r="A230" s="15">
        <f>A229+0.1</f>
        <v>3.4000000000000004</v>
      </c>
      <c r="B230" s="37" t="s">
        <v>233</v>
      </c>
      <c r="C230" s="7" t="s">
        <v>79</v>
      </c>
      <c r="D230" s="11" t="s">
        <v>40</v>
      </c>
      <c r="E230" s="6">
        <v>0.4</v>
      </c>
      <c r="F230" s="7"/>
      <c r="G230" s="6"/>
      <c r="H230" s="7"/>
      <c r="I230" s="6"/>
      <c r="J230" s="7"/>
      <c r="K230" s="6"/>
      <c r="L230" s="6"/>
    </row>
    <row r="231" spans="1:12" ht="39.75" customHeight="1" x14ac:dyDescent="0.25">
      <c r="A231" s="5">
        <v>4</v>
      </c>
      <c r="B231" s="36" t="s">
        <v>87</v>
      </c>
      <c r="C231" s="36" t="s">
        <v>56</v>
      </c>
      <c r="D231" s="14"/>
      <c r="E231" s="51">
        <v>9</v>
      </c>
      <c r="F231" s="35"/>
      <c r="G231" s="47"/>
      <c r="H231" s="91"/>
      <c r="I231" s="91"/>
      <c r="J231" s="91"/>
      <c r="K231" s="91"/>
      <c r="L231" s="25"/>
    </row>
    <row r="232" spans="1:12" x14ac:dyDescent="0.25">
      <c r="A232" s="15">
        <f t="shared" ref="A232:A237" si="10">A231+0.1</f>
        <v>4.0999999999999996</v>
      </c>
      <c r="B232" s="16" t="s">
        <v>220</v>
      </c>
      <c r="C232" s="16" t="s">
        <v>198</v>
      </c>
      <c r="D232" s="16">
        <v>5.4</v>
      </c>
      <c r="E232" s="232">
        <f>D232*E231</f>
        <v>48.6</v>
      </c>
      <c r="F232" s="47"/>
      <c r="G232" s="47"/>
      <c r="H232" s="198"/>
      <c r="I232" s="199"/>
      <c r="J232" s="47"/>
      <c r="K232" s="47"/>
      <c r="L232" s="199"/>
    </row>
    <row r="233" spans="1:12" x14ac:dyDescent="0.25">
      <c r="A233" s="15">
        <f t="shared" si="10"/>
        <v>4.1999999999999993</v>
      </c>
      <c r="B233" s="200" t="s">
        <v>263</v>
      </c>
      <c r="C233" s="201" t="s">
        <v>214</v>
      </c>
      <c r="D233" s="202">
        <v>0.7</v>
      </c>
      <c r="E233" s="202">
        <f>D233*E231</f>
        <v>6.3</v>
      </c>
      <c r="F233" s="47"/>
      <c r="G233" s="47"/>
      <c r="H233" s="202"/>
      <c r="I233" s="202"/>
      <c r="J233" s="203"/>
      <c r="K233" s="203"/>
      <c r="L233" s="203"/>
    </row>
    <row r="234" spans="1:12" x14ac:dyDescent="0.25">
      <c r="A234" s="15">
        <f t="shared" si="10"/>
        <v>4.2999999999999989</v>
      </c>
      <c r="B234" s="7" t="s">
        <v>88</v>
      </c>
      <c r="C234" s="7" t="s">
        <v>28</v>
      </c>
      <c r="D234" s="11" t="s">
        <v>40</v>
      </c>
      <c r="E234" s="248">
        <v>22.5</v>
      </c>
      <c r="F234" s="6"/>
      <c r="G234" s="6"/>
      <c r="H234" s="6"/>
      <c r="I234" s="6"/>
      <c r="J234" s="119"/>
      <c r="K234" s="119"/>
      <c r="L234" s="6"/>
    </row>
    <row r="235" spans="1:12" x14ac:dyDescent="0.25">
      <c r="A235" s="15">
        <f t="shared" si="10"/>
        <v>4.3999999999999986</v>
      </c>
      <c r="B235" s="7" t="s">
        <v>89</v>
      </c>
      <c r="C235" s="7" t="s">
        <v>28</v>
      </c>
      <c r="D235" s="11" t="s">
        <v>40</v>
      </c>
      <c r="E235" s="118">
        <v>11.7</v>
      </c>
      <c r="F235" s="6"/>
      <c r="G235" s="6"/>
      <c r="H235" s="6"/>
      <c r="I235" s="6"/>
      <c r="J235" s="119"/>
      <c r="K235" s="119"/>
      <c r="L235" s="6"/>
    </row>
    <row r="236" spans="1:12" x14ac:dyDescent="0.25">
      <c r="A236" s="15">
        <f t="shared" si="10"/>
        <v>4.4999999999999982</v>
      </c>
      <c r="B236" s="7" t="s">
        <v>90</v>
      </c>
      <c r="C236" s="7" t="s">
        <v>28</v>
      </c>
      <c r="D236" s="11" t="s">
        <v>40</v>
      </c>
      <c r="E236" s="118">
        <v>7.2</v>
      </c>
      <c r="F236" s="6"/>
      <c r="G236" s="6"/>
      <c r="H236" s="6"/>
      <c r="I236" s="6"/>
      <c r="J236" s="119"/>
      <c r="K236" s="119"/>
      <c r="L236" s="6"/>
    </row>
    <row r="237" spans="1:12" x14ac:dyDescent="0.25">
      <c r="A237" s="15">
        <f t="shared" si="10"/>
        <v>4.5999999999999979</v>
      </c>
      <c r="B237" s="7" t="s">
        <v>264</v>
      </c>
      <c r="C237" s="7" t="s">
        <v>0</v>
      </c>
      <c r="D237" s="6">
        <v>1.5</v>
      </c>
      <c r="E237" s="6">
        <v>13.5</v>
      </c>
      <c r="F237" s="6"/>
      <c r="G237" s="6"/>
      <c r="H237" s="6"/>
      <c r="I237" s="6"/>
      <c r="J237" s="6"/>
      <c r="K237" s="6"/>
      <c r="L237" s="6"/>
    </row>
    <row r="238" spans="1:12" ht="54" customHeight="1" x14ac:dyDescent="0.25">
      <c r="A238" s="5">
        <v>5</v>
      </c>
      <c r="B238" s="21" t="s">
        <v>91</v>
      </c>
      <c r="C238" s="21" t="s">
        <v>83</v>
      </c>
      <c r="D238" s="26"/>
      <c r="E238" s="26">
        <v>9</v>
      </c>
      <c r="F238" s="26"/>
      <c r="G238" s="11"/>
      <c r="H238" s="11"/>
      <c r="I238" s="6"/>
      <c r="J238" s="11"/>
      <c r="K238" s="11"/>
      <c r="L238" s="25"/>
    </row>
    <row r="239" spans="1:12" x14ac:dyDescent="0.25">
      <c r="A239" s="15">
        <f t="shared" ref="A239:A245" si="11">A238+0.1</f>
        <v>5.0999999999999996</v>
      </c>
      <c r="B239" s="157" t="s">
        <v>220</v>
      </c>
      <c r="C239" s="157" t="s">
        <v>198</v>
      </c>
      <c r="D239" s="158">
        <v>9</v>
      </c>
      <c r="E239" s="158">
        <f>E238*D239</f>
        <v>81</v>
      </c>
      <c r="F239" s="158"/>
      <c r="G239" s="158"/>
      <c r="H239" s="162"/>
      <c r="I239" s="162"/>
      <c r="J239" s="158"/>
      <c r="K239" s="158"/>
      <c r="L239" s="162"/>
    </row>
    <row r="240" spans="1:12" x14ac:dyDescent="0.25">
      <c r="A240" s="15">
        <f t="shared" si="11"/>
        <v>5.1999999999999993</v>
      </c>
      <c r="B240" s="233" t="s">
        <v>263</v>
      </c>
      <c r="C240" s="233" t="s">
        <v>0</v>
      </c>
      <c r="D240" s="234">
        <v>0.77</v>
      </c>
      <c r="E240" s="234">
        <f>E238*D240</f>
        <v>6.93</v>
      </c>
      <c r="F240" s="234"/>
      <c r="G240" s="234"/>
      <c r="H240" s="234"/>
      <c r="I240" s="183"/>
      <c r="J240" s="234"/>
      <c r="K240" s="234"/>
      <c r="L240" s="234"/>
    </row>
    <row r="241" spans="1:12" ht="27" x14ac:dyDescent="0.25">
      <c r="A241" s="15">
        <f t="shared" si="11"/>
        <v>5.2999999999999989</v>
      </c>
      <c r="B241" s="120" t="s">
        <v>265</v>
      </c>
      <c r="C241" s="120" t="s">
        <v>92</v>
      </c>
      <c r="D241" s="11" t="s">
        <v>40</v>
      </c>
      <c r="E241" s="11">
        <v>60</v>
      </c>
      <c r="F241" s="121"/>
      <c r="G241" s="11"/>
      <c r="H241" s="11"/>
      <c r="I241" s="6"/>
      <c r="J241" s="11"/>
      <c r="K241" s="11"/>
      <c r="L241" s="11"/>
    </row>
    <row r="242" spans="1:12" x14ac:dyDescent="0.25">
      <c r="A242" s="15">
        <f t="shared" si="11"/>
        <v>5.3999999999999986</v>
      </c>
      <c r="B242" s="122" t="s">
        <v>93</v>
      </c>
      <c r="C242" s="120" t="s">
        <v>38</v>
      </c>
      <c r="D242" s="11" t="s">
        <v>40</v>
      </c>
      <c r="E242" s="11">
        <v>148</v>
      </c>
      <c r="F242" s="123"/>
      <c r="G242" s="11"/>
      <c r="H242" s="11"/>
      <c r="I242" s="6"/>
      <c r="J242" s="11"/>
      <c r="K242" s="11"/>
      <c r="L242" s="11"/>
    </row>
    <row r="243" spans="1:12" ht="27" x14ac:dyDescent="0.25">
      <c r="A243" s="15">
        <f t="shared" si="11"/>
        <v>5.4999999999999982</v>
      </c>
      <c r="B243" s="120" t="s">
        <v>94</v>
      </c>
      <c r="C243" s="120" t="s">
        <v>92</v>
      </c>
      <c r="D243" s="11" t="s">
        <v>40</v>
      </c>
      <c r="E243" s="11">
        <v>6.3</v>
      </c>
      <c r="F243" s="121"/>
      <c r="G243" s="11"/>
      <c r="H243" s="11"/>
      <c r="I243" s="6"/>
      <c r="J243" s="11"/>
      <c r="K243" s="11"/>
      <c r="L243" s="11"/>
    </row>
    <row r="244" spans="1:12" x14ac:dyDescent="0.25">
      <c r="A244" s="15">
        <f t="shared" si="11"/>
        <v>5.5999999999999979</v>
      </c>
      <c r="B244" s="120" t="s">
        <v>95</v>
      </c>
      <c r="C244" s="120" t="s">
        <v>56</v>
      </c>
      <c r="D244" s="11" t="s">
        <v>40</v>
      </c>
      <c r="E244" s="11">
        <v>9</v>
      </c>
      <c r="F244" s="123"/>
      <c r="G244" s="11"/>
      <c r="H244" s="11"/>
      <c r="I244" s="6"/>
      <c r="J244" s="11"/>
      <c r="K244" s="11"/>
      <c r="L244" s="11"/>
    </row>
    <row r="245" spans="1:12" x14ac:dyDescent="0.25">
      <c r="A245" s="15">
        <f t="shared" si="11"/>
        <v>5.6999999999999975</v>
      </c>
      <c r="B245" s="235" t="s">
        <v>264</v>
      </c>
      <c r="C245" s="20" t="s">
        <v>0</v>
      </c>
      <c r="D245" s="236">
        <v>0.35</v>
      </c>
      <c r="E245" s="236">
        <f>D245*E238</f>
        <v>3.15</v>
      </c>
      <c r="F245" s="121"/>
      <c r="G245" s="236"/>
      <c r="H245" s="11"/>
      <c r="I245" s="6"/>
      <c r="J245" s="11"/>
      <c r="K245" s="11"/>
      <c r="L245" s="11"/>
    </row>
    <row r="246" spans="1:12" ht="46.5" customHeight="1" x14ac:dyDescent="0.25">
      <c r="A246" s="5">
        <v>6</v>
      </c>
      <c r="B246" s="5" t="s">
        <v>96</v>
      </c>
      <c r="C246" s="5" t="s">
        <v>37</v>
      </c>
      <c r="D246" s="5"/>
      <c r="E246" s="144">
        <v>28.3536</v>
      </c>
      <c r="F246" s="116"/>
      <c r="G246" s="25"/>
      <c r="H246" s="5"/>
      <c r="I246" s="25"/>
      <c r="J246" s="5"/>
      <c r="K246" s="25"/>
      <c r="L246" s="25"/>
    </row>
    <row r="247" spans="1:12" x14ac:dyDescent="0.25">
      <c r="A247" s="15">
        <f>A246+0.1</f>
        <v>6.1</v>
      </c>
      <c r="B247" s="16" t="s">
        <v>197</v>
      </c>
      <c r="C247" s="16" t="s">
        <v>198</v>
      </c>
      <c r="D247" s="16">
        <v>0.68</v>
      </c>
      <c r="E247" s="10">
        <f>E246*D247</f>
        <v>19.280448</v>
      </c>
      <c r="F247" s="47"/>
      <c r="G247" s="47"/>
      <c r="H247" s="198"/>
      <c r="I247" s="199"/>
      <c r="J247" s="47"/>
      <c r="K247" s="47"/>
      <c r="L247" s="199"/>
    </row>
    <row r="248" spans="1:12" x14ac:dyDescent="0.25">
      <c r="A248" s="15">
        <f>A247+0.1</f>
        <v>6.1999999999999993</v>
      </c>
      <c r="B248" s="200" t="s">
        <v>225</v>
      </c>
      <c r="C248" s="201" t="s">
        <v>0</v>
      </c>
      <c r="D248" s="202">
        <v>2.9999999999999997E-4</v>
      </c>
      <c r="E248" s="203">
        <f>E246*D248</f>
        <v>8.5060799999999992E-3</v>
      </c>
      <c r="F248" s="47"/>
      <c r="G248" s="47"/>
      <c r="H248" s="91"/>
      <c r="I248" s="91"/>
      <c r="J248" s="203"/>
      <c r="K248" s="203"/>
      <c r="L248" s="203"/>
    </row>
    <row r="249" spans="1:12" x14ac:dyDescent="0.25">
      <c r="A249" s="15">
        <f>A248+0.1</f>
        <v>6.2999999999999989</v>
      </c>
      <c r="B249" s="7" t="s">
        <v>13</v>
      </c>
      <c r="C249" s="7" t="s">
        <v>2</v>
      </c>
      <c r="D249" s="7">
        <v>0.5</v>
      </c>
      <c r="E249" s="6">
        <f>E246*D249</f>
        <v>14.1768</v>
      </c>
      <c r="F249" s="117"/>
      <c r="G249" s="6"/>
      <c r="H249" s="7"/>
      <c r="I249" s="6"/>
      <c r="J249" s="7"/>
      <c r="K249" s="6"/>
      <c r="L249" s="6"/>
    </row>
    <row r="250" spans="1:12" x14ac:dyDescent="0.25">
      <c r="A250" s="15">
        <f>A249+0.1</f>
        <v>6.3999999999999986</v>
      </c>
      <c r="B250" s="7" t="s">
        <v>14</v>
      </c>
      <c r="C250" s="7" t="s">
        <v>2</v>
      </c>
      <c r="D250" s="7">
        <v>2.7E-2</v>
      </c>
      <c r="E250" s="6">
        <f>E246*D250</f>
        <v>0.76554719999999998</v>
      </c>
      <c r="F250" s="7"/>
      <c r="G250" s="6"/>
      <c r="H250" s="7"/>
      <c r="I250" s="6"/>
      <c r="J250" s="7"/>
      <c r="K250" s="6"/>
      <c r="L250" s="6"/>
    </row>
    <row r="251" spans="1:12" x14ac:dyDescent="0.25">
      <c r="A251" s="15">
        <f>A250+0.1</f>
        <v>6.4999999999999982</v>
      </c>
      <c r="B251" s="7" t="s">
        <v>226</v>
      </c>
      <c r="C251" s="7" t="s">
        <v>0</v>
      </c>
      <c r="D251" s="7">
        <v>0.2</v>
      </c>
      <c r="E251" s="6">
        <f>D251*E246</f>
        <v>5.6707200000000002</v>
      </c>
      <c r="F251" s="7"/>
      <c r="G251" s="6"/>
      <c r="H251" s="7"/>
      <c r="I251" s="6"/>
      <c r="J251" s="7"/>
      <c r="K251" s="6"/>
      <c r="L251" s="6"/>
    </row>
    <row r="252" spans="1:12" ht="48.75" customHeight="1" x14ac:dyDescent="0.25">
      <c r="A252" s="63">
        <v>7</v>
      </c>
      <c r="B252" s="36" t="s">
        <v>97</v>
      </c>
      <c r="C252" s="36" t="s">
        <v>266</v>
      </c>
      <c r="D252" s="14"/>
      <c r="E252" s="42">
        <v>3</v>
      </c>
      <c r="F252" s="14"/>
      <c r="G252" s="124"/>
      <c r="H252" s="20"/>
      <c r="I252" s="7"/>
      <c r="J252" s="7"/>
      <c r="K252" s="7"/>
      <c r="L252" s="14"/>
    </row>
    <row r="253" spans="1:12" x14ac:dyDescent="0.25">
      <c r="A253" s="37">
        <f>A252+0.1</f>
        <v>7.1</v>
      </c>
      <c r="B253" s="16" t="s">
        <v>267</v>
      </c>
      <c r="C253" s="16" t="s">
        <v>198</v>
      </c>
      <c r="D253" s="10">
        <v>18</v>
      </c>
      <c r="E253" s="155">
        <f>D253*E252</f>
        <v>54</v>
      </c>
      <c r="F253" s="7"/>
      <c r="G253" s="124"/>
      <c r="H253" s="155"/>
      <c r="I253" s="10"/>
      <c r="J253" s="7"/>
      <c r="K253" s="7"/>
      <c r="L253" s="237"/>
    </row>
    <row r="254" spans="1:12" x14ac:dyDescent="0.25">
      <c r="A254" s="37">
        <v>7.2</v>
      </c>
      <c r="B254" s="37" t="s">
        <v>77</v>
      </c>
      <c r="C254" s="37" t="s">
        <v>9</v>
      </c>
      <c r="D254" s="17">
        <v>11</v>
      </c>
      <c r="E254" s="17">
        <f>D254*E252</f>
        <v>33</v>
      </c>
      <c r="F254" s="17"/>
      <c r="G254" s="17"/>
      <c r="H254" s="7"/>
      <c r="I254" s="7"/>
      <c r="J254" s="7"/>
      <c r="K254" s="7"/>
      <c r="L254" s="6"/>
    </row>
    <row r="255" spans="1:12" ht="35.25" customHeight="1" x14ac:dyDescent="0.25">
      <c r="A255" s="113">
        <v>8</v>
      </c>
      <c r="B255" s="113" t="s">
        <v>98</v>
      </c>
      <c r="C255" s="113" t="s">
        <v>99</v>
      </c>
      <c r="D255" s="114"/>
      <c r="E255" s="181">
        <v>10</v>
      </c>
      <c r="F255" s="181"/>
      <c r="G255" s="181"/>
      <c r="H255" s="181"/>
      <c r="I255" s="182"/>
      <c r="J255" s="182"/>
      <c r="K255" s="182"/>
      <c r="L255" s="14"/>
    </row>
    <row r="256" spans="1:12" x14ac:dyDescent="0.25">
      <c r="A256" s="15">
        <f>A255+0.1</f>
        <v>8.1</v>
      </c>
      <c r="B256" s="10" t="s">
        <v>202</v>
      </c>
      <c r="C256" s="157" t="s">
        <v>0</v>
      </c>
      <c r="D256" s="158">
        <v>1.21</v>
      </c>
      <c r="E256" s="159">
        <f>D256*E255</f>
        <v>12.1</v>
      </c>
      <c r="F256" s="160"/>
      <c r="G256" s="161"/>
      <c r="H256" s="10"/>
      <c r="I256" s="35"/>
      <c r="J256" s="160"/>
      <c r="K256" s="160"/>
      <c r="L256" s="162"/>
    </row>
    <row r="257" spans="1:12" ht="36" customHeight="1" x14ac:dyDescent="0.25">
      <c r="A257" s="62">
        <v>9</v>
      </c>
      <c r="B257" s="21" t="s">
        <v>22</v>
      </c>
      <c r="C257" s="21" t="s">
        <v>7</v>
      </c>
      <c r="D257" s="34"/>
      <c r="E257" s="25">
        <v>0.4</v>
      </c>
      <c r="F257" s="25"/>
      <c r="G257" s="13"/>
      <c r="H257" s="13"/>
      <c r="I257" s="13"/>
      <c r="J257" s="13"/>
      <c r="K257" s="13"/>
      <c r="L257" s="14"/>
    </row>
    <row r="258" spans="1:12" x14ac:dyDescent="0.25">
      <c r="A258" s="20">
        <f>A257+0.1</f>
        <v>9.1</v>
      </c>
      <c r="B258" s="10" t="s">
        <v>202</v>
      </c>
      <c r="C258" s="10" t="s">
        <v>198</v>
      </c>
      <c r="D258" s="163">
        <v>1.55</v>
      </c>
      <c r="E258" s="10">
        <f>D258*E257</f>
        <v>0.62000000000000011</v>
      </c>
      <c r="F258" s="183"/>
      <c r="G258" s="183"/>
      <c r="H258" s="162"/>
      <c r="I258" s="10"/>
      <c r="J258" s="10"/>
      <c r="K258" s="10"/>
      <c r="L258" s="10"/>
    </row>
    <row r="259" spans="1:12" x14ac:dyDescent="0.25">
      <c r="A259" s="20">
        <f>A258+0.1</f>
        <v>9.1999999999999993</v>
      </c>
      <c r="B259" s="164" t="s">
        <v>213</v>
      </c>
      <c r="C259" s="164" t="s">
        <v>214</v>
      </c>
      <c r="D259" s="184">
        <v>3.47</v>
      </c>
      <c r="E259" s="165">
        <f>D259*E257</f>
        <v>1.3880000000000001</v>
      </c>
      <c r="F259" s="6"/>
      <c r="G259" s="6"/>
      <c r="H259" s="165"/>
      <c r="I259" s="165"/>
      <c r="J259" s="165"/>
      <c r="K259" s="165"/>
      <c r="L259" s="165"/>
    </row>
    <row r="260" spans="1:12" x14ac:dyDescent="0.25">
      <c r="A260" s="20">
        <f>A259+0.1</f>
        <v>9.2999999999999989</v>
      </c>
      <c r="B260" s="164" t="s">
        <v>215</v>
      </c>
      <c r="C260" s="164" t="s">
        <v>0</v>
      </c>
      <c r="D260" s="184">
        <v>0.20899999999999999</v>
      </c>
      <c r="E260" s="165">
        <f>D260*E257</f>
        <v>8.3600000000000008E-2</v>
      </c>
      <c r="F260" s="162"/>
      <c r="G260" s="162"/>
      <c r="H260" s="165"/>
      <c r="I260" s="165"/>
      <c r="J260" s="165"/>
      <c r="K260" s="165"/>
      <c r="L260" s="165"/>
    </row>
    <row r="261" spans="1:12" ht="43.5" customHeight="1" x14ac:dyDescent="0.25">
      <c r="A261" s="62">
        <v>10</v>
      </c>
      <c r="B261" s="21" t="s">
        <v>25</v>
      </c>
      <c r="C261" s="21" t="s">
        <v>65</v>
      </c>
      <c r="D261" s="26"/>
      <c r="E261" s="25">
        <v>0.04</v>
      </c>
      <c r="F261" s="25"/>
      <c r="G261" s="7"/>
      <c r="H261" s="7"/>
      <c r="I261" s="7"/>
      <c r="J261" s="7"/>
      <c r="K261" s="7"/>
      <c r="L261" s="14"/>
    </row>
    <row r="262" spans="1:12" x14ac:dyDescent="0.25">
      <c r="A262" s="20">
        <f>A261+0.1</f>
        <v>10.1</v>
      </c>
      <c r="B262" s="10" t="s">
        <v>202</v>
      </c>
      <c r="C262" s="10" t="s">
        <v>198</v>
      </c>
      <c r="D262" s="163">
        <v>98</v>
      </c>
      <c r="E262" s="10">
        <f>E261*D262</f>
        <v>3.92</v>
      </c>
      <c r="F262" s="13"/>
      <c r="G262" s="13"/>
      <c r="H262" s="10"/>
      <c r="I262" s="10"/>
      <c r="J262" s="10"/>
      <c r="K262" s="10"/>
      <c r="L262" s="10"/>
    </row>
    <row r="263" spans="1:12" ht="34.5" customHeight="1" x14ac:dyDescent="0.25">
      <c r="A263" s="62">
        <v>11</v>
      </c>
      <c r="B263" s="21" t="s">
        <v>66</v>
      </c>
      <c r="C263" s="21" t="s">
        <v>8</v>
      </c>
      <c r="D263" s="26"/>
      <c r="E263" s="25">
        <f>(E261+E257)*1.85*100</f>
        <v>81.400000000000006</v>
      </c>
      <c r="F263" s="25"/>
      <c r="G263" s="7"/>
      <c r="H263" s="7"/>
      <c r="I263" s="7"/>
      <c r="J263" s="7"/>
      <c r="K263" s="7"/>
      <c r="L263" s="14"/>
    </row>
    <row r="264" spans="1:12" x14ac:dyDescent="0.25">
      <c r="A264" s="20">
        <f>A263+0.1</f>
        <v>11.1</v>
      </c>
      <c r="B264" s="164" t="s">
        <v>216</v>
      </c>
      <c r="C264" s="164" t="s">
        <v>8</v>
      </c>
      <c r="D264" s="164">
        <v>1</v>
      </c>
      <c r="E264" s="165">
        <f>E263*D264</f>
        <v>81.400000000000006</v>
      </c>
      <c r="F264" s="162"/>
      <c r="G264" s="162"/>
      <c r="H264" s="165"/>
      <c r="I264" s="165"/>
      <c r="J264" s="165"/>
      <c r="K264" s="165"/>
      <c r="L264" s="165"/>
    </row>
    <row r="265" spans="1:12" ht="20.100000000000001" customHeight="1" x14ac:dyDescent="0.25">
      <c r="A265" s="125"/>
      <c r="B265" s="5" t="s">
        <v>100</v>
      </c>
      <c r="C265" s="5" t="s">
        <v>0</v>
      </c>
      <c r="D265" s="25"/>
      <c r="E265" s="26"/>
      <c r="F265" s="26"/>
      <c r="G265" s="126"/>
      <c r="H265" s="108"/>
      <c r="I265" s="126"/>
      <c r="J265" s="76"/>
      <c r="K265" s="126"/>
      <c r="L265" s="25"/>
    </row>
    <row r="266" spans="1:12" ht="20.100000000000001" customHeight="1" x14ac:dyDescent="0.25">
      <c r="A266" s="7"/>
      <c r="B266" s="7" t="s">
        <v>268</v>
      </c>
      <c r="C266" s="7" t="s">
        <v>0</v>
      </c>
      <c r="D266" s="6"/>
      <c r="E266" s="11"/>
      <c r="F266" s="11"/>
      <c r="G266" s="47"/>
      <c r="H266" s="47"/>
      <c r="I266" s="47"/>
      <c r="J266" s="47"/>
      <c r="K266" s="47"/>
      <c r="L266" s="6"/>
    </row>
    <row r="267" spans="1:12" ht="20.100000000000001" customHeight="1" x14ac:dyDescent="0.25">
      <c r="A267" s="5"/>
      <c r="B267" s="5" t="s">
        <v>100</v>
      </c>
      <c r="C267" s="5" t="s">
        <v>0</v>
      </c>
      <c r="D267" s="25"/>
      <c r="E267" s="26"/>
      <c r="F267" s="26"/>
      <c r="G267" s="108"/>
      <c r="H267" s="108"/>
      <c r="I267" s="108"/>
      <c r="J267" s="108"/>
      <c r="K267" s="108"/>
      <c r="L267" s="25"/>
    </row>
    <row r="268" spans="1:12" ht="20.100000000000001" customHeight="1" x14ac:dyDescent="0.25">
      <c r="A268" s="7"/>
      <c r="B268" s="7" t="s">
        <v>269</v>
      </c>
      <c r="C268" s="7" t="s">
        <v>0</v>
      </c>
      <c r="D268" s="6"/>
      <c r="E268" s="11"/>
      <c r="F268" s="11"/>
      <c r="G268" s="47"/>
      <c r="H268" s="47"/>
      <c r="I268" s="47"/>
      <c r="J268" s="47"/>
      <c r="K268" s="47"/>
      <c r="L268" s="6"/>
    </row>
    <row r="269" spans="1:12" ht="42" customHeight="1" x14ac:dyDescent="0.25">
      <c r="A269" s="127"/>
      <c r="B269" s="127" t="s">
        <v>270</v>
      </c>
      <c r="C269" s="127" t="s">
        <v>0</v>
      </c>
      <c r="D269" s="128"/>
      <c r="E269" s="128"/>
      <c r="F269" s="128"/>
      <c r="G269" s="129"/>
      <c r="H269" s="129"/>
      <c r="I269" s="129"/>
      <c r="J269" s="129"/>
      <c r="K269" s="129"/>
      <c r="L269" s="128"/>
    </row>
    <row r="270" spans="1:12" ht="26.25" customHeight="1" x14ac:dyDescent="0.25">
      <c r="A270" s="294" t="s">
        <v>271</v>
      </c>
      <c r="B270" s="295"/>
      <c r="C270" s="295"/>
      <c r="D270" s="295"/>
      <c r="E270" s="295"/>
      <c r="F270" s="146"/>
      <c r="G270" s="146"/>
      <c r="H270" s="146"/>
      <c r="I270" s="146"/>
      <c r="J270" s="146"/>
      <c r="K270" s="146"/>
      <c r="L270" s="146"/>
    </row>
    <row r="271" spans="1:12" ht="27.75" customHeight="1" x14ac:dyDescent="0.25">
      <c r="A271" s="36">
        <v>1</v>
      </c>
      <c r="B271" s="12" t="s">
        <v>101</v>
      </c>
      <c r="C271" s="36" t="s">
        <v>80</v>
      </c>
      <c r="D271" s="27"/>
      <c r="E271" s="27">
        <v>12</v>
      </c>
      <c r="F271" s="27"/>
      <c r="G271" s="93"/>
      <c r="H271" s="6"/>
      <c r="I271" s="25"/>
      <c r="J271" s="25"/>
      <c r="K271" s="25"/>
      <c r="L271" s="25"/>
    </row>
    <row r="272" spans="1:12" x14ac:dyDescent="0.25">
      <c r="A272" s="15">
        <f>A271+0.1</f>
        <v>1.1000000000000001</v>
      </c>
      <c r="B272" s="160" t="s">
        <v>220</v>
      </c>
      <c r="C272" s="238" t="s">
        <v>0</v>
      </c>
      <c r="D272" s="239">
        <v>3.24</v>
      </c>
      <c r="E272" s="239">
        <f>D272*E271</f>
        <v>38.880000000000003</v>
      </c>
      <c r="F272" s="6"/>
      <c r="G272" s="6"/>
      <c r="H272" s="162"/>
      <c r="I272" s="199"/>
      <c r="J272" s="6"/>
      <c r="K272" s="6"/>
      <c r="L272" s="199"/>
    </row>
    <row r="273" spans="1:12" x14ac:dyDescent="0.25">
      <c r="A273" s="15">
        <f>A272+0.1</f>
        <v>1.2000000000000002</v>
      </c>
      <c r="B273" s="13" t="s">
        <v>263</v>
      </c>
      <c r="C273" s="240" t="s">
        <v>0</v>
      </c>
      <c r="D273" s="119">
        <v>1.1000000000000001</v>
      </c>
      <c r="E273" s="241">
        <f>D273*E272</f>
        <v>42.768000000000008</v>
      </c>
      <c r="F273" s="6"/>
      <c r="G273" s="6"/>
      <c r="H273" s="6"/>
      <c r="I273" s="6"/>
      <c r="J273" s="119"/>
      <c r="K273" s="119"/>
      <c r="L273" s="203"/>
    </row>
    <row r="274" spans="1:12" ht="48" customHeight="1" x14ac:dyDescent="0.25">
      <c r="A274" s="15">
        <f>A272+0.1</f>
        <v>1.2000000000000002</v>
      </c>
      <c r="B274" s="7" t="s">
        <v>272</v>
      </c>
      <c r="C274" s="7" t="s">
        <v>80</v>
      </c>
      <c r="D274" s="118" t="s">
        <v>102</v>
      </c>
      <c r="E274" s="130">
        <f>E271</f>
        <v>12</v>
      </c>
      <c r="F274" s="6"/>
      <c r="G274" s="6"/>
      <c r="H274" s="6"/>
      <c r="I274" s="6"/>
      <c r="J274" s="119"/>
      <c r="K274" s="119"/>
      <c r="L274" s="6"/>
    </row>
    <row r="275" spans="1:12" x14ac:dyDescent="0.25">
      <c r="A275" s="15">
        <f>A273+0.1</f>
        <v>1.3000000000000003</v>
      </c>
      <c r="B275" s="7" t="s">
        <v>264</v>
      </c>
      <c r="C275" s="7" t="s">
        <v>0</v>
      </c>
      <c r="D275" s="6">
        <v>2.14</v>
      </c>
      <c r="E275" s="131">
        <f>D275*E271</f>
        <v>25.68</v>
      </c>
      <c r="F275" s="6"/>
      <c r="G275" s="6"/>
      <c r="H275" s="6"/>
      <c r="I275" s="6"/>
      <c r="J275" s="6"/>
      <c r="K275" s="6"/>
      <c r="L275" s="6"/>
    </row>
    <row r="276" spans="1:12" ht="33.75" customHeight="1" x14ac:dyDescent="0.25">
      <c r="A276" s="36">
        <v>2</v>
      </c>
      <c r="B276" s="12" t="s">
        <v>103</v>
      </c>
      <c r="C276" s="36" t="s">
        <v>80</v>
      </c>
      <c r="D276" s="27"/>
      <c r="E276" s="27">
        <v>12</v>
      </c>
      <c r="F276" s="27"/>
      <c r="G276" s="93"/>
      <c r="H276" s="6"/>
      <c r="I276" s="25"/>
      <c r="J276" s="25"/>
      <c r="K276" s="25"/>
      <c r="L276" s="25"/>
    </row>
    <row r="277" spans="1:12" x14ac:dyDescent="0.25">
      <c r="A277" s="15">
        <f>A276+0.1</f>
        <v>2.1</v>
      </c>
      <c r="B277" s="160" t="s">
        <v>220</v>
      </c>
      <c r="C277" s="238" t="s">
        <v>0</v>
      </c>
      <c r="D277" s="239">
        <v>3.24</v>
      </c>
      <c r="E277" s="239">
        <f>D277*E276</f>
        <v>38.880000000000003</v>
      </c>
      <c r="F277" s="6"/>
      <c r="G277" s="6"/>
      <c r="H277" s="162"/>
      <c r="I277" s="199"/>
      <c r="J277" s="6"/>
      <c r="K277" s="6"/>
      <c r="L277" s="199"/>
    </row>
    <row r="278" spans="1:12" x14ac:dyDescent="0.25">
      <c r="A278" s="15">
        <f>A277+0.1</f>
        <v>2.2000000000000002</v>
      </c>
      <c r="B278" s="7" t="s">
        <v>104</v>
      </c>
      <c r="C278" s="7" t="s">
        <v>0</v>
      </c>
      <c r="D278" s="118">
        <v>1</v>
      </c>
      <c r="E278" s="130">
        <f>D278*E276</f>
        <v>12</v>
      </c>
      <c r="F278" s="6"/>
      <c r="G278" s="6"/>
      <c r="H278" s="6"/>
      <c r="I278" s="6"/>
      <c r="J278" s="119"/>
      <c r="K278" s="119"/>
      <c r="L278" s="6"/>
    </row>
    <row r="279" spans="1:12" ht="29.25" customHeight="1" x14ac:dyDescent="0.25">
      <c r="A279" s="36">
        <v>3</v>
      </c>
      <c r="B279" s="12" t="s">
        <v>105</v>
      </c>
      <c r="C279" s="36" t="s">
        <v>106</v>
      </c>
      <c r="D279" s="27"/>
      <c r="E279" s="27">
        <f>E282+E283</f>
        <v>206</v>
      </c>
      <c r="F279" s="93"/>
      <c r="G279" s="6"/>
      <c r="H279" s="25"/>
      <c r="I279" s="25"/>
      <c r="J279" s="25"/>
      <c r="K279" s="25"/>
      <c r="L279" s="25"/>
    </row>
    <row r="280" spans="1:12" x14ac:dyDescent="0.25">
      <c r="A280" s="15">
        <f t="shared" ref="A280:A293" si="12">A279+0.1</f>
        <v>3.1</v>
      </c>
      <c r="B280" s="160" t="s">
        <v>220</v>
      </c>
      <c r="C280" s="160" t="s">
        <v>0</v>
      </c>
      <c r="D280" s="159">
        <v>7.0000000000000007E-2</v>
      </c>
      <c r="E280" s="159">
        <f>D280*E279</f>
        <v>14.420000000000002</v>
      </c>
      <c r="F280" s="160"/>
      <c r="G280" s="161"/>
      <c r="H280" s="162"/>
      <c r="I280" s="162"/>
      <c r="J280" s="160"/>
      <c r="K280" s="160"/>
      <c r="L280" s="199"/>
    </row>
    <row r="281" spans="1:12" x14ac:dyDescent="0.25">
      <c r="A281" s="15">
        <f t="shared" si="12"/>
        <v>3.2</v>
      </c>
      <c r="B281" s="13" t="s">
        <v>263</v>
      </c>
      <c r="C281" s="13" t="s">
        <v>214</v>
      </c>
      <c r="D281" s="242">
        <v>4.8399999999999999E-2</v>
      </c>
      <c r="E281" s="242">
        <f>D281*E279</f>
        <v>9.9703999999999997</v>
      </c>
      <c r="F281" s="13"/>
      <c r="G281" s="243"/>
      <c r="H281" s="243"/>
      <c r="I281" s="13"/>
      <c r="J281" s="183"/>
      <c r="K281" s="183"/>
      <c r="L281" s="203"/>
    </row>
    <row r="282" spans="1:12" ht="36.75" customHeight="1" x14ac:dyDescent="0.25">
      <c r="A282" s="15">
        <f t="shared" si="12"/>
        <v>3.3000000000000003</v>
      </c>
      <c r="B282" s="7" t="s">
        <v>107</v>
      </c>
      <c r="C282" s="7" t="s">
        <v>106</v>
      </c>
      <c r="D282" s="18" t="s">
        <v>40</v>
      </c>
      <c r="E282" s="131">
        <v>170</v>
      </c>
      <c r="F282" s="6"/>
      <c r="G282" s="6"/>
      <c r="H282" s="124"/>
      <c r="I282" s="7"/>
      <c r="J282" s="7"/>
      <c r="K282" s="7"/>
      <c r="L282" s="6"/>
    </row>
    <row r="283" spans="1:12" ht="27" x14ac:dyDescent="0.25">
      <c r="A283" s="15">
        <f t="shared" si="12"/>
        <v>3.4000000000000004</v>
      </c>
      <c r="B283" s="7" t="s">
        <v>108</v>
      </c>
      <c r="C283" s="7" t="s">
        <v>106</v>
      </c>
      <c r="D283" s="18" t="s">
        <v>40</v>
      </c>
      <c r="E283" s="131">
        <v>36</v>
      </c>
      <c r="F283" s="6"/>
      <c r="G283" s="6"/>
      <c r="H283" s="124"/>
      <c r="I283" s="7"/>
      <c r="J283" s="7"/>
      <c r="K283" s="7"/>
      <c r="L283" s="6"/>
    </row>
    <row r="284" spans="1:12" ht="27" customHeight="1" x14ac:dyDescent="0.25">
      <c r="A284" s="15">
        <f t="shared" si="12"/>
        <v>3.5000000000000004</v>
      </c>
      <c r="B284" s="7" t="s">
        <v>110</v>
      </c>
      <c r="C284" s="7" t="s">
        <v>106</v>
      </c>
      <c r="D284" s="18" t="s">
        <v>40</v>
      </c>
      <c r="E284" s="131">
        <f>E282</f>
        <v>170</v>
      </c>
      <c r="F284" s="7"/>
      <c r="G284" s="6"/>
      <c r="H284" s="124"/>
      <c r="I284" s="7"/>
      <c r="J284" s="7"/>
      <c r="K284" s="7"/>
      <c r="L284" s="6"/>
    </row>
    <row r="285" spans="1:12" ht="35.25" customHeight="1" x14ac:dyDescent="0.25">
      <c r="A285" s="15">
        <f t="shared" si="12"/>
        <v>3.6000000000000005</v>
      </c>
      <c r="B285" s="7" t="s">
        <v>264</v>
      </c>
      <c r="C285" s="7" t="s">
        <v>0</v>
      </c>
      <c r="D285" s="244">
        <v>3.5000000000000001E-3</v>
      </c>
      <c r="E285" s="131">
        <f>D285*E279</f>
        <v>0.72099999999999997</v>
      </c>
      <c r="F285" s="6"/>
      <c r="G285" s="6"/>
      <c r="H285" s="124"/>
      <c r="I285" s="7"/>
      <c r="J285" s="7"/>
      <c r="K285" s="7"/>
      <c r="L285" s="6"/>
    </row>
    <row r="286" spans="1:12" ht="39.75" customHeight="1" x14ac:dyDescent="0.25">
      <c r="A286" s="36">
        <v>4</v>
      </c>
      <c r="B286" s="12" t="s">
        <v>111</v>
      </c>
      <c r="C286" s="36" t="s">
        <v>112</v>
      </c>
      <c r="D286" s="27"/>
      <c r="E286" s="27">
        <v>1</v>
      </c>
      <c r="F286" s="93"/>
      <c r="G286" s="6"/>
      <c r="H286" s="25"/>
      <c r="I286" s="25"/>
      <c r="J286" s="25"/>
      <c r="K286" s="25"/>
      <c r="L286" s="25"/>
    </row>
    <row r="287" spans="1:12" ht="20.100000000000001" customHeight="1" x14ac:dyDescent="0.25">
      <c r="A287" s="15">
        <f t="shared" si="12"/>
        <v>4.0999999999999996</v>
      </c>
      <c r="B287" s="160" t="s">
        <v>220</v>
      </c>
      <c r="C287" s="160" t="s">
        <v>198</v>
      </c>
      <c r="D287" s="162">
        <v>25</v>
      </c>
      <c r="E287" s="159">
        <f>D287*E286</f>
        <v>25</v>
      </c>
      <c r="F287" s="160"/>
      <c r="G287" s="161"/>
      <c r="H287" s="162"/>
      <c r="I287" s="162"/>
      <c r="J287" s="160"/>
      <c r="K287" s="160"/>
      <c r="L287" s="162"/>
    </row>
    <row r="288" spans="1:12" ht="20.100000000000001" customHeight="1" x14ac:dyDescent="0.25">
      <c r="A288" s="15">
        <f t="shared" si="12"/>
        <v>4.1999999999999993</v>
      </c>
      <c r="B288" s="13" t="s">
        <v>263</v>
      </c>
      <c r="C288" s="13" t="s">
        <v>214</v>
      </c>
      <c r="D288" s="183">
        <v>0.7</v>
      </c>
      <c r="E288" s="242">
        <f>D288*E286</f>
        <v>0.7</v>
      </c>
      <c r="F288" s="13"/>
      <c r="G288" s="243"/>
      <c r="H288" s="243"/>
      <c r="I288" s="13"/>
      <c r="J288" s="183"/>
      <c r="K288" s="183"/>
      <c r="L288" s="183"/>
    </row>
    <row r="289" spans="1:12" ht="20.100000000000001" customHeight="1" x14ac:dyDescent="0.25">
      <c r="A289" s="15">
        <f t="shared" si="12"/>
        <v>4.2999999999999989</v>
      </c>
      <c r="B289" s="7" t="s">
        <v>113</v>
      </c>
      <c r="C289" s="7" t="s">
        <v>56</v>
      </c>
      <c r="D289" s="18" t="s">
        <v>40</v>
      </c>
      <c r="E289" s="131">
        <v>1</v>
      </c>
      <c r="F289" s="6"/>
      <c r="G289" s="6"/>
      <c r="H289" s="124"/>
      <c r="I289" s="7"/>
      <c r="J289" s="7"/>
      <c r="K289" s="7"/>
      <c r="L289" s="6"/>
    </row>
    <row r="290" spans="1:12" ht="20.100000000000001" customHeight="1" x14ac:dyDescent="0.25">
      <c r="A290" s="15">
        <f t="shared" si="12"/>
        <v>4.3999999999999986</v>
      </c>
      <c r="B290" s="7" t="s">
        <v>273</v>
      </c>
      <c r="C290" s="7" t="s">
        <v>56</v>
      </c>
      <c r="D290" s="18" t="s">
        <v>40</v>
      </c>
      <c r="E290" s="132">
        <v>2</v>
      </c>
      <c r="F290" s="7"/>
      <c r="G290" s="6"/>
      <c r="H290" s="124"/>
      <c r="I290" s="7"/>
      <c r="J290" s="7"/>
      <c r="K290" s="7"/>
      <c r="L290" s="6"/>
    </row>
    <row r="291" spans="1:12" ht="20.100000000000001" customHeight="1" x14ac:dyDescent="0.25">
      <c r="A291" s="15">
        <f t="shared" si="12"/>
        <v>4.4999999999999982</v>
      </c>
      <c r="B291" s="7" t="s">
        <v>274</v>
      </c>
      <c r="C291" s="7" t="s">
        <v>56</v>
      </c>
      <c r="D291" s="18" t="s">
        <v>40</v>
      </c>
      <c r="E291" s="132">
        <v>1</v>
      </c>
      <c r="F291" s="7"/>
      <c r="G291" s="6"/>
      <c r="H291" s="124"/>
      <c r="I291" s="7"/>
      <c r="J291" s="7"/>
      <c r="K291" s="7"/>
      <c r="L291" s="6"/>
    </row>
    <row r="292" spans="1:12" ht="20.100000000000001" customHeight="1" x14ac:dyDescent="0.25">
      <c r="A292" s="15">
        <f t="shared" si="12"/>
        <v>4.5999999999999979</v>
      </c>
      <c r="B292" s="7" t="s">
        <v>275</v>
      </c>
      <c r="C292" s="7" t="s">
        <v>56</v>
      </c>
      <c r="D292" s="18" t="s">
        <v>40</v>
      </c>
      <c r="E292" s="131">
        <v>1</v>
      </c>
      <c r="F292" s="6"/>
      <c r="G292" s="6"/>
      <c r="H292" s="124"/>
      <c r="I292" s="7"/>
      <c r="J292" s="7"/>
      <c r="K292" s="7"/>
      <c r="L292" s="6"/>
    </row>
    <row r="293" spans="1:12" ht="20.100000000000001" customHeight="1" x14ac:dyDescent="0.25">
      <c r="A293" s="15">
        <f t="shared" si="12"/>
        <v>4.6999999999999975</v>
      </c>
      <c r="B293" s="7" t="s">
        <v>276</v>
      </c>
      <c r="C293" s="7" t="s">
        <v>56</v>
      </c>
      <c r="D293" s="18" t="s">
        <v>40</v>
      </c>
      <c r="E293" s="131">
        <v>1</v>
      </c>
      <c r="F293" s="6"/>
      <c r="G293" s="6"/>
      <c r="H293" s="124"/>
      <c r="I293" s="7"/>
      <c r="J293" s="7"/>
      <c r="K293" s="7"/>
      <c r="L293" s="6"/>
    </row>
    <row r="294" spans="1:12" ht="24.95" customHeight="1" x14ac:dyDescent="0.25">
      <c r="A294" s="125"/>
      <c r="B294" s="5" t="s">
        <v>100</v>
      </c>
      <c r="C294" s="5" t="s">
        <v>0</v>
      </c>
      <c r="D294" s="25"/>
      <c r="E294" s="26"/>
      <c r="F294" s="26"/>
      <c r="G294" s="126"/>
      <c r="H294" s="108"/>
      <c r="I294" s="245"/>
      <c r="J294" s="76"/>
      <c r="K294" s="246"/>
      <c r="L294" s="25"/>
    </row>
    <row r="295" spans="1:12" ht="24.95" customHeight="1" x14ac:dyDescent="0.25">
      <c r="A295" s="7"/>
      <c r="B295" s="7" t="s">
        <v>114</v>
      </c>
      <c r="C295" s="7" t="s">
        <v>0</v>
      </c>
      <c r="D295" s="6"/>
      <c r="E295" s="11"/>
      <c r="F295" s="11"/>
      <c r="G295" s="47"/>
      <c r="H295" s="47"/>
      <c r="I295" s="47"/>
      <c r="J295" s="47"/>
      <c r="K295" s="47"/>
      <c r="L295" s="6"/>
    </row>
    <row r="296" spans="1:12" ht="24.95" customHeight="1" x14ac:dyDescent="0.25">
      <c r="A296" s="5"/>
      <c r="B296" s="5" t="s">
        <v>100</v>
      </c>
      <c r="C296" s="5" t="s">
        <v>0</v>
      </c>
      <c r="D296" s="25"/>
      <c r="E296" s="26"/>
      <c r="F296" s="26"/>
      <c r="G296" s="108"/>
      <c r="H296" s="108"/>
      <c r="I296" s="108"/>
      <c r="J296" s="108"/>
      <c r="K296" s="108"/>
      <c r="L296" s="25"/>
    </row>
    <row r="297" spans="1:12" ht="24.95" customHeight="1" x14ac:dyDescent="0.25">
      <c r="A297" s="7"/>
      <c r="B297" s="7" t="s">
        <v>269</v>
      </c>
      <c r="C297" s="7" t="s">
        <v>0</v>
      </c>
      <c r="D297" s="6"/>
      <c r="E297" s="11"/>
      <c r="F297" s="11"/>
      <c r="G297" s="47"/>
      <c r="H297" s="47"/>
      <c r="I297" s="47"/>
      <c r="J297" s="47"/>
      <c r="K297" s="47"/>
      <c r="L297" s="6"/>
    </row>
    <row r="298" spans="1:12" ht="24.95" customHeight="1" x14ac:dyDescent="0.25">
      <c r="A298" s="127"/>
      <c r="B298" s="127" t="s">
        <v>277</v>
      </c>
      <c r="C298" s="127" t="s">
        <v>0</v>
      </c>
      <c r="D298" s="128"/>
      <c r="E298" s="128"/>
      <c r="F298" s="128"/>
      <c r="G298" s="129"/>
      <c r="H298" s="129"/>
      <c r="I298" s="129"/>
      <c r="J298" s="129"/>
      <c r="K298" s="129"/>
      <c r="L298" s="128"/>
    </row>
    <row r="299" spans="1:12" ht="24.95" customHeight="1" x14ac:dyDescent="0.25">
      <c r="A299" s="127"/>
      <c r="B299" s="127" t="s">
        <v>115</v>
      </c>
      <c r="C299" s="127" t="s">
        <v>0</v>
      </c>
      <c r="D299" s="128"/>
      <c r="E299" s="128"/>
      <c r="F299" s="128"/>
      <c r="G299" s="129"/>
      <c r="H299" s="129"/>
      <c r="I299" s="129"/>
      <c r="J299" s="129"/>
      <c r="K299" s="129"/>
      <c r="L299" s="128"/>
    </row>
    <row r="300" spans="1:12" ht="39.75" customHeight="1" x14ac:dyDescent="0.25">
      <c r="A300" s="127"/>
      <c r="B300" s="127" t="s">
        <v>278</v>
      </c>
      <c r="C300" s="127" t="s">
        <v>0</v>
      </c>
      <c r="D300" s="128"/>
      <c r="E300" s="128"/>
      <c r="F300" s="128"/>
      <c r="G300" s="129"/>
      <c r="H300" s="129"/>
      <c r="I300" s="129"/>
      <c r="J300" s="129"/>
      <c r="K300" s="129"/>
      <c r="L300" s="128"/>
    </row>
    <row r="301" spans="1:12" ht="24.95" customHeight="1" x14ac:dyDescent="0.25">
      <c r="A301" s="127"/>
      <c r="B301" s="127" t="s">
        <v>115</v>
      </c>
      <c r="C301" s="127" t="s">
        <v>0</v>
      </c>
      <c r="D301" s="128"/>
      <c r="E301" s="128"/>
      <c r="F301" s="128"/>
      <c r="G301" s="129"/>
      <c r="H301" s="129"/>
      <c r="I301" s="129"/>
      <c r="J301" s="129"/>
      <c r="K301" s="129"/>
      <c r="L301" s="128"/>
    </row>
    <row r="302" spans="1:12" ht="24.95" customHeight="1" x14ac:dyDescent="0.25">
      <c r="A302" s="127"/>
      <c r="B302" s="127" t="s">
        <v>279</v>
      </c>
      <c r="C302" s="127" t="s">
        <v>0</v>
      </c>
      <c r="D302" s="128"/>
      <c r="E302" s="128"/>
      <c r="F302" s="128"/>
      <c r="G302" s="129"/>
      <c r="H302" s="129"/>
      <c r="I302" s="129"/>
      <c r="J302" s="129"/>
      <c r="K302" s="129"/>
      <c r="L302" s="128"/>
    </row>
    <row r="303" spans="1:12" ht="24.95" customHeight="1" x14ac:dyDescent="0.25">
      <c r="A303" s="127"/>
      <c r="B303" s="127" t="s">
        <v>100</v>
      </c>
      <c r="C303" s="127" t="s">
        <v>0</v>
      </c>
      <c r="D303" s="128"/>
      <c r="E303" s="128"/>
      <c r="F303" s="128"/>
      <c r="G303" s="129"/>
      <c r="H303" s="129"/>
      <c r="I303" s="129"/>
      <c r="J303" s="129"/>
      <c r="K303" s="129"/>
      <c r="L303" s="128"/>
    </row>
    <row r="305" spans="2:12" ht="63" customHeight="1" x14ac:dyDescent="0.25">
      <c r="B305" s="289" t="s">
        <v>294</v>
      </c>
      <c r="C305" s="290"/>
      <c r="D305" s="290"/>
      <c r="E305" s="290"/>
      <c r="F305" s="290"/>
      <c r="G305" s="290"/>
      <c r="H305" s="290"/>
      <c r="I305" s="290"/>
      <c r="J305" s="290"/>
      <c r="K305" s="290"/>
      <c r="L305" s="290"/>
    </row>
    <row r="307" spans="2:12" x14ac:dyDescent="0.25">
      <c r="B307" s="302" t="s">
        <v>29</v>
      </c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</row>
  </sheetData>
  <mergeCells count="21">
    <mergeCell ref="A14:E14"/>
    <mergeCell ref="A18:E18"/>
    <mergeCell ref="A5:L5"/>
    <mergeCell ref="A1:L1"/>
    <mergeCell ref="A2:A3"/>
    <mergeCell ref="B2:B3"/>
    <mergeCell ref="C2:C3"/>
    <mergeCell ref="D2:E2"/>
    <mergeCell ref="F2:G2"/>
    <mergeCell ref="H2:I2"/>
    <mergeCell ref="J2:K2"/>
    <mergeCell ref="L2:L3"/>
    <mergeCell ref="B305:L305"/>
    <mergeCell ref="B307:L307"/>
    <mergeCell ref="A47:E47"/>
    <mergeCell ref="A85:E85"/>
    <mergeCell ref="A124:E124"/>
    <mergeCell ref="A184:E184"/>
    <mergeCell ref="A212:E212"/>
    <mergeCell ref="A220:E220"/>
    <mergeCell ref="A270:E270"/>
  </mergeCells>
  <pageMargins left="0.2" right="0.2" top="0.43" bottom="0.49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workbookViewId="0">
      <selection sqref="A1:L1"/>
    </sheetView>
  </sheetViews>
  <sheetFormatPr defaultRowHeight="15" x14ac:dyDescent="0.25"/>
  <cols>
    <col min="1" max="1" width="6.42578125" customWidth="1"/>
    <col min="2" max="2" width="37" customWidth="1"/>
    <col min="3" max="3" width="10.85546875" customWidth="1"/>
    <col min="4" max="5" width="10.28515625" customWidth="1"/>
    <col min="7" max="7" width="10.5703125" customWidth="1"/>
    <col min="12" max="12" width="11" customWidth="1"/>
  </cols>
  <sheetData>
    <row r="1" spans="1:12" ht="38.25" customHeight="1" x14ac:dyDescent="0.25">
      <c r="A1" s="296" t="s">
        <v>283</v>
      </c>
      <c r="B1" s="296"/>
      <c r="C1" s="296"/>
      <c r="D1" s="296"/>
      <c r="E1" s="296"/>
      <c r="F1" s="296"/>
      <c r="G1" s="296"/>
      <c r="H1" s="305"/>
      <c r="I1" s="305"/>
      <c r="J1" s="305"/>
      <c r="K1" s="305"/>
      <c r="L1" s="305"/>
    </row>
    <row r="2" spans="1:12" ht="27" customHeight="1" x14ac:dyDescent="0.25">
      <c r="A2" s="293" t="s">
        <v>42</v>
      </c>
      <c r="B2" s="292" t="s">
        <v>43</v>
      </c>
      <c r="C2" s="292" t="s">
        <v>44</v>
      </c>
      <c r="D2" s="299" t="s">
        <v>1</v>
      </c>
      <c r="E2" s="300"/>
      <c r="F2" s="292" t="s">
        <v>45</v>
      </c>
      <c r="G2" s="292"/>
      <c r="H2" s="292" t="s">
        <v>46</v>
      </c>
      <c r="I2" s="292"/>
      <c r="J2" s="292" t="s">
        <v>47</v>
      </c>
      <c r="K2" s="292"/>
      <c r="L2" s="292" t="s">
        <v>4</v>
      </c>
    </row>
    <row r="3" spans="1:12" ht="38.25" x14ac:dyDescent="0.25">
      <c r="A3" s="293" t="s">
        <v>42</v>
      </c>
      <c r="B3" s="292" t="s">
        <v>48</v>
      </c>
      <c r="C3" s="298" t="s">
        <v>49</v>
      </c>
      <c r="D3" s="59" t="s">
        <v>5</v>
      </c>
      <c r="E3" s="78" t="s">
        <v>6</v>
      </c>
      <c r="F3" s="79" t="s">
        <v>50</v>
      </c>
      <c r="G3" s="154" t="s">
        <v>51</v>
      </c>
      <c r="H3" s="154" t="s">
        <v>50</v>
      </c>
      <c r="I3" s="80" t="s">
        <v>51</v>
      </c>
      <c r="J3" s="154" t="s">
        <v>50</v>
      </c>
      <c r="K3" s="154" t="s">
        <v>51</v>
      </c>
      <c r="L3" s="292" t="s">
        <v>51</v>
      </c>
    </row>
    <row r="4" spans="1:12" ht="19.5" customHeight="1" x14ac:dyDescent="0.25">
      <c r="A4" s="81">
        <v>1</v>
      </c>
      <c r="B4" s="23">
        <v>2</v>
      </c>
      <c r="C4" s="23">
        <v>3</v>
      </c>
      <c r="D4" s="82">
        <v>4</v>
      </c>
      <c r="E4" s="8">
        <v>5</v>
      </c>
      <c r="F4" s="56">
        <v>6</v>
      </c>
      <c r="G4" s="23">
        <v>7</v>
      </c>
      <c r="H4" s="23">
        <v>8</v>
      </c>
      <c r="I4" s="56">
        <v>9</v>
      </c>
      <c r="J4" s="23">
        <v>10</v>
      </c>
      <c r="K4" s="23">
        <v>11</v>
      </c>
      <c r="L4" s="23">
        <v>12</v>
      </c>
    </row>
    <row r="5" spans="1:12" ht="36" customHeight="1" x14ac:dyDescent="0.25">
      <c r="A5" s="294" t="s">
        <v>117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4"/>
    </row>
    <row r="6" spans="1:12" ht="41.25" customHeight="1" x14ac:dyDescent="0.25">
      <c r="A6" s="62">
        <v>1</v>
      </c>
      <c r="B6" s="21" t="s">
        <v>52</v>
      </c>
      <c r="C6" s="21" t="s">
        <v>7</v>
      </c>
      <c r="D6" s="26"/>
      <c r="E6" s="26">
        <v>0.02</v>
      </c>
      <c r="F6" s="25"/>
      <c r="G6" s="84"/>
      <c r="H6" s="59"/>
      <c r="I6" s="76"/>
      <c r="J6" s="59"/>
      <c r="K6" s="133"/>
      <c r="L6" s="25"/>
    </row>
    <row r="7" spans="1:12" ht="45.75" customHeight="1" x14ac:dyDescent="0.25">
      <c r="A7" s="62">
        <v>2</v>
      </c>
      <c r="B7" s="21" t="s">
        <v>54</v>
      </c>
      <c r="C7" s="21" t="s">
        <v>8</v>
      </c>
      <c r="D7" s="26"/>
      <c r="E7" s="26">
        <v>0.8</v>
      </c>
      <c r="F7" s="25"/>
      <c r="G7" s="14"/>
      <c r="H7" s="57"/>
      <c r="I7" s="85"/>
      <c r="J7" s="59"/>
      <c r="K7" s="133"/>
      <c r="L7" s="25"/>
    </row>
    <row r="8" spans="1:12" ht="62.25" customHeight="1" x14ac:dyDescent="0.25">
      <c r="A8" s="62">
        <v>3</v>
      </c>
      <c r="B8" s="21" t="s">
        <v>118</v>
      </c>
      <c r="C8" s="21" t="s">
        <v>28</v>
      </c>
      <c r="D8" s="26"/>
      <c r="E8" s="26">
        <v>20</v>
      </c>
      <c r="F8" s="25"/>
      <c r="G8" s="84"/>
      <c r="H8" s="59"/>
      <c r="I8" s="76"/>
      <c r="J8" s="59"/>
      <c r="K8" s="76"/>
      <c r="L8" s="25"/>
    </row>
    <row r="9" spans="1:12" ht="63" customHeight="1" x14ac:dyDescent="0.25">
      <c r="A9" s="62">
        <v>4</v>
      </c>
      <c r="B9" s="21" t="s">
        <v>55</v>
      </c>
      <c r="C9" s="21" t="s">
        <v>56</v>
      </c>
      <c r="D9" s="26"/>
      <c r="E9" s="26">
        <v>4</v>
      </c>
      <c r="F9" s="25"/>
      <c r="G9" s="14"/>
      <c r="H9" s="57"/>
      <c r="I9" s="85"/>
      <c r="J9" s="59"/>
      <c r="K9" s="76"/>
      <c r="L9" s="25"/>
    </row>
    <row r="10" spans="1:12" ht="50.25" customHeight="1" x14ac:dyDescent="0.25">
      <c r="A10" s="62">
        <v>5</v>
      </c>
      <c r="B10" s="21" t="s">
        <v>119</v>
      </c>
      <c r="C10" s="21" t="s">
        <v>56</v>
      </c>
      <c r="D10" s="26"/>
      <c r="E10" s="26">
        <v>2</v>
      </c>
      <c r="F10" s="25"/>
      <c r="G10" s="14"/>
      <c r="H10" s="57"/>
      <c r="I10" s="85"/>
      <c r="J10" s="59"/>
      <c r="K10" s="76"/>
      <c r="L10" s="25"/>
    </row>
    <row r="11" spans="1:12" ht="43.5" customHeight="1" x14ac:dyDescent="0.25">
      <c r="A11" s="62">
        <v>6</v>
      </c>
      <c r="B11" s="21" t="s">
        <v>58</v>
      </c>
      <c r="C11" s="21" t="s">
        <v>8</v>
      </c>
      <c r="D11" s="26"/>
      <c r="E11" s="25">
        <v>10</v>
      </c>
      <c r="F11" s="25"/>
      <c r="G11" s="7"/>
      <c r="H11" s="7"/>
      <c r="I11" s="5"/>
      <c r="J11" s="7"/>
      <c r="K11" s="76"/>
      <c r="L11" s="25"/>
    </row>
    <row r="12" spans="1:12" ht="35.25" customHeight="1" x14ac:dyDescent="0.25">
      <c r="A12" s="294" t="s">
        <v>196</v>
      </c>
      <c r="B12" s="295"/>
      <c r="C12" s="295"/>
      <c r="D12" s="295"/>
      <c r="E12" s="295"/>
      <c r="F12" s="146"/>
      <c r="G12" s="146"/>
      <c r="H12" s="146"/>
      <c r="I12" s="146"/>
      <c r="J12" s="146"/>
      <c r="K12" s="146"/>
      <c r="L12" s="146"/>
    </row>
    <row r="13" spans="1:12" ht="37.5" customHeight="1" x14ac:dyDescent="0.25">
      <c r="A13" s="5">
        <v>1</v>
      </c>
      <c r="B13" s="21" t="s">
        <v>59</v>
      </c>
      <c r="C13" s="5" t="s">
        <v>3</v>
      </c>
      <c r="D13" s="76"/>
      <c r="E13" s="76">
        <v>110</v>
      </c>
      <c r="F13" s="76"/>
      <c r="G13" s="86"/>
      <c r="H13" s="87"/>
      <c r="I13" s="86"/>
      <c r="J13" s="87"/>
      <c r="K13" s="86"/>
      <c r="L13" s="58"/>
    </row>
    <row r="14" spans="1:12" ht="26.25" customHeight="1" x14ac:dyDescent="0.25">
      <c r="A14" s="15">
        <f>A13+0.1</f>
        <v>1.1000000000000001</v>
      </c>
      <c r="B14" s="155" t="s">
        <v>197</v>
      </c>
      <c r="C14" s="16" t="s">
        <v>198</v>
      </c>
      <c r="D14" s="156">
        <v>0.10199999999999999</v>
      </c>
      <c r="E14" s="10">
        <f>D14*E13</f>
        <v>11.219999999999999</v>
      </c>
      <c r="F14" s="10"/>
      <c r="G14" s="10"/>
      <c r="H14" s="10"/>
      <c r="I14" s="10"/>
      <c r="J14" s="10"/>
      <c r="K14" s="10"/>
      <c r="L14" s="10"/>
    </row>
    <row r="15" spans="1:12" ht="51.75" customHeight="1" x14ac:dyDescent="0.25">
      <c r="A15" s="15">
        <f>A14+0.1</f>
        <v>1.2000000000000002</v>
      </c>
      <c r="B15" s="20" t="s">
        <v>60</v>
      </c>
      <c r="C15" s="59" t="s">
        <v>61</v>
      </c>
      <c r="D15" s="59">
        <v>0.15</v>
      </c>
      <c r="E15" s="59">
        <f>D15*E13</f>
        <v>16.5</v>
      </c>
      <c r="F15" s="59"/>
      <c r="G15" s="10"/>
      <c r="H15" s="16"/>
      <c r="I15" s="10"/>
      <c r="J15" s="16"/>
      <c r="K15" s="10"/>
      <c r="L15" s="60"/>
    </row>
    <row r="16" spans="1:12" ht="36" customHeight="1" x14ac:dyDescent="0.25">
      <c r="A16" s="294" t="s">
        <v>229</v>
      </c>
      <c r="B16" s="295"/>
      <c r="C16" s="295"/>
      <c r="D16" s="295"/>
      <c r="E16" s="295"/>
      <c r="F16" s="146"/>
      <c r="G16" s="146"/>
      <c r="H16" s="146"/>
      <c r="I16" s="146"/>
      <c r="J16" s="146"/>
      <c r="K16" s="146"/>
      <c r="L16" s="146"/>
    </row>
    <row r="17" spans="1:12" ht="45.75" customHeight="1" x14ac:dyDescent="0.25">
      <c r="A17" s="41">
        <v>1</v>
      </c>
      <c r="B17" s="88" t="s">
        <v>63</v>
      </c>
      <c r="C17" s="89" t="s">
        <v>64</v>
      </c>
      <c r="D17" s="27"/>
      <c r="E17" s="27">
        <v>340</v>
      </c>
      <c r="F17" s="42"/>
      <c r="G17" s="42"/>
      <c r="H17" s="90"/>
      <c r="I17" s="90"/>
      <c r="J17" s="91"/>
      <c r="K17" s="91"/>
      <c r="L17" s="92"/>
    </row>
    <row r="18" spans="1:12" ht="39" customHeight="1" x14ac:dyDescent="0.25">
      <c r="A18" s="43">
        <v>2</v>
      </c>
      <c r="B18" s="21" t="s">
        <v>21</v>
      </c>
      <c r="C18" s="21" t="s">
        <v>7</v>
      </c>
      <c r="D18" s="26"/>
      <c r="E18" s="38">
        <v>0.12</v>
      </c>
      <c r="F18" s="25"/>
      <c r="G18" s="5"/>
      <c r="H18" s="5"/>
      <c r="I18" s="5"/>
      <c r="J18" s="5"/>
      <c r="K18" s="5"/>
      <c r="L18" s="25"/>
    </row>
    <row r="19" spans="1:12" x14ac:dyDescent="0.25">
      <c r="A19" s="20">
        <f>A18+0.1</f>
        <v>2.1</v>
      </c>
      <c r="B19" s="157" t="s">
        <v>200</v>
      </c>
      <c r="C19" s="157" t="s">
        <v>198</v>
      </c>
      <c r="D19" s="158">
        <v>206</v>
      </c>
      <c r="E19" s="159">
        <f>E18*D19</f>
        <v>24.72</v>
      </c>
      <c r="F19" s="160"/>
      <c r="G19" s="161"/>
      <c r="H19" s="10"/>
      <c r="I19" s="162"/>
      <c r="J19" s="160"/>
      <c r="K19" s="160"/>
      <c r="L19" s="162"/>
    </row>
    <row r="20" spans="1:12" ht="39.75" customHeight="1" x14ac:dyDescent="0.25">
      <c r="A20" s="61">
        <v>3</v>
      </c>
      <c r="B20" s="36" t="s">
        <v>201</v>
      </c>
      <c r="C20" s="36" t="s">
        <v>7</v>
      </c>
      <c r="D20" s="14"/>
      <c r="E20" s="14">
        <v>0.38</v>
      </c>
      <c r="F20" s="14"/>
      <c r="G20" s="14"/>
      <c r="H20" s="47"/>
      <c r="I20" s="47"/>
      <c r="J20" s="47"/>
      <c r="K20" s="47"/>
      <c r="L20" s="14"/>
    </row>
    <row r="21" spans="1:12" ht="26.25" customHeight="1" x14ac:dyDescent="0.25">
      <c r="A21" s="15">
        <f>A20+0.1</f>
        <v>3.1</v>
      </c>
      <c r="B21" s="10" t="s">
        <v>202</v>
      </c>
      <c r="C21" s="10" t="s">
        <v>198</v>
      </c>
      <c r="D21" s="163">
        <v>0.996</v>
      </c>
      <c r="E21" s="10">
        <f>D21*E20</f>
        <v>0.37847999999999998</v>
      </c>
      <c r="F21" s="47"/>
      <c r="G21" s="47"/>
      <c r="H21" s="10"/>
      <c r="I21" s="35"/>
      <c r="J21" s="47"/>
      <c r="K21" s="47"/>
      <c r="L21" s="35"/>
    </row>
    <row r="22" spans="1:12" ht="29.25" customHeight="1" x14ac:dyDescent="0.25">
      <c r="A22" s="20">
        <f>A21+0.1</f>
        <v>3.2</v>
      </c>
      <c r="B22" s="164" t="s">
        <v>203</v>
      </c>
      <c r="C22" s="164" t="s">
        <v>0</v>
      </c>
      <c r="D22" s="165">
        <v>2.23</v>
      </c>
      <c r="E22" s="165">
        <f>D22*E20</f>
        <v>0.84740000000000004</v>
      </c>
      <c r="F22" s="162"/>
      <c r="G22" s="162"/>
      <c r="H22" s="165"/>
      <c r="I22" s="165"/>
      <c r="J22" s="165"/>
      <c r="K22" s="165"/>
      <c r="L22" s="165"/>
    </row>
    <row r="23" spans="1:12" ht="28.5" customHeight="1" x14ac:dyDescent="0.25">
      <c r="A23" s="62">
        <v>4</v>
      </c>
      <c r="B23" s="21" t="s">
        <v>22</v>
      </c>
      <c r="C23" s="21" t="s">
        <v>7</v>
      </c>
      <c r="D23" s="34"/>
      <c r="E23" s="25">
        <f>E20</f>
        <v>0.38</v>
      </c>
      <c r="F23" s="25"/>
      <c r="G23" s="13"/>
      <c r="H23" s="13"/>
      <c r="I23" s="13"/>
      <c r="J23" s="13"/>
      <c r="K23" s="13"/>
      <c r="L23" s="14"/>
    </row>
    <row r="24" spans="1:12" ht="20.100000000000001" customHeight="1" x14ac:dyDescent="0.25">
      <c r="A24" s="20">
        <f>A23+0.1</f>
        <v>4.0999999999999996</v>
      </c>
      <c r="B24" s="10" t="s">
        <v>202</v>
      </c>
      <c r="C24" s="10" t="s">
        <v>198</v>
      </c>
      <c r="D24" s="163">
        <v>1.55</v>
      </c>
      <c r="E24" s="10">
        <f>D24*E23</f>
        <v>0.58900000000000008</v>
      </c>
      <c r="F24" s="183"/>
      <c r="G24" s="183"/>
      <c r="H24" s="162"/>
      <c r="I24" s="10"/>
      <c r="J24" s="10"/>
      <c r="K24" s="10"/>
      <c r="L24" s="10"/>
    </row>
    <row r="25" spans="1:12" ht="20.100000000000001" customHeight="1" x14ac:dyDescent="0.25">
      <c r="A25" s="20">
        <f>A24+0.1</f>
        <v>4.1999999999999993</v>
      </c>
      <c r="B25" s="164" t="s">
        <v>213</v>
      </c>
      <c r="C25" s="164" t="s">
        <v>214</v>
      </c>
      <c r="D25" s="184">
        <v>3.47</v>
      </c>
      <c r="E25" s="165">
        <f>D25*E23</f>
        <v>1.3186</v>
      </c>
      <c r="F25" s="6"/>
      <c r="G25" s="6"/>
      <c r="H25" s="165"/>
      <c r="I25" s="165"/>
      <c r="J25" s="165"/>
      <c r="K25" s="165"/>
      <c r="L25" s="165"/>
    </row>
    <row r="26" spans="1:12" ht="20.100000000000001" customHeight="1" x14ac:dyDescent="0.25">
      <c r="A26" s="20">
        <f>A25+0.1</f>
        <v>4.2999999999999989</v>
      </c>
      <c r="B26" s="164" t="s">
        <v>215</v>
      </c>
      <c r="C26" s="164" t="s">
        <v>0</v>
      </c>
      <c r="D26" s="184">
        <v>0.20899999999999999</v>
      </c>
      <c r="E26" s="165">
        <f>D26*E23</f>
        <v>7.9420000000000004E-2</v>
      </c>
      <c r="F26" s="162"/>
      <c r="G26" s="162"/>
      <c r="H26" s="165"/>
      <c r="I26" s="165"/>
      <c r="J26" s="165"/>
      <c r="K26" s="165"/>
      <c r="L26" s="165"/>
    </row>
    <row r="27" spans="1:12" ht="35.25" customHeight="1" x14ac:dyDescent="0.25">
      <c r="A27" s="62">
        <v>5</v>
      </c>
      <c r="B27" s="21" t="s">
        <v>25</v>
      </c>
      <c r="C27" s="21" t="s">
        <v>65</v>
      </c>
      <c r="D27" s="26"/>
      <c r="E27" s="25">
        <f>E18</f>
        <v>0.12</v>
      </c>
      <c r="F27" s="25"/>
      <c r="G27" s="7"/>
      <c r="H27" s="7"/>
      <c r="I27" s="7"/>
      <c r="J27" s="7"/>
      <c r="K27" s="7"/>
      <c r="L27" s="14"/>
    </row>
    <row r="28" spans="1:12" ht="27" customHeight="1" x14ac:dyDescent="0.25">
      <c r="A28" s="20">
        <f>A27+0.1</f>
        <v>5.0999999999999996</v>
      </c>
      <c r="B28" s="10" t="s">
        <v>202</v>
      </c>
      <c r="C28" s="10" t="s">
        <v>198</v>
      </c>
      <c r="D28" s="163">
        <v>98</v>
      </c>
      <c r="E28" s="10">
        <f>E27*D28</f>
        <v>11.76</v>
      </c>
      <c r="F28" s="13"/>
      <c r="G28" s="13"/>
      <c r="H28" s="10"/>
      <c r="I28" s="10"/>
      <c r="J28" s="10"/>
      <c r="K28" s="10"/>
      <c r="L28" s="10"/>
    </row>
    <row r="29" spans="1:12" ht="39" customHeight="1" x14ac:dyDescent="0.25">
      <c r="A29" s="62">
        <v>6</v>
      </c>
      <c r="B29" s="21" t="s">
        <v>66</v>
      </c>
      <c r="C29" s="21" t="s">
        <v>8</v>
      </c>
      <c r="D29" s="26"/>
      <c r="E29" s="25">
        <f>(E27+E23)*1.85*100</f>
        <v>92.5</v>
      </c>
      <c r="F29" s="25"/>
      <c r="G29" s="7"/>
      <c r="H29" s="7"/>
      <c r="I29" s="7"/>
      <c r="J29" s="7"/>
      <c r="K29" s="7"/>
      <c r="L29" s="14"/>
    </row>
    <row r="30" spans="1:12" ht="18" customHeight="1" x14ac:dyDescent="0.25">
      <c r="A30" s="20">
        <f>A29+0.1</f>
        <v>6.1</v>
      </c>
      <c r="B30" s="164" t="s">
        <v>216</v>
      </c>
      <c r="C30" s="164" t="s">
        <v>8</v>
      </c>
      <c r="D30" s="164">
        <v>1</v>
      </c>
      <c r="E30" s="165">
        <f>E29*D30</f>
        <v>92.5</v>
      </c>
      <c r="F30" s="162"/>
      <c r="G30" s="162"/>
      <c r="H30" s="165"/>
      <c r="I30" s="165"/>
      <c r="J30" s="165"/>
      <c r="K30" s="165"/>
      <c r="L30" s="165"/>
    </row>
    <row r="31" spans="1:12" ht="40.5" customHeight="1" x14ac:dyDescent="0.25">
      <c r="A31" s="41">
        <v>7</v>
      </c>
      <c r="B31" s="12" t="s">
        <v>230</v>
      </c>
      <c r="C31" s="12" t="s">
        <v>9</v>
      </c>
      <c r="D31" s="27"/>
      <c r="E31" s="27">
        <v>40</v>
      </c>
      <c r="F31" s="93"/>
      <c r="G31" s="6"/>
      <c r="H31" s="25"/>
      <c r="I31" s="25"/>
      <c r="J31" s="25"/>
      <c r="K31" s="25"/>
      <c r="L31" s="25"/>
    </row>
    <row r="32" spans="1:12" ht="26.25" customHeight="1" x14ac:dyDescent="0.25">
      <c r="A32" s="209">
        <f>A31+0.1</f>
        <v>7.1</v>
      </c>
      <c r="B32" s="160" t="s">
        <v>220</v>
      </c>
      <c r="C32" s="160" t="s">
        <v>198</v>
      </c>
      <c r="D32" s="210">
        <v>0.89</v>
      </c>
      <c r="E32" s="162">
        <f>D32*E31</f>
        <v>35.6</v>
      </c>
      <c r="F32" s="162"/>
      <c r="G32" s="162"/>
      <c r="H32" s="162"/>
      <c r="I32" s="162"/>
      <c r="J32" s="162"/>
      <c r="K32" s="162"/>
      <c r="L32" s="162"/>
    </row>
    <row r="33" spans="1:12" ht="32.25" customHeight="1" x14ac:dyDescent="0.25">
      <c r="A33" s="13">
        <f>A32+0.1</f>
        <v>7.1999999999999993</v>
      </c>
      <c r="B33" s="13" t="s">
        <v>231</v>
      </c>
      <c r="C33" s="13" t="s">
        <v>214</v>
      </c>
      <c r="D33" s="211">
        <v>2.1600000000000001E-2</v>
      </c>
      <c r="E33" s="183">
        <f>D33*E31</f>
        <v>0.8640000000000001</v>
      </c>
      <c r="F33" s="183"/>
      <c r="G33" s="183"/>
      <c r="H33" s="183"/>
      <c r="I33" s="183"/>
      <c r="J33" s="183"/>
      <c r="K33" s="183"/>
      <c r="L33" s="183"/>
    </row>
    <row r="34" spans="1:12" ht="24" customHeight="1" x14ac:dyDescent="0.25">
      <c r="A34" s="13">
        <f>A33+0.1</f>
        <v>7.2999999999999989</v>
      </c>
      <c r="B34" s="13" t="s">
        <v>232</v>
      </c>
      <c r="C34" s="13" t="s">
        <v>214</v>
      </c>
      <c r="D34" s="211">
        <v>0.37</v>
      </c>
      <c r="E34" s="183">
        <f>D34*E31</f>
        <v>14.8</v>
      </c>
      <c r="F34" s="183"/>
      <c r="G34" s="183"/>
      <c r="H34" s="183"/>
      <c r="I34" s="183"/>
      <c r="J34" s="183"/>
      <c r="K34" s="183"/>
      <c r="L34" s="183"/>
    </row>
    <row r="35" spans="1:12" ht="25.5" customHeight="1" x14ac:dyDescent="0.25">
      <c r="A35" s="94">
        <f>A33+0.1</f>
        <v>7.2999999999999989</v>
      </c>
      <c r="B35" s="37" t="s">
        <v>233</v>
      </c>
      <c r="C35" s="37" t="s">
        <v>9</v>
      </c>
      <c r="D35" s="17">
        <v>1.1499999999999999</v>
      </c>
      <c r="E35" s="17">
        <f>D35*E31</f>
        <v>46</v>
      </c>
      <c r="F35" s="17"/>
      <c r="G35" s="17"/>
      <c r="H35" s="19"/>
      <c r="I35" s="19"/>
      <c r="J35" s="19"/>
      <c r="K35" s="19"/>
      <c r="L35" s="19"/>
    </row>
    <row r="36" spans="1:12" ht="27" customHeight="1" x14ac:dyDescent="0.25">
      <c r="A36" s="94">
        <f>A34+0.1</f>
        <v>7.3999999999999986</v>
      </c>
      <c r="B36" s="7" t="s">
        <v>223</v>
      </c>
      <c r="C36" s="7" t="s">
        <v>0</v>
      </c>
      <c r="D36" s="212">
        <v>0.02</v>
      </c>
      <c r="E36" s="6">
        <f>D36*E31</f>
        <v>0.8</v>
      </c>
      <c r="F36" s="6"/>
      <c r="G36" s="6"/>
      <c r="H36" s="6"/>
      <c r="I36" s="6"/>
      <c r="J36" s="6"/>
      <c r="K36" s="6"/>
      <c r="L36" s="6"/>
    </row>
    <row r="37" spans="1:12" ht="48" customHeight="1" x14ac:dyDescent="0.25">
      <c r="A37" s="41">
        <v>8</v>
      </c>
      <c r="B37" s="12" t="s">
        <v>234</v>
      </c>
      <c r="C37" s="12" t="s">
        <v>9</v>
      </c>
      <c r="D37" s="27"/>
      <c r="E37" s="27">
        <v>20</v>
      </c>
      <c r="F37" s="93"/>
      <c r="G37" s="6"/>
      <c r="H37" s="25"/>
      <c r="I37" s="25"/>
      <c r="J37" s="25"/>
      <c r="K37" s="25"/>
      <c r="L37" s="25"/>
    </row>
    <row r="38" spans="1:12" ht="25.5" customHeight="1" x14ac:dyDescent="0.25">
      <c r="A38" s="209">
        <f>A37+0.1</f>
        <v>8.1</v>
      </c>
      <c r="B38" s="160" t="s">
        <v>220</v>
      </c>
      <c r="C38" s="160" t="s">
        <v>198</v>
      </c>
      <c r="D38" s="210">
        <v>0.89</v>
      </c>
      <c r="E38" s="162">
        <f>D38*E37</f>
        <v>17.8</v>
      </c>
      <c r="F38" s="162"/>
      <c r="G38" s="162"/>
      <c r="H38" s="162"/>
      <c r="I38" s="162"/>
      <c r="J38" s="162"/>
      <c r="K38" s="162"/>
      <c r="L38" s="162"/>
    </row>
    <row r="39" spans="1:12" ht="33.75" customHeight="1" x14ac:dyDescent="0.25">
      <c r="A39" s="13">
        <f>A38+0.1</f>
        <v>8.1999999999999993</v>
      </c>
      <c r="B39" s="13" t="s">
        <v>231</v>
      </c>
      <c r="C39" s="13" t="s">
        <v>214</v>
      </c>
      <c r="D39" s="211">
        <v>2.1600000000000001E-2</v>
      </c>
      <c r="E39" s="183">
        <f>D39*E37</f>
        <v>0.43200000000000005</v>
      </c>
      <c r="F39" s="183"/>
      <c r="G39" s="183"/>
      <c r="H39" s="183"/>
      <c r="I39" s="183"/>
      <c r="J39" s="183"/>
      <c r="K39" s="183"/>
      <c r="L39" s="183"/>
    </row>
    <row r="40" spans="1:12" ht="22.5" customHeight="1" x14ac:dyDescent="0.25">
      <c r="A40" s="13">
        <f>A39+0.1</f>
        <v>8.2999999999999989</v>
      </c>
      <c r="B40" s="13" t="s">
        <v>232</v>
      </c>
      <c r="C40" s="13" t="s">
        <v>214</v>
      </c>
      <c r="D40" s="211">
        <v>0.37</v>
      </c>
      <c r="E40" s="183">
        <f>D40*E37</f>
        <v>7.4</v>
      </c>
      <c r="F40" s="183"/>
      <c r="G40" s="183"/>
      <c r="H40" s="183"/>
      <c r="I40" s="183"/>
      <c r="J40" s="183"/>
      <c r="K40" s="183"/>
      <c r="L40" s="183"/>
    </row>
    <row r="41" spans="1:12" ht="21" customHeight="1" x14ac:dyDescent="0.25">
      <c r="A41" s="94">
        <f>A39+0.1</f>
        <v>8.2999999999999989</v>
      </c>
      <c r="B41" s="37" t="s">
        <v>233</v>
      </c>
      <c r="C41" s="37" t="s">
        <v>9</v>
      </c>
      <c r="D41" s="17">
        <v>1.1499999999999999</v>
      </c>
      <c r="E41" s="17">
        <f>D41*E37</f>
        <v>23</v>
      </c>
      <c r="F41" s="17"/>
      <c r="G41" s="17"/>
      <c r="H41" s="19"/>
      <c r="I41" s="19"/>
      <c r="J41" s="19"/>
      <c r="K41" s="19"/>
      <c r="L41" s="19"/>
    </row>
    <row r="42" spans="1:12" ht="33" customHeight="1" x14ac:dyDescent="0.25">
      <c r="A42" s="94">
        <f>A40+0.1</f>
        <v>8.3999999999999986</v>
      </c>
      <c r="B42" s="7" t="s">
        <v>223</v>
      </c>
      <c r="C42" s="7" t="s">
        <v>0</v>
      </c>
      <c r="D42" s="212">
        <v>0.02</v>
      </c>
      <c r="E42" s="6">
        <f>D42*E37</f>
        <v>0.4</v>
      </c>
      <c r="F42" s="6"/>
      <c r="G42" s="6"/>
      <c r="H42" s="6"/>
      <c r="I42" s="6"/>
      <c r="J42" s="6"/>
      <c r="K42" s="6"/>
      <c r="L42" s="6"/>
    </row>
    <row r="43" spans="1:12" ht="64.5" customHeight="1" x14ac:dyDescent="0.25">
      <c r="A43" s="5">
        <v>9</v>
      </c>
      <c r="B43" s="5" t="s">
        <v>67</v>
      </c>
      <c r="C43" s="5" t="s">
        <v>68</v>
      </c>
      <c r="D43" s="5"/>
      <c r="E43" s="25">
        <f>(E46+E47)/100</f>
        <v>2.08</v>
      </c>
      <c r="F43" s="5"/>
      <c r="G43" s="47"/>
      <c r="H43" s="47"/>
      <c r="I43" s="47"/>
      <c r="J43" s="47"/>
      <c r="K43" s="47"/>
      <c r="L43" s="25"/>
    </row>
    <row r="44" spans="1:12" ht="24.95" customHeight="1" x14ac:dyDescent="0.25">
      <c r="A44" s="15">
        <f>A43+0.1</f>
        <v>9.1</v>
      </c>
      <c r="B44" s="16" t="s">
        <v>235</v>
      </c>
      <c r="C44" s="16" t="s">
        <v>236</v>
      </c>
      <c r="D44" s="10">
        <v>74</v>
      </c>
      <c r="E44" s="10">
        <f>D44*E43</f>
        <v>153.92000000000002</v>
      </c>
      <c r="F44" s="47"/>
      <c r="G44" s="47"/>
      <c r="H44" s="10"/>
      <c r="I44" s="199"/>
      <c r="J44" s="47"/>
      <c r="K44" s="47"/>
      <c r="L44" s="199"/>
    </row>
    <row r="45" spans="1:12" ht="24.95" customHeight="1" x14ac:dyDescent="0.25">
      <c r="A45" s="15">
        <f>A44+0.1</f>
        <v>9.1999999999999993</v>
      </c>
      <c r="B45" s="200" t="s">
        <v>237</v>
      </c>
      <c r="C45" s="200" t="s">
        <v>214</v>
      </c>
      <c r="D45" s="200">
        <v>0.71</v>
      </c>
      <c r="E45" s="203">
        <f>D45*E43</f>
        <v>1.4767999999999999</v>
      </c>
      <c r="F45" s="95"/>
      <c r="G45" s="95"/>
      <c r="H45" s="95"/>
      <c r="I45" s="95"/>
      <c r="J45" s="213"/>
      <c r="K45" s="213"/>
      <c r="L45" s="213"/>
    </row>
    <row r="46" spans="1:12" ht="24.95" customHeight="1" x14ac:dyDescent="0.25">
      <c r="A46" s="15">
        <f>A45+0.1</f>
        <v>9.2999999999999989</v>
      </c>
      <c r="B46" s="7" t="s">
        <v>69</v>
      </c>
      <c r="C46" s="7" t="s">
        <v>28</v>
      </c>
      <c r="D46" s="6" t="s">
        <v>40</v>
      </c>
      <c r="E46" s="6">
        <v>205</v>
      </c>
      <c r="F46" s="6"/>
      <c r="G46" s="6"/>
      <c r="H46" s="95"/>
      <c r="I46" s="95"/>
      <c r="J46" s="95"/>
      <c r="K46" s="95"/>
      <c r="L46" s="95"/>
    </row>
    <row r="47" spans="1:12" ht="24.95" customHeight="1" x14ac:dyDescent="0.25">
      <c r="A47" s="15">
        <f>A46+0.1</f>
        <v>9.3999999999999986</v>
      </c>
      <c r="B47" s="7" t="s">
        <v>70</v>
      </c>
      <c r="C47" s="7" t="s">
        <v>28</v>
      </c>
      <c r="D47" s="6" t="s">
        <v>40</v>
      </c>
      <c r="E47" s="6">
        <v>3</v>
      </c>
      <c r="F47" s="11"/>
      <c r="G47" s="6"/>
      <c r="H47" s="95"/>
      <c r="I47" s="95"/>
      <c r="J47" s="95"/>
      <c r="K47" s="95"/>
      <c r="L47" s="95"/>
    </row>
    <row r="48" spans="1:12" ht="24.95" customHeight="1" x14ac:dyDescent="0.25">
      <c r="A48" s="15">
        <f t="shared" ref="A48:A50" si="0">A47+0.1</f>
        <v>9.4999999999999982</v>
      </c>
      <c r="B48" s="7" t="s">
        <v>71</v>
      </c>
      <c r="C48" s="7" t="s">
        <v>72</v>
      </c>
      <c r="D48" s="6">
        <v>2</v>
      </c>
      <c r="E48" s="6">
        <f>D48*E43</f>
        <v>4.16</v>
      </c>
      <c r="F48" s="6"/>
      <c r="G48" s="6"/>
      <c r="H48" s="47"/>
      <c r="I48" s="47"/>
      <c r="J48" s="47"/>
      <c r="K48" s="47"/>
      <c r="L48" s="95"/>
    </row>
    <row r="49" spans="1:12" ht="24.95" customHeight="1" x14ac:dyDescent="0.25">
      <c r="A49" s="15">
        <f t="shared" si="0"/>
        <v>9.5999999999999979</v>
      </c>
      <c r="B49" s="37" t="s">
        <v>233</v>
      </c>
      <c r="C49" s="37" t="s">
        <v>9</v>
      </c>
      <c r="D49" s="17">
        <v>2</v>
      </c>
      <c r="E49" s="17">
        <f>D49*E43</f>
        <v>4.16</v>
      </c>
      <c r="F49" s="17"/>
      <c r="G49" s="17"/>
      <c r="H49" s="19"/>
      <c r="I49" s="19"/>
      <c r="J49" s="19"/>
      <c r="K49" s="19"/>
      <c r="L49" s="19"/>
    </row>
    <row r="50" spans="1:12" ht="24.95" customHeight="1" x14ac:dyDescent="0.25">
      <c r="A50" s="15">
        <f t="shared" si="0"/>
        <v>9.6999999999999975</v>
      </c>
      <c r="B50" s="7" t="s">
        <v>223</v>
      </c>
      <c r="C50" s="7" t="s">
        <v>0</v>
      </c>
      <c r="D50" s="6">
        <v>9.6</v>
      </c>
      <c r="E50" s="6">
        <f>D50*E43</f>
        <v>19.968</v>
      </c>
      <c r="F50" s="6"/>
      <c r="G50" s="6"/>
      <c r="H50" s="47"/>
      <c r="I50" s="47"/>
      <c r="J50" s="47"/>
      <c r="K50" s="47"/>
      <c r="L50" s="95"/>
    </row>
    <row r="51" spans="1:12" ht="33" customHeight="1" x14ac:dyDescent="0.25">
      <c r="A51" s="41">
        <v>10</v>
      </c>
      <c r="B51" s="36" t="s">
        <v>26</v>
      </c>
      <c r="C51" s="36" t="s">
        <v>15</v>
      </c>
      <c r="D51" s="14"/>
      <c r="E51" s="14">
        <v>0.192</v>
      </c>
      <c r="F51" s="14"/>
      <c r="G51" s="19"/>
      <c r="H51" s="19"/>
      <c r="I51" s="28"/>
      <c r="J51" s="19"/>
      <c r="K51" s="19"/>
      <c r="L51" s="14"/>
    </row>
    <row r="52" spans="1:12" ht="24.95" customHeight="1" x14ac:dyDescent="0.25">
      <c r="A52" s="209">
        <f>A51+0.1</f>
        <v>10.1</v>
      </c>
      <c r="B52" s="16" t="s">
        <v>202</v>
      </c>
      <c r="C52" s="16" t="s">
        <v>198</v>
      </c>
      <c r="D52" s="10">
        <v>12.3</v>
      </c>
      <c r="E52" s="155">
        <f>D52*E51</f>
        <v>2.3616000000000001</v>
      </c>
      <c r="F52" s="214"/>
      <c r="G52" s="214"/>
      <c r="H52" s="162"/>
      <c r="I52" s="155"/>
      <c r="J52" s="214"/>
      <c r="K52" s="214"/>
      <c r="L52" s="10"/>
    </row>
    <row r="53" spans="1:12" ht="24.95" customHeight="1" x14ac:dyDescent="0.25">
      <c r="A53" s="215">
        <f>A52+0.1</f>
        <v>10.199999999999999</v>
      </c>
      <c r="B53" s="164" t="s">
        <v>206</v>
      </c>
      <c r="C53" s="164" t="s">
        <v>0</v>
      </c>
      <c r="D53" s="165">
        <v>1.4</v>
      </c>
      <c r="E53" s="170">
        <f>D53*E51</f>
        <v>0.26879999999999998</v>
      </c>
      <c r="F53" s="172"/>
      <c r="G53" s="172"/>
      <c r="H53" s="172"/>
      <c r="I53" s="171"/>
      <c r="J53" s="165"/>
      <c r="K53" s="165"/>
      <c r="L53" s="172"/>
    </row>
    <row r="54" spans="1:12" ht="24.95" customHeight="1" x14ac:dyDescent="0.25">
      <c r="A54" s="216">
        <f>A53+0.1</f>
        <v>10.299999999999999</v>
      </c>
      <c r="B54" s="216" t="s">
        <v>238</v>
      </c>
      <c r="C54" s="216" t="s">
        <v>8</v>
      </c>
      <c r="D54" s="217" t="s">
        <v>40</v>
      </c>
      <c r="E54" s="217">
        <f>E51</f>
        <v>0.192</v>
      </c>
      <c r="F54" s="217"/>
      <c r="G54" s="217"/>
      <c r="H54" s="7"/>
      <c r="I54" s="7"/>
      <c r="J54" s="7"/>
      <c r="K54" s="7"/>
      <c r="L54" s="6"/>
    </row>
    <row r="55" spans="1:12" ht="24.95" customHeight="1" x14ac:dyDescent="0.25">
      <c r="A55" s="24">
        <f>A54+0.1</f>
        <v>10.399999999999999</v>
      </c>
      <c r="B55" s="37" t="s">
        <v>226</v>
      </c>
      <c r="C55" s="37" t="s">
        <v>208</v>
      </c>
      <c r="D55" s="17">
        <v>7.15</v>
      </c>
      <c r="E55" s="18">
        <f>D55*E51</f>
        <v>1.3728</v>
      </c>
      <c r="F55" s="17"/>
      <c r="G55" s="17"/>
      <c r="H55" s="19"/>
      <c r="I55" s="28"/>
      <c r="J55" s="19"/>
      <c r="K55" s="19"/>
      <c r="L55" s="19"/>
    </row>
    <row r="56" spans="1:12" ht="44.25" customHeight="1" x14ac:dyDescent="0.25">
      <c r="A56" s="41">
        <v>11</v>
      </c>
      <c r="B56" s="36" t="s">
        <v>73</v>
      </c>
      <c r="C56" s="36" t="s">
        <v>7</v>
      </c>
      <c r="D56" s="14"/>
      <c r="E56" s="55">
        <v>3.2000000000000001E-2</v>
      </c>
      <c r="F56" s="14"/>
      <c r="G56" s="19"/>
      <c r="H56" s="19"/>
      <c r="I56" s="28"/>
      <c r="J56" s="19"/>
      <c r="K56" s="19"/>
      <c r="L56" s="14"/>
    </row>
    <row r="57" spans="1:12" ht="24.95" customHeight="1" x14ac:dyDescent="0.25">
      <c r="A57" s="209">
        <f>A56+0.1</f>
        <v>11.1</v>
      </c>
      <c r="B57" s="16" t="s">
        <v>202</v>
      </c>
      <c r="C57" s="16" t="s">
        <v>198</v>
      </c>
      <c r="D57" s="10">
        <v>137</v>
      </c>
      <c r="E57" s="155">
        <f>D57*E56</f>
        <v>4.3840000000000003</v>
      </c>
      <c r="F57" s="214"/>
      <c r="G57" s="214"/>
      <c r="H57" s="162"/>
      <c r="I57" s="155"/>
      <c r="J57" s="214"/>
      <c r="K57" s="214"/>
      <c r="L57" s="10"/>
    </row>
    <row r="58" spans="1:12" ht="24.95" customHeight="1" x14ac:dyDescent="0.25">
      <c r="A58" s="215">
        <f>A57+0.1</f>
        <v>11.2</v>
      </c>
      <c r="B58" s="164" t="s">
        <v>206</v>
      </c>
      <c r="C58" s="164" t="s">
        <v>0</v>
      </c>
      <c r="D58" s="165">
        <v>28.3</v>
      </c>
      <c r="E58" s="170">
        <f>D58*E56</f>
        <v>0.90560000000000007</v>
      </c>
      <c r="F58" s="172"/>
      <c r="G58" s="172"/>
      <c r="H58" s="172"/>
      <c r="I58" s="171"/>
      <c r="J58" s="165"/>
      <c r="K58" s="165"/>
      <c r="L58" s="172"/>
    </row>
    <row r="59" spans="1:12" ht="24.95" customHeight="1" x14ac:dyDescent="0.25">
      <c r="A59" s="24">
        <f>A58+0.1</f>
        <v>11.299999999999999</v>
      </c>
      <c r="B59" s="37" t="s">
        <v>74</v>
      </c>
      <c r="C59" s="37" t="s">
        <v>9</v>
      </c>
      <c r="D59" s="17">
        <v>102</v>
      </c>
      <c r="E59" s="18">
        <f>D59*E56</f>
        <v>3.2640000000000002</v>
      </c>
      <c r="F59" s="17"/>
      <c r="G59" s="17"/>
      <c r="H59" s="19"/>
      <c r="I59" s="28"/>
      <c r="J59" s="19"/>
      <c r="K59" s="19"/>
      <c r="L59" s="19"/>
    </row>
    <row r="60" spans="1:12" ht="24.95" customHeight="1" x14ac:dyDescent="0.25">
      <c r="A60" s="24">
        <f>A59+0.1</f>
        <v>11.399999999999999</v>
      </c>
      <c r="B60" s="37" t="s">
        <v>226</v>
      </c>
      <c r="C60" s="37" t="s">
        <v>208</v>
      </c>
      <c r="D60" s="17">
        <v>62</v>
      </c>
      <c r="E60" s="18">
        <f>D60*E56</f>
        <v>1.984</v>
      </c>
      <c r="F60" s="17"/>
      <c r="G60" s="17"/>
      <c r="H60" s="19"/>
      <c r="I60" s="28"/>
      <c r="J60" s="19"/>
      <c r="K60" s="19"/>
      <c r="L60" s="19"/>
    </row>
    <row r="61" spans="1:12" ht="48" customHeight="1" x14ac:dyDescent="0.25">
      <c r="A61" s="29">
        <v>12</v>
      </c>
      <c r="B61" s="97" t="s">
        <v>239</v>
      </c>
      <c r="C61" s="98" t="s">
        <v>37</v>
      </c>
      <c r="D61" s="99"/>
      <c r="E61" s="14">
        <v>40</v>
      </c>
      <c r="F61" s="14"/>
      <c r="G61" s="47"/>
      <c r="H61" s="47"/>
      <c r="I61" s="47"/>
      <c r="J61" s="47"/>
      <c r="K61" s="47"/>
      <c r="L61" s="14"/>
    </row>
    <row r="62" spans="1:12" ht="24.75" customHeight="1" x14ac:dyDescent="0.25">
      <c r="A62" s="15">
        <f>A61+0.1</f>
        <v>12.1</v>
      </c>
      <c r="B62" s="218" t="s">
        <v>240</v>
      </c>
      <c r="C62" s="219" t="s">
        <v>0</v>
      </c>
      <c r="D62" s="220">
        <v>1</v>
      </c>
      <c r="E62" s="10">
        <f>D62*E61</f>
        <v>40</v>
      </c>
      <c r="F62" s="47"/>
      <c r="G62" s="47"/>
      <c r="H62" s="10"/>
      <c r="I62" s="10"/>
      <c r="J62" s="47"/>
      <c r="K62" s="47"/>
      <c r="L62" s="10"/>
    </row>
    <row r="63" spans="1:12" ht="33.75" customHeight="1" x14ac:dyDescent="0.25">
      <c r="A63" s="37">
        <f>A62+0.1</f>
        <v>12.2</v>
      </c>
      <c r="B63" s="221" t="s">
        <v>241</v>
      </c>
      <c r="C63" s="202" t="s">
        <v>0</v>
      </c>
      <c r="D63" s="202">
        <v>0.32500000000000001</v>
      </c>
      <c r="E63" s="203">
        <f>D63*E61</f>
        <v>13</v>
      </c>
      <c r="F63" s="203"/>
      <c r="G63" s="203"/>
      <c r="H63" s="203"/>
      <c r="I63" s="203"/>
      <c r="J63" s="203"/>
      <c r="K63" s="203"/>
      <c r="L63" s="203"/>
    </row>
    <row r="64" spans="1:12" ht="38.25" x14ac:dyDescent="0.25">
      <c r="A64" s="37">
        <f>A63+0.1</f>
        <v>12.299999999999999</v>
      </c>
      <c r="B64" s="222" t="s">
        <v>239</v>
      </c>
      <c r="C64" s="100" t="s">
        <v>75</v>
      </c>
      <c r="D64" s="101">
        <v>1.02</v>
      </c>
      <c r="E64" s="17">
        <f>D64*E61</f>
        <v>40.799999999999997</v>
      </c>
      <c r="F64" s="17"/>
      <c r="G64" s="17"/>
      <c r="H64" s="47"/>
      <c r="I64" s="47"/>
      <c r="J64" s="47"/>
      <c r="K64" s="47"/>
      <c r="L64" s="95"/>
    </row>
    <row r="65" spans="1:12" ht="30" customHeight="1" x14ac:dyDescent="0.25">
      <c r="A65" s="37">
        <f>A64+0.1</f>
        <v>12.399999999999999</v>
      </c>
      <c r="B65" s="102" t="s">
        <v>242</v>
      </c>
      <c r="C65" s="100" t="s">
        <v>243</v>
      </c>
      <c r="D65" s="101">
        <v>0.5</v>
      </c>
      <c r="E65" s="17">
        <f>D65*E62</f>
        <v>20</v>
      </c>
      <c r="F65" s="17"/>
      <c r="G65" s="17"/>
      <c r="H65" s="47"/>
      <c r="I65" s="47"/>
      <c r="J65" s="47"/>
      <c r="K65" s="47"/>
      <c r="L65" s="95"/>
    </row>
    <row r="66" spans="1:12" ht="25.5" x14ac:dyDescent="0.25">
      <c r="A66" s="37">
        <f>A65+0.1</f>
        <v>12.499999999999998</v>
      </c>
      <c r="B66" s="223" t="s">
        <v>244</v>
      </c>
      <c r="C66" s="224" t="s">
        <v>245</v>
      </c>
      <c r="D66" s="101">
        <v>0.3</v>
      </c>
      <c r="E66" s="17">
        <f>D66*E61</f>
        <v>12</v>
      </c>
      <c r="F66" s="17"/>
      <c r="G66" s="17"/>
      <c r="H66" s="47"/>
      <c r="I66" s="47"/>
      <c r="J66" s="47"/>
      <c r="K66" s="47"/>
      <c r="L66" s="95"/>
    </row>
    <row r="67" spans="1:12" ht="44.25" customHeight="1" x14ac:dyDescent="0.25">
      <c r="A67" s="62">
        <v>13</v>
      </c>
      <c r="B67" s="21" t="s">
        <v>246</v>
      </c>
      <c r="C67" s="21" t="s">
        <v>9</v>
      </c>
      <c r="D67" s="26"/>
      <c r="E67" s="25">
        <v>8.4</v>
      </c>
      <c r="F67" s="25"/>
      <c r="G67" s="47"/>
      <c r="H67" s="47"/>
      <c r="I67" s="47"/>
      <c r="J67" s="47"/>
      <c r="K67" s="47"/>
      <c r="L67" s="25"/>
    </row>
    <row r="68" spans="1:12" x14ac:dyDescent="0.25">
      <c r="A68" s="15">
        <f>A67+0.1</f>
        <v>13.1</v>
      </c>
      <c r="B68" s="16" t="s">
        <v>200</v>
      </c>
      <c r="C68" s="16" t="s">
        <v>198</v>
      </c>
      <c r="D68" s="16">
        <v>3</v>
      </c>
      <c r="E68" s="16">
        <f>D68*E67</f>
        <v>25.200000000000003</v>
      </c>
      <c r="F68" s="47"/>
      <c r="G68" s="47"/>
      <c r="H68" s="10"/>
      <c r="I68" s="199"/>
      <c r="J68" s="47"/>
      <c r="K68" s="47"/>
      <c r="L68" s="199"/>
    </row>
    <row r="69" spans="1:12" ht="32.25" customHeight="1" x14ac:dyDescent="0.25">
      <c r="A69" s="15">
        <f>A68+0.1</f>
        <v>13.2</v>
      </c>
      <c r="B69" s="20" t="s">
        <v>247</v>
      </c>
      <c r="C69" s="20" t="s">
        <v>9</v>
      </c>
      <c r="D69" s="225">
        <v>1</v>
      </c>
      <c r="E69" s="6">
        <f>D69*E67</f>
        <v>8.4</v>
      </c>
      <c r="F69" s="6"/>
      <c r="G69" s="6"/>
      <c r="H69" s="47"/>
      <c r="I69" s="47"/>
      <c r="J69" s="47"/>
      <c r="K69" s="47"/>
      <c r="L69" s="95"/>
    </row>
    <row r="70" spans="1:12" x14ac:dyDescent="0.25">
      <c r="A70" s="15">
        <f>A69+0.1</f>
        <v>13.299999999999999</v>
      </c>
      <c r="B70" s="20" t="s">
        <v>248</v>
      </c>
      <c r="C70" s="7" t="s">
        <v>0</v>
      </c>
      <c r="D70" s="225">
        <v>0.01</v>
      </c>
      <c r="E70" s="6">
        <f>D70*E67</f>
        <v>8.4000000000000005E-2</v>
      </c>
      <c r="F70" s="6"/>
      <c r="G70" s="6"/>
      <c r="H70" s="47"/>
      <c r="I70" s="47"/>
      <c r="J70" s="47"/>
      <c r="K70" s="47"/>
      <c r="L70" s="95"/>
    </row>
    <row r="71" spans="1:12" ht="36" customHeight="1" x14ac:dyDescent="0.25">
      <c r="A71" s="103">
        <v>14</v>
      </c>
      <c r="B71" s="5" t="s">
        <v>76</v>
      </c>
      <c r="C71" s="5" t="s">
        <v>17</v>
      </c>
      <c r="D71" s="25"/>
      <c r="E71" s="25">
        <v>1.2</v>
      </c>
      <c r="F71" s="25"/>
      <c r="G71" s="47"/>
      <c r="H71" s="47"/>
      <c r="I71" s="47"/>
      <c r="J71" s="47"/>
      <c r="K71" s="77"/>
      <c r="L71" s="25"/>
    </row>
    <row r="72" spans="1:12" x14ac:dyDescent="0.25">
      <c r="A72" s="15">
        <f>A71+0.1</f>
        <v>14.1</v>
      </c>
      <c r="B72" s="16" t="s">
        <v>235</v>
      </c>
      <c r="C72" s="16" t="s">
        <v>198</v>
      </c>
      <c r="D72" s="16">
        <v>40.200000000000003</v>
      </c>
      <c r="E72" s="16">
        <f>D72*E71</f>
        <v>48.24</v>
      </c>
      <c r="F72" s="47"/>
      <c r="G72" s="47"/>
      <c r="H72" s="10"/>
      <c r="I72" s="199"/>
      <c r="J72" s="47"/>
      <c r="K72" s="47"/>
      <c r="L72" s="199"/>
    </row>
    <row r="73" spans="1:12" x14ac:dyDescent="0.25">
      <c r="A73" s="15">
        <f>A72+0.1</f>
        <v>14.2</v>
      </c>
      <c r="B73" s="7" t="s">
        <v>249</v>
      </c>
      <c r="C73" s="203" t="s">
        <v>208</v>
      </c>
      <c r="D73" s="203">
        <v>12.9</v>
      </c>
      <c r="E73" s="203">
        <f>E71*D73</f>
        <v>15.48</v>
      </c>
      <c r="F73" s="203"/>
      <c r="G73" s="203"/>
      <c r="H73" s="203"/>
      <c r="I73" s="203"/>
      <c r="J73" s="203"/>
      <c r="K73" s="203"/>
      <c r="L73" s="203"/>
    </row>
    <row r="74" spans="1:12" ht="27" x14ac:dyDescent="0.25">
      <c r="A74" s="15">
        <f>A73+0.1</f>
        <v>14.299999999999999</v>
      </c>
      <c r="B74" s="7" t="s">
        <v>250</v>
      </c>
      <c r="C74" s="7" t="s">
        <v>11</v>
      </c>
      <c r="D74" s="6" t="s">
        <v>40</v>
      </c>
      <c r="E74" s="6">
        <f>E71*100</f>
        <v>120</v>
      </c>
      <c r="F74" s="6"/>
      <c r="G74" s="6"/>
      <c r="H74" s="47"/>
      <c r="I74" s="47"/>
      <c r="J74" s="47"/>
      <c r="K74" s="47"/>
      <c r="L74" s="95"/>
    </row>
    <row r="75" spans="1:12" x14ac:dyDescent="0.25">
      <c r="A75" s="15">
        <f>A74+0.1</f>
        <v>14.399999999999999</v>
      </c>
      <c r="B75" s="7" t="s">
        <v>77</v>
      </c>
      <c r="C75" s="7" t="s">
        <v>9</v>
      </c>
      <c r="D75" s="6">
        <v>0.05</v>
      </c>
      <c r="E75" s="6">
        <f>D75*E71</f>
        <v>0.06</v>
      </c>
      <c r="F75" s="6"/>
      <c r="G75" s="6"/>
      <c r="H75" s="47"/>
      <c r="I75" s="47"/>
      <c r="J75" s="47"/>
      <c r="K75" s="47"/>
      <c r="L75" s="95"/>
    </row>
    <row r="76" spans="1:12" ht="36.75" customHeight="1" x14ac:dyDescent="0.25">
      <c r="A76" s="294" t="s">
        <v>251</v>
      </c>
      <c r="B76" s="295"/>
      <c r="C76" s="295"/>
      <c r="D76" s="295"/>
      <c r="E76" s="295"/>
      <c r="F76" s="145"/>
      <c r="G76" s="145"/>
      <c r="H76" s="145"/>
      <c r="I76" s="145"/>
      <c r="J76" s="145"/>
      <c r="K76" s="145"/>
      <c r="L76" s="145"/>
    </row>
    <row r="77" spans="1:12" ht="45" customHeight="1" x14ac:dyDescent="0.25">
      <c r="A77" s="43">
        <v>1</v>
      </c>
      <c r="B77" s="21" t="s">
        <v>21</v>
      </c>
      <c r="C77" s="21" t="s">
        <v>7</v>
      </c>
      <c r="D77" s="26"/>
      <c r="E77" s="38">
        <v>0.12</v>
      </c>
      <c r="F77" s="25"/>
      <c r="G77" s="5"/>
      <c r="H77" s="5"/>
      <c r="I77" s="5"/>
      <c r="J77" s="5"/>
      <c r="K77" s="5"/>
      <c r="L77" s="25"/>
    </row>
    <row r="78" spans="1:12" x14ac:dyDescent="0.25">
      <c r="A78" s="20">
        <f>A77+0.1</f>
        <v>1.1000000000000001</v>
      </c>
      <c r="B78" s="157" t="s">
        <v>200</v>
      </c>
      <c r="C78" s="157" t="s">
        <v>198</v>
      </c>
      <c r="D78" s="158">
        <v>206</v>
      </c>
      <c r="E78" s="159">
        <f>E77*D78</f>
        <v>24.72</v>
      </c>
      <c r="F78" s="160"/>
      <c r="G78" s="161"/>
      <c r="H78" s="10"/>
      <c r="I78" s="162"/>
      <c r="J78" s="160"/>
      <c r="K78" s="160"/>
      <c r="L78" s="162"/>
    </row>
    <row r="79" spans="1:12" ht="44.25" customHeight="1" x14ac:dyDescent="0.25">
      <c r="A79" s="62">
        <v>2</v>
      </c>
      <c r="B79" s="21" t="s">
        <v>25</v>
      </c>
      <c r="C79" s="21" t="s">
        <v>65</v>
      </c>
      <c r="D79" s="26"/>
      <c r="E79" s="25">
        <f>E77</f>
        <v>0.12</v>
      </c>
      <c r="F79" s="25"/>
      <c r="G79" s="7"/>
      <c r="H79" s="7"/>
      <c r="I79" s="7"/>
      <c r="J79" s="7"/>
      <c r="K79" s="7"/>
      <c r="L79" s="14"/>
    </row>
    <row r="80" spans="1:12" x14ac:dyDescent="0.25">
      <c r="A80" s="20">
        <f>A79+0.1</f>
        <v>2.1</v>
      </c>
      <c r="B80" s="10" t="s">
        <v>202</v>
      </c>
      <c r="C80" s="10" t="s">
        <v>198</v>
      </c>
      <c r="D80" s="163">
        <v>98</v>
      </c>
      <c r="E80" s="10">
        <f>E79*D80</f>
        <v>11.76</v>
      </c>
      <c r="F80" s="13"/>
      <c r="G80" s="13"/>
      <c r="H80" s="10"/>
      <c r="I80" s="10"/>
      <c r="J80" s="10"/>
      <c r="K80" s="10"/>
      <c r="L80" s="10"/>
    </row>
    <row r="81" spans="1:12" ht="38.25" customHeight="1" x14ac:dyDescent="0.25">
      <c r="A81" s="62">
        <v>3</v>
      </c>
      <c r="B81" s="21" t="s">
        <v>66</v>
      </c>
      <c r="C81" s="21" t="s">
        <v>8</v>
      </c>
      <c r="D81" s="26"/>
      <c r="E81" s="26">
        <f>E79*1.85</f>
        <v>0.222</v>
      </c>
      <c r="F81" s="25"/>
      <c r="G81" s="7"/>
      <c r="H81" s="7"/>
      <c r="I81" s="7"/>
      <c r="J81" s="7"/>
      <c r="K81" s="7"/>
      <c r="L81" s="14"/>
    </row>
    <row r="82" spans="1:12" ht="27" customHeight="1" x14ac:dyDescent="0.25">
      <c r="A82" s="20">
        <f>A81+0.1</f>
        <v>3.1</v>
      </c>
      <c r="B82" s="164" t="s">
        <v>216</v>
      </c>
      <c r="C82" s="164" t="s">
        <v>8</v>
      </c>
      <c r="D82" s="164">
        <v>1</v>
      </c>
      <c r="E82" s="165">
        <f>E81*D82</f>
        <v>0.222</v>
      </c>
      <c r="F82" s="162"/>
      <c r="G82" s="162"/>
      <c r="H82" s="165"/>
      <c r="I82" s="165"/>
      <c r="J82" s="165"/>
      <c r="K82" s="165"/>
      <c r="L82" s="165"/>
    </row>
    <row r="83" spans="1:12" ht="44.25" customHeight="1" x14ac:dyDescent="0.25">
      <c r="A83" s="109">
        <v>4</v>
      </c>
      <c r="B83" s="110" t="s">
        <v>81</v>
      </c>
      <c r="C83" s="109" t="s">
        <v>79</v>
      </c>
      <c r="D83" s="109"/>
      <c r="E83" s="109">
        <v>1.01</v>
      </c>
      <c r="F83" s="109"/>
      <c r="G83" s="111"/>
      <c r="H83" s="109"/>
      <c r="I83" s="111"/>
      <c r="J83" s="109"/>
      <c r="K83" s="111"/>
      <c r="L83" s="111"/>
    </row>
    <row r="84" spans="1:12" x14ac:dyDescent="0.25">
      <c r="A84" s="15">
        <f>A83+0.1</f>
        <v>4.0999999999999996</v>
      </c>
      <c r="B84" s="16" t="s">
        <v>252</v>
      </c>
      <c r="C84" s="16" t="s">
        <v>198</v>
      </c>
      <c r="D84" s="16">
        <v>2.74</v>
      </c>
      <c r="E84" s="16">
        <f>E83*D84</f>
        <v>2.7674000000000003</v>
      </c>
      <c r="F84" s="47"/>
      <c r="G84" s="47"/>
      <c r="H84" s="198"/>
      <c r="I84" s="199"/>
      <c r="J84" s="47"/>
      <c r="K84" s="47"/>
      <c r="L84" s="199"/>
    </row>
    <row r="85" spans="1:12" x14ac:dyDescent="0.25">
      <c r="A85" s="15">
        <f>A84+0.1</f>
        <v>4.1999999999999993</v>
      </c>
      <c r="B85" s="226" t="s">
        <v>237</v>
      </c>
      <c r="C85" s="227" t="s">
        <v>0</v>
      </c>
      <c r="D85" s="228">
        <v>0.64</v>
      </c>
      <c r="E85" s="229">
        <f>E83*D85</f>
        <v>0.64639999999999997</v>
      </c>
      <c r="F85" s="230"/>
      <c r="G85" s="230"/>
      <c r="H85" s="231"/>
      <c r="I85" s="231"/>
      <c r="J85" s="229"/>
      <c r="K85" s="229"/>
      <c r="L85" s="229"/>
    </row>
    <row r="86" spans="1:12" x14ac:dyDescent="0.25">
      <c r="A86" s="15">
        <f>A85+0.1</f>
        <v>4.2999999999999989</v>
      </c>
      <c r="B86" s="20" t="s">
        <v>78</v>
      </c>
      <c r="C86" s="20" t="s">
        <v>79</v>
      </c>
      <c r="D86" s="20">
        <v>1.02</v>
      </c>
      <c r="E86" s="11">
        <f>D86*E83</f>
        <v>1.0302</v>
      </c>
      <c r="F86" s="20"/>
      <c r="G86" s="11"/>
      <c r="H86" s="20"/>
      <c r="I86" s="11"/>
      <c r="J86" s="20"/>
      <c r="K86" s="11"/>
      <c r="L86" s="11"/>
    </row>
    <row r="87" spans="1:12" x14ac:dyDescent="0.25">
      <c r="A87" s="94">
        <f>A85+0.1</f>
        <v>4.2999999999999989</v>
      </c>
      <c r="B87" s="37" t="s">
        <v>233</v>
      </c>
      <c r="C87" s="37" t="s">
        <v>9</v>
      </c>
      <c r="D87" s="17" t="s">
        <v>253</v>
      </c>
      <c r="E87" s="17">
        <v>0.25</v>
      </c>
      <c r="F87" s="17"/>
      <c r="G87" s="17"/>
      <c r="H87" s="19"/>
      <c r="I87" s="19"/>
      <c r="J87" s="19"/>
      <c r="K87" s="19"/>
      <c r="L87" s="19"/>
    </row>
    <row r="88" spans="1:12" ht="31.5" customHeight="1" x14ac:dyDescent="0.25">
      <c r="A88" s="44">
        <v>5</v>
      </c>
      <c r="B88" s="185" t="s">
        <v>219</v>
      </c>
      <c r="C88" s="185" t="s">
        <v>15</v>
      </c>
      <c r="D88" s="186"/>
      <c r="E88" s="247">
        <v>0.54369999999999996</v>
      </c>
      <c r="F88" s="52"/>
      <c r="G88" s="31"/>
      <c r="H88" s="31"/>
      <c r="I88" s="31"/>
      <c r="J88" s="31"/>
      <c r="K88" s="31"/>
      <c r="L88" s="52"/>
    </row>
    <row r="89" spans="1:12" ht="20.100000000000001" customHeight="1" x14ac:dyDescent="0.25">
      <c r="A89" s="187">
        <f t="shared" ref="A89:A90" si="1">A88+0.1</f>
        <v>5.0999999999999996</v>
      </c>
      <c r="B89" s="187" t="s">
        <v>220</v>
      </c>
      <c r="C89" s="187" t="s">
        <v>198</v>
      </c>
      <c r="D89" s="188">
        <v>30.1</v>
      </c>
      <c r="E89" s="188">
        <f>D89*E88</f>
        <v>16.365369999999999</v>
      </c>
      <c r="F89" s="178"/>
      <c r="G89" s="178"/>
      <c r="H89" s="162"/>
      <c r="I89" s="162"/>
      <c r="J89" s="178"/>
      <c r="K89" s="178"/>
      <c r="L89" s="10"/>
    </row>
    <row r="90" spans="1:12" ht="20.100000000000001" customHeight="1" x14ac:dyDescent="0.25">
      <c r="A90" s="189">
        <f t="shared" si="1"/>
        <v>5.1999999999999993</v>
      </c>
      <c r="B90" s="189" t="s">
        <v>221</v>
      </c>
      <c r="C90" s="190" t="s">
        <v>0</v>
      </c>
      <c r="D90" s="191">
        <v>6.46</v>
      </c>
      <c r="E90" s="192">
        <f>D90*E88</f>
        <v>3.5123019999999996</v>
      </c>
      <c r="F90" s="180"/>
      <c r="G90" s="180"/>
      <c r="H90" s="180"/>
      <c r="I90" s="180"/>
      <c r="J90" s="192"/>
      <c r="K90" s="192"/>
      <c r="L90" s="172"/>
    </row>
    <row r="91" spans="1:12" ht="20.100000000000001" customHeight="1" x14ac:dyDescent="0.25">
      <c r="A91" s="193">
        <f>A90+0.1</f>
        <v>5.2999999999999989</v>
      </c>
      <c r="B91" s="32" t="s">
        <v>27</v>
      </c>
      <c r="C91" s="32" t="s">
        <v>16</v>
      </c>
      <c r="D91" s="33" t="s">
        <v>24</v>
      </c>
      <c r="E91" s="33">
        <v>23.2</v>
      </c>
      <c r="F91" s="196"/>
      <c r="G91" s="196"/>
      <c r="H91" s="31"/>
      <c r="I91" s="31"/>
      <c r="J91" s="31"/>
      <c r="K91" s="31"/>
      <c r="L91" s="19"/>
    </row>
    <row r="92" spans="1:12" ht="20.100000000000001" customHeight="1" x14ac:dyDescent="0.25">
      <c r="A92" s="193">
        <f>A91+0.1</f>
        <v>5.3999999999999986</v>
      </c>
      <c r="B92" s="32" t="s">
        <v>280</v>
      </c>
      <c r="C92" s="32" t="s">
        <v>16</v>
      </c>
      <c r="D92" s="33" t="s">
        <v>24</v>
      </c>
      <c r="E92" s="33">
        <v>241.3</v>
      </c>
      <c r="F92" s="196"/>
      <c r="G92" s="196"/>
      <c r="H92" s="31"/>
      <c r="I92" s="31"/>
      <c r="J92" s="31"/>
      <c r="K92" s="31"/>
      <c r="L92" s="19"/>
    </row>
    <row r="93" spans="1:12" ht="20.100000000000001" customHeight="1" x14ac:dyDescent="0.25">
      <c r="A93" s="193">
        <f t="shared" ref="A93:A95" si="2">A92+0.1</f>
        <v>5.4999999999999982</v>
      </c>
      <c r="B93" s="32" t="s">
        <v>255</v>
      </c>
      <c r="C93" s="32" t="s">
        <v>37</v>
      </c>
      <c r="D93" s="33" t="s">
        <v>24</v>
      </c>
      <c r="E93" s="33">
        <v>0.11</v>
      </c>
      <c r="F93" s="196"/>
      <c r="G93" s="196"/>
      <c r="H93" s="31"/>
      <c r="I93" s="31"/>
      <c r="J93" s="31"/>
      <c r="K93" s="31"/>
      <c r="L93" s="19"/>
    </row>
    <row r="94" spans="1:12" ht="20.100000000000001" customHeight="1" x14ac:dyDescent="0.25">
      <c r="A94" s="193">
        <f t="shared" si="2"/>
        <v>5.5999999999999979</v>
      </c>
      <c r="B94" s="32" t="s">
        <v>211</v>
      </c>
      <c r="C94" s="32" t="s">
        <v>2</v>
      </c>
      <c r="D94" s="33">
        <v>4.8</v>
      </c>
      <c r="E94" s="196">
        <f>D94*E88</f>
        <v>2.6097599999999996</v>
      </c>
      <c r="F94" s="196"/>
      <c r="G94" s="196"/>
      <c r="H94" s="31"/>
      <c r="I94" s="31"/>
      <c r="J94" s="31"/>
      <c r="K94" s="31"/>
      <c r="L94" s="19"/>
    </row>
    <row r="95" spans="1:12" ht="20.100000000000001" customHeight="1" x14ac:dyDescent="0.25">
      <c r="A95" s="193">
        <f t="shared" si="2"/>
        <v>5.6999999999999975</v>
      </c>
      <c r="B95" s="32" t="s">
        <v>223</v>
      </c>
      <c r="C95" s="15" t="s">
        <v>208</v>
      </c>
      <c r="D95" s="33">
        <v>5.4</v>
      </c>
      <c r="E95" s="33">
        <f>D95*E88</f>
        <v>2.9359799999999998</v>
      </c>
      <c r="F95" s="33"/>
      <c r="G95" s="33"/>
      <c r="H95" s="30"/>
      <c r="I95" s="30"/>
      <c r="J95" s="31"/>
      <c r="K95" s="31"/>
      <c r="L95" s="19"/>
    </row>
    <row r="96" spans="1:12" ht="43.5" customHeight="1" x14ac:dyDescent="0.25">
      <c r="A96" s="109">
        <v>6</v>
      </c>
      <c r="B96" s="110" t="s">
        <v>224</v>
      </c>
      <c r="C96" s="109" t="s">
        <v>37</v>
      </c>
      <c r="D96" s="109"/>
      <c r="E96" s="143">
        <v>34.416899999999998</v>
      </c>
      <c r="F96" s="197"/>
      <c r="G96" s="111"/>
      <c r="H96" s="109"/>
      <c r="I96" s="111"/>
      <c r="J96" s="109"/>
      <c r="K96" s="111"/>
      <c r="L96" s="111"/>
    </row>
    <row r="97" spans="1:12" x14ac:dyDescent="0.25">
      <c r="A97" s="15">
        <f>A96+0.1</f>
        <v>6.1</v>
      </c>
      <c r="B97" s="16" t="s">
        <v>197</v>
      </c>
      <c r="C97" s="16" t="s">
        <v>198</v>
      </c>
      <c r="D97" s="16">
        <v>0.68</v>
      </c>
      <c r="E97" s="10">
        <f>E96*D97</f>
        <v>23.403492</v>
      </c>
      <c r="F97" s="47"/>
      <c r="G97" s="47"/>
      <c r="H97" s="198"/>
      <c r="I97" s="199"/>
      <c r="J97" s="47"/>
      <c r="K97" s="47"/>
      <c r="L97" s="199"/>
    </row>
    <row r="98" spans="1:12" x14ac:dyDescent="0.25">
      <c r="A98" s="15">
        <f>A97+0.1</f>
        <v>6.1999999999999993</v>
      </c>
      <c r="B98" s="200" t="s">
        <v>225</v>
      </c>
      <c r="C98" s="201" t="s">
        <v>0</v>
      </c>
      <c r="D98" s="202">
        <v>2.9999999999999997E-4</v>
      </c>
      <c r="E98" s="203">
        <f>E96*D98</f>
        <v>1.0325069999999999E-2</v>
      </c>
      <c r="F98" s="47"/>
      <c r="G98" s="47"/>
      <c r="H98" s="91"/>
      <c r="I98" s="91"/>
      <c r="J98" s="203"/>
      <c r="K98" s="203"/>
      <c r="L98" s="203"/>
    </row>
    <row r="99" spans="1:12" x14ac:dyDescent="0.25">
      <c r="A99" s="15">
        <f>A98+0.1</f>
        <v>6.2999999999999989</v>
      </c>
      <c r="B99" s="204" t="s">
        <v>13</v>
      </c>
      <c r="C99" s="204" t="s">
        <v>2</v>
      </c>
      <c r="D99" s="204">
        <v>0.5</v>
      </c>
      <c r="E99" s="205">
        <f>E96*D99</f>
        <v>17.208449999999999</v>
      </c>
      <c r="F99" s="206"/>
      <c r="G99" s="205"/>
      <c r="H99" s="204"/>
      <c r="I99" s="205"/>
      <c r="J99" s="204"/>
      <c r="K99" s="205"/>
      <c r="L99" s="205"/>
    </row>
    <row r="100" spans="1:12" x14ac:dyDescent="0.25">
      <c r="A100" s="15">
        <f>A99+0.1</f>
        <v>6.3999999999999986</v>
      </c>
      <c r="B100" s="207" t="s">
        <v>14</v>
      </c>
      <c r="C100" s="207" t="s">
        <v>2</v>
      </c>
      <c r="D100" s="207">
        <v>2.7E-2</v>
      </c>
      <c r="E100" s="208">
        <f>E96*D100</f>
        <v>0.92925629999999992</v>
      </c>
      <c r="F100" s="207"/>
      <c r="G100" s="208"/>
      <c r="H100" s="207"/>
      <c r="I100" s="208"/>
      <c r="J100" s="207"/>
      <c r="K100" s="208"/>
      <c r="L100" s="208"/>
    </row>
    <row r="101" spans="1:12" x14ac:dyDescent="0.25">
      <c r="A101" s="15">
        <f>A100+0.1</f>
        <v>6.4999999999999982</v>
      </c>
      <c r="B101" s="207" t="s">
        <v>226</v>
      </c>
      <c r="C101" s="207" t="s">
        <v>0</v>
      </c>
      <c r="D101" s="207">
        <v>0.2</v>
      </c>
      <c r="E101" s="208">
        <f>D101*E96</f>
        <v>6.8833799999999998</v>
      </c>
      <c r="F101" s="207"/>
      <c r="G101" s="208"/>
      <c r="H101" s="207"/>
      <c r="I101" s="208"/>
      <c r="J101" s="207"/>
      <c r="K101" s="208"/>
      <c r="L101" s="208"/>
    </row>
    <row r="102" spans="1:12" ht="34.5" customHeight="1" x14ac:dyDescent="0.25">
      <c r="A102" s="294" t="s">
        <v>256</v>
      </c>
      <c r="B102" s="295"/>
      <c r="C102" s="295"/>
      <c r="D102" s="295"/>
      <c r="E102" s="295"/>
      <c r="F102" s="145"/>
      <c r="G102" s="145"/>
      <c r="H102" s="145"/>
      <c r="I102" s="145"/>
      <c r="J102" s="145"/>
      <c r="K102" s="145"/>
      <c r="L102" s="145"/>
    </row>
    <row r="103" spans="1:12" ht="32.25" customHeight="1" x14ac:dyDescent="0.25">
      <c r="A103" s="5">
        <v>1</v>
      </c>
      <c r="B103" s="5" t="s">
        <v>82</v>
      </c>
      <c r="C103" s="5" t="s">
        <v>83</v>
      </c>
      <c r="D103" s="5"/>
      <c r="E103" s="5">
        <v>11</v>
      </c>
      <c r="F103" s="5"/>
      <c r="G103" s="25"/>
      <c r="H103" s="5"/>
      <c r="I103" s="25"/>
      <c r="J103" s="5"/>
      <c r="K103" s="25"/>
      <c r="L103" s="25"/>
    </row>
    <row r="104" spans="1:12" ht="43.5" customHeight="1" x14ac:dyDescent="0.25">
      <c r="A104" s="15">
        <f>A103+0.1</f>
        <v>1.1000000000000001</v>
      </c>
      <c r="B104" s="7" t="s">
        <v>257</v>
      </c>
      <c r="C104" s="7" t="s">
        <v>56</v>
      </c>
      <c r="D104" s="7" t="s">
        <v>24</v>
      </c>
      <c r="E104" s="6">
        <f>E103</f>
        <v>11</v>
      </c>
      <c r="F104" s="7"/>
      <c r="G104" s="6"/>
      <c r="H104" s="7"/>
      <c r="I104" s="6"/>
      <c r="J104" s="7"/>
      <c r="K104" s="6"/>
      <c r="L104" s="6"/>
    </row>
    <row r="105" spans="1:12" ht="33.75" customHeight="1" x14ac:dyDescent="0.25">
      <c r="A105" s="5">
        <v>2</v>
      </c>
      <c r="B105" s="5" t="s">
        <v>84</v>
      </c>
      <c r="C105" s="5" t="s">
        <v>83</v>
      </c>
      <c r="D105" s="5"/>
      <c r="E105" s="5">
        <v>2</v>
      </c>
      <c r="F105" s="5"/>
      <c r="G105" s="25"/>
      <c r="H105" s="5"/>
      <c r="I105" s="25"/>
      <c r="J105" s="5"/>
      <c r="K105" s="25"/>
      <c r="L105" s="25"/>
    </row>
    <row r="106" spans="1:12" ht="51.75" customHeight="1" x14ac:dyDescent="0.25">
      <c r="A106" s="15">
        <f>A105+0.1</f>
        <v>2.1</v>
      </c>
      <c r="B106" s="7" t="s">
        <v>258</v>
      </c>
      <c r="C106" s="7" t="s">
        <v>56</v>
      </c>
      <c r="D106" s="7">
        <v>1</v>
      </c>
      <c r="E106" s="6">
        <f>D106*E105</f>
        <v>2</v>
      </c>
      <c r="F106" s="7"/>
      <c r="G106" s="6"/>
      <c r="H106" s="7"/>
      <c r="I106" s="6"/>
      <c r="J106" s="7"/>
      <c r="K106" s="6"/>
      <c r="L106" s="6"/>
    </row>
    <row r="107" spans="1:12" ht="35.25" customHeight="1" x14ac:dyDescent="0.25">
      <c r="A107" s="5">
        <v>3</v>
      </c>
      <c r="B107" s="5" t="s">
        <v>259</v>
      </c>
      <c r="C107" s="5" t="s">
        <v>83</v>
      </c>
      <c r="D107" s="5"/>
      <c r="E107" s="25">
        <f>SUM(E108:E109)</f>
        <v>3</v>
      </c>
      <c r="F107" s="5"/>
      <c r="G107" s="25"/>
      <c r="H107" s="5"/>
      <c r="I107" s="25"/>
      <c r="J107" s="5"/>
      <c r="K107" s="25"/>
      <c r="L107" s="25"/>
    </row>
    <row r="108" spans="1:12" ht="66" customHeight="1" x14ac:dyDescent="0.25">
      <c r="A108" s="15">
        <f>A107+0.1</f>
        <v>3.1</v>
      </c>
      <c r="B108" s="7" t="s">
        <v>260</v>
      </c>
      <c r="C108" s="7" t="s">
        <v>56</v>
      </c>
      <c r="D108" s="114" t="s">
        <v>40</v>
      </c>
      <c r="E108" s="6">
        <v>1</v>
      </c>
      <c r="F108" s="7"/>
      <c r="G108" s="6"/>
      <c r="H108" s="7"/>
      <c r="I108" s="6"/>
      <c r="J108" s="7"/>
      <c r="K108" s="6"/>
      <c r="L108" s="6"/>
    </row>
    <row r="109" spans="1:12" ht="64.5" customHeight="1" x14ac:dyDescent="0.25">
      <c r="A109" s="15">
        <f>A108+0.1</f>
        <v>3.2</v>
      </c>
      <c r="B109" s="7" t="s">
        <v>261</v>
      </c>
      <c r="C109" s="7" t="s">
        <v>56</v>
      </c>
      <c r="D109" s="114" t="s">
        <v>40</v>
      </c>
      <c r="E109" s="6">
        <v>2</v>
      </c>
      <c r="F109" s="7"/>
      <c r="G109" s="6"/>
      <c r="H109" s="7"/>
      <c r="I109" s="6"/>
      <c r="J109" s="7"/>
      <c r="K109" s="6"/>
      <c r="L109" s="6"/>
    </row>
    <row r="110" spans="1:12" ht="44.25" customHeight="1" x14ac:dyDescent="0.25">
      <c r="A110" s="294" t="s">
        <v>262</v>
      </c>
      <c r="B110" s="295"/>
      <c r="C110" s="295"/>
      <c r="D110" s="295"/>
      <c r="E110" s="295"/>
      <c r="F110" s="146"/>
      <c r="G110" s="146"/>
      <c r="H110" s="146"/>
      <c r="I110" s="146"/>
      <c r="J110" s="146"/>
      <c r="K110" s="146"/>
      <c r="L110" s="146"/>
    </row>
    <row r="111" spans="1:12" ht="36.75" customHeight="1" x14ac:dyDescent="0.25">
      <c r="A111" s="43">
        <v>1</v>
      </c>
      <c r="B111" s="21" t="s">
        <v>86</v>
      </c>
      <c r="C111" s="21" t="s">
        <v>7</v>
      </c>
      <c r="D111" s="26"/>
      <c r="E111" s="38">
        <v>0.16</v>
      </c>
      <c r="F111" s="25"/>
      <c r="G111" s="5"/>
      <c r="H111" s="5"/>
      <c r="I111" s="5"/>
      <c r="J111" s="5"/>
      <c r="K111" s="5"/>
      <c r="L111" s="25"/>
    </row>
    <row r="112" spans="1:12" x14ac:dyDescent="0.25">
      <c r="A112" s="20">
        <f>A111+0.1</f>
        <v>1.1000000000000001</v>
      </c>
      <c r="B112" s="157" t="s">
        <v>200</v>
      </c>
      <c r="C112" s="157" t="s">
        <v>198</v>
      </c>
      <c r="D112" s="158">
        <v>206</v>
      </c>
      <c r="E112" s="159">
        <f>E111*D112</f>
        <v>32.96</v>
      </c>
      <c r="F112" s="160"/>
      <c r="G112" s="161"/>
      <c r="H112" s="10"/>
      <c r="I112" s="162"/>
      <c r="J112" s="160"/>
      <c r="K112" s="160"/>
      <c r="L112" s="162"/>
    </row>
    <row r="113" spans="1:12" ht="34.5" customHeight="1" x14ac:dyDescent="0.25">
      <c r="A113" s="5">
        <v>3</v>
      </c>
      <c r="B113" s="5" t="s">
        <v>81</v>
      </c>
      <c r="C113" s="5" t="s">
        <v>79</v>
      </c>
      <c r="D113" s="5"/>
      <c r="E113" s="5">
        <v>1.35</v>
      </c>
      <c r="F113" s="5"/>
      <c r="G113" s="25"/>
      <c r="H113" s="5"/>
      <c r="I113" s="25"/>
      <c r="J113" s="5"/>
      <c r="K113" s="25"/>
      <c r="L113" s="25"/>
    </row>
    <row r="114" spans="1:12" x14ac:dyDescent="0.25">
      <c r="A114" s="15">
        <f>A113+0.1</f>
        <v>3.1</v>
      </c>
      <c r="B114" s="16" t="s">
        <v>252</v>
      </c>
      <c r="C114" s="16" t="s">
        <v>198</v>
      </c>
      <c r="D114" s="16">
        <v>2.74</v>
      </c>
      <c r="E114" s="16">
        <f>E113*D114</f>
        <v>3.6990000000000007</v>
      </c>
      <c r="F114" s="47"/>
      <c r="G114" s="47"/>
      <c r="H114" s="198"/>
      <c r="I114" s="199"/>
      <c r="J114" s="47"/>
      <c r="K114" s="47"/>
      <c r="L114" s="199"/>
    </row>
    <row r="115" spans="1:12" x14ac:dyDescent="0.25">
      <c r="A115" s="15">
        <f>A114+0.1</f>
        <v>3.2</v>
      </c>
      <c r="B115" s="200" t="s">
        <v>237</v>
      </c>
      <c r="C115" s="201" t="s">
        <v>0</v>
      </c>
      <c r="D115" s="202">
        <v>0.64</v>
      </c>
      <c r="E115" s="203">
        <f>E113*D115</f>
        <v>0.8640000000000001</v>
      </c>
      <c r="F115" s="47"/>
      <c r="G115" s="47"/>
      <c r="H115" s="91"/>
      <c r="I115" s="91"/>
      <c r="J115" s="203"/>
      <c r="K115" s="203"/>
      <c r="L115" s="203"/>
    </row>
    <row r="116" spans="1:12" x14ac:dyDescent="0.25">
      <c r="A116" s="15">
        <f>A115+0.1</f>
        <v>3.3000000000000003</v>
      </c>
      <c r="B116" s="7" t="s">
        <v>78</v>
      </c>
      <c r="C116" s="7" t="s">
        <v>79</v>
      </c>
      <c r="D116" s="7">
        <v>1.02</v>
      </c>
      <c r="E116" s="6">
        <f>D116*E113</f>
        <v>1.3770000000000002</v>
      </c>
      <c r="F116" s="7"/>
      <c r="G116" s="6"/>
      <c r="H116" s="7"/>
      <c r="I116" s="6"/>
      <c r="J116" s="7"/>
      <c r="K116" s="6"/>
      <c r="L116" s="6"/>
    </row>
    <row r="117" spans="1:12" x14ac:dyDescent="0.25">
      <c r="A117" s="15">
        <f>A116+0.1</f>
        <v>3.4000000000000004</v>
      </c>
      <c r="B117" s="37" t="s">
        <v>233</v>
      </c>
      <c r="C117" s="7" t="s">
        <v>79</v>
      </c>
      <c r="D117" s="11" t="s">
        <v>40</v>
      </c>
      <c r="E117" s="6">
        <v>0.4</v>
      </c>
      <c r="F117" s="7"/>
      <c r="G117" s="6"/>
      <c r="H117" s="7"/>
      <c r="I117" s="6"/>
      <c r="J117" s="7"/>
      <c r="K117" s="6"/>
      <c r="L117" s="6"/>
    </row>
    <row r="118" spans="1:12" ht="42.75" customHeight="1" x14ac:dyDescent="0.25">
      <c r="A118" s="5">
        <v>4</v>
      </c>
      <c r="B118" s="36" t="s">
        <v>87</v>
      </c>
      <c r="C118" s="36" t="s">
        <v>56</v>
      </c>
      <c r="D118" s="14"/>
      <c r="E118" s="51">
        <v>5</v>
      </c>
      <c r="F118" s="35"/>
      <c r="G118" s="47"/>
      <c r="H118" s="91"/>
      <c r="I118" s="91"/>
      <c r="J118" s="91"/>
      <c r="K118" s="91"/>
      <c r="L118" s="25"/>
    </row>
    <row r="119" spans="1:12" x14ac:dyDescent="0.25">
      <c r="A119" s="15">
        <f t="shared" ref="A119:A124" si="3">A118+0.1</f>
        <v>4.0999999999999996</v>
      </c>
      <c r="B119" s="16" t="s">
        <v>220</v>
      </c>
      <c r="C119" s="16" t="s">
        <v>198</v>
      </c>
      <c r="D119" s="16">
        <v>5.4</v>
      </c>
      <c r="E119" s="232">
        <f>D119*E118</f>
        <v>27</v>
      </c>
      <c r="F119" s="47"/>
      <c r="G119" s="47"/>
      <c r="H119" s="198"/>
      <c r="I119" s="199"/>
      <c r="J119" s="47"/>
      <c r="K119" s="47"/>
      <c r="L119" s="199"/>
    </row>
    <row r="120" spans="1:12" x14ac:dyDescent="0.25">
      <c r="A120" s="15">
        <f t="shared" si="3"/>
        <v>4.1999999999999993</v>
      </c>
      <c r="B120" s="200" t="s">
        <v>263</v>
      </c>
      <c r="C120" s="201" t="s">
        <v>214</v>
      </c>
      <c r="D120" s="202">
        <v>0.7</v>
      </c>
      <c r="E120" s="202">
        <f>D120*E118</f>
        <v>3.5</v>
      </c>
      <c r="F120" s="47"/>
      <c r="G120" s="47"/>
      <c r="H120" s="202"/>
      <c r="I120" s="202"/>
      <c r="J120" s="203"/>
      <c r="K120" s="203"/>
      <c r="L120" s="203"/>
    </row>
    <row r="121" spans="1:12" x14ac:dyDescent="0.25">
      <c r="A121" s="15">
        <f t="shared" si="3"/>
        <v>4.2999999999999989</v>
      </c>
      <c r="B121" s="7" t="s">
        <v>88</v>
      </c>
      <c r="C121" s="7" t="s">
        <v>28</v>
      </c>
      <c r="D121" s="11" t="s">
        <v>40</v>
      </c>
      <c r="E121" s="118">
        <v>12.5</v>
      </c>
      <c r="F121" s="6"/>
      <c r="G121" s="6"/>
      <c r="H121" s="6"/>
      <c r="I121" s="6"/>
      <c r="J121" s="119"/>
      <c r="K121" s="119"/>
      <c r="L121" s="6"/>
    </row>
    <row r="122" spans="1:12" x14ac:dyDescent="0.25">
      <c r="A122" s="15">
        <f t="shared" si="3"/>
        <v>4.3999999999999986</v>
      </c>
      <c r="B122" s="7" t="s">
        <v>89</v>
      </c>
      <c r="C122" s="7" t="s">
        <v>28</v>
      </c>
      <c r="D122" s="11" t="s">
        <v>40</v>
      </c>
      <c r="E122" s="118">
        <v>6.5</v>
      </c>
      <c r="F122" s="6"/>
      <c r="G122" s="6"/>
      <c r="H122" s="6"/>
      <c r="I122" s="6"/>
      <c r="J122" s="119"/>
      <c r="K122" s="119"/>
      <c r="L122" s="6"/>
    </row>
    <row r="123" spans="1:12" x14ac:dyDescent="0.25">
      <c r="A123" s="15">
        <f t="shared" si="3"/>
        <v>4.4999999999999982</v>
      </c>
      <c r="B123" s="7" t="s">
        <v>90</v>
      </c>
      <c r="C123" s="7" t="s">
        <v>28</v>
      </c>
      <c r="D123" s="11" t="s">
        <v>40</v>
      </c>
      <c r="E123" s="118">
        <v>4</v>
      </c>
      <c r="F123" s="6"/>
      <c r="G123" s="6"/>
      <c r="H123" s="6"/>
      <c r="I123" s="6"/>
      <c r="J123" s="119"/>
      <c r="K123" s="119"/>
      <c r="L123" s="6"/>
    </row>
    <row r="124" spans="1:12" x14ac:dyDescent="0.25">
      <c r="A124" s="15">
        <f t="shared" si="3"/>
        <v>4.5999999999999979</v>
      </c>
      <c r="B124" s="7" t="s">
        <v>264</v>
      </c>
      <c r="C124" s="7" t="s">
        <v>0</v>
      </c>
      <c r="D124" s="6">
        <v>1.5</v>
      </c>
      <c r="E124" s="6">
        <f>D124*E118</f>
        <v>7.5</v>
      </c>
      <c r="F124" s="6"/>
      <c r="G124" s="6"/>
      <c r="H124" s="6"/>
      <c r="I124" s="6"/>
      <c r="J124" s="6"/>
      <c r="K124" s="6"/>
      <c r="L124" s="6"/>
    </row>
    <row r="125" spans="1:12" ht="43.5" customHeight="1" x14ac:dyDescent="0.25">
      <c r="A125" s="5">
        <v>5</v>
      </c>
      <c r="B125" s="21" t="s">
        <v>91</v>
      </c>
      <c r="C125" s="21" t="s">
        <v>83</v>
      </c>
      <c r="D125" s="26"/>
      <c r="E125" s="26">
        <v>5</v>
      </c>
      <c r="F125" s="26"/>
      <c r="G125" s="11"/>
      <c r="H125" s="11"/>
      <c r="I125" s="6"/>
      <c r="J125" s="11"/>
      <c r="K125" s="11"/>
      <c r="L125" s="25"/>
    </row>
    <row r="126" spans="1:12" x14ac:dyDescent="0.25">
      <c r="A126" s="15">
        <f t="shared" ref="A126:A132" si="4">A125+0.1</f>
        <v>5.0999999999999996</v>
      </c>
      <c r="B126" s="157" t="s">
        <v>220</v>
      </c>
      <c r="C126" s="157" t="s">
        <v>198</v>
      </c>
      <c r="D126" s="158">
        <v>9</v>
      </c>
      <c r="E126" s="158">
        <f>E125*D126</f>
        <v>45</v>
      </c>
      <c r="F126" s="158"/>
      <c r="G126" s="158"/>
      <c r="H126" s="162"/>
      <c r="I126" s="162"/>
      <c r="J126" s="158"/>
      <c r="K126" s="158"/>
      <c r="L126" s="162"/>
    </row>
    <row r="127" spans="1:12" x14ac:dyDescent="0.25">
      <c r="A127" s="15">
        <f t="shared" si="4"/>
        <v>5.1999999999999993</v>
      </c>
      <c r="B127" s="233" t="s">
        <v>263</v>
      </c>
      <c r="C127" s="233" t="s">
        <v>0</v>
      </c>
      <c r="D127" s="234">
        <v>0.77</v>
      </c>
      <c r="E127" s="234">
        <f>E125*D127</f>
        <v>3.85</v>
      </c>
      <c r="F127" s="234"/>
      <c r="G127" s="234"/>
      <c r="H127" s="234"/>
      <c r="I127" s="183"/>
      <c r="J127" s="234"/>
      <c r="K127" s="234"/>
      <c r="L127" s="234"/>
    </row>
    <row r="128" spans="1:12" ht="27" x14ac:dyDescent="0.25">
      <c r="A128" s="15">
        <f t="shared" si="4"/>
        <v>5.2999999999999989</v>
      </c>
      <c r="B128" s="120" t="s">
        <v>265</v>
      </c>
      <c r="C128" s="120" t="s">
        <v>92</v>
      </c>
      <c r="D128" s="11" t="s">
        <v>40</v>
      </c>
      <c r="E128" s="11">
        <v>55</v>
      </c>
      <c r="F128" s="121"/>
      <c r="G128" s="11"/>
      <c r="H128" s="11"/>
      <c r="I128" s="6"/>
      <c r="J128" s="11"/>
      <c r="K128" s="11"/>
      <c r="L128" s="11"/>
    </row>
    <row r="129" spans="1:12" x14ac:dyDescent="0.25">
      <c r="A129" s="15">
        <f t="shared" si="4"/>
        <v>5.3999999999999986</v>
      </c>
      <c r="B129" s="122" t="s">
        <v>93</v>
      </c>
      <c r="C129" s="120" t="s">
        <v>38</v>
      </c>
      <c r="D129" s="11" t="s">
        <v>40</v>
      </c>
      <c r="E129" s="11">
        <v>55</v>
      </c>
      <c r="F129" s="123"/>
      <c r="G129" s="11"/>
      <c r="H129" s="11"/>
      <c r="I129" s="6"/>
      <c r="J129" s="11"/>
      <c r="K129" s="11"/>
      <c r="L129" s="11"/>
    </row>
    <row r="130" spans="1:12" ht="27" x14ac:dyDescent="0.25">
      <c r="A130" s="15">
        <f t="shared" si="4"/>
        <v>5.4999999999999982</v>
      </c>
      <c r="B130" s="120" t="s">
        <v>94</v>
      </c>
      <c r="C130" s="120" t="s">
        <v>92</v>
      </c>
      <c r="D130" s="11" t="s">
        <v>40</v>
      </c>
      <c r="E130" s="11">
        <v>4</v>
      </c>
      <c r="F130" s="121"/>
      <c r="G130" s="11"/>
      <c r="H130" s="11"/>
      <c r="I130" s="6"/>
      <c r="J130" s="11"/>
      <c r="K130" s="11"/>
      <c r="L130" s="11"/>
    </row>
    <row r="131" spans="1:12" x14ac:dyDescent="0.25">
      <c r="A131" s="15">
        <f t="shared" si="4"/>
        <v>5.5999999999999979</v>
      </c>
      <c r="B131" s="120" t="s">
        <v>95</v>
      </c>
      <c r="C131" s="120" t="s">
        <v>56</v>
      </c>
      <c r="D131" s="11" t="s">
        <v>40</v>
      </c>
      <c r="E131" s="11">
        <v>9</v>
      </c>
      <c r="F131" s="123"/>
      <c r="G131" s="11"/>
      <c r="H131" s="11"/>
      <c r="I131" s="6"/>
      <c r="J131" s="11"/>
      <c r="K131" s="11"/>
      <c r="L131" s="11"/>
    </row>
    <row r="132" spans="1:12" x14ac:dyDescent="0.25">
      <c r="A132" s="15">
        <f t="shared" si="4"/>
        <v>5.6999999999999975</v>
      </c>
      <c r="B132" s="235" t="s">
        <v>264</v>
      </c>
      <c r="C132" s="20" t="s">
        <v>0</v>
      </c>
      <c r="D132" s="236">
        <v>0.35</v>
      </c>
      <c r="E132" s="236">
        <f>D132*E125</f>
        <v>1.75</v>
      </c>
      <c r="F132" s="121"/>
      <c r="G132" s="236"/>
      <c r="H132" s="11"/>
      <c r="I132" s="6"/>
      <c r="J132" s="11"/>
      <c r="K132" s="11"/>
      <c r="L132" s="11"/>
    </row>
    <row r="133" spans="1:12" ht="49.5" customHeight="1" x14ac:dyDescent="0.25">
      <c r="A133" s="5">
        <v>6</v>
      </c>
      <c r="B133" s="5" t="s">
        <v>96</v>
      </c>
      <c r="C133" s="5" t="s">
        <v>37</v>
      </c>
      <c r="D133" s="5"/>
      <c r="E133" s="144">
        <v>15.752000000000001</v>
      </c>
      <c r="F133" s="116"/>
      <c r="G133" s="25"/>
      <c r="H133" s="5"/>
      <c r="I133" s="25"/>
      <c r="J133" s="5"/>
      <c r="K133" s="25"/>
      <c r="L133" s="25"/>
    </row>
    <row r="134" spans="1:12" x14ac:dyDescent="0.25">
      <c r="A134" s="15">
        <f>A133+0.1</f>
        <v>6.1</v>
      </c>
      <c r="B134" s="16" t="s">
        <v>197</v>
      </c>
      <c r="C134" s="16" t="s">
        <v>198</v>
      </c>
      <c r="D134" s="16">
        <v>0.68</v>
      </c>
      <c r="E134" s="10">
        <f>E133*D134</f>
        <v>10.711360000000001</v>
      </c>
      <c r="F134" s="47"/>
      <c r="G134" s="47"/>
      <c r="H134" s="198"/>
      <c r="I134" s="199"/>
      <c r="J134" s="47"/>
      <c r="K134" s="47"/>
      <c r="L134" s="199"/>
    </row>
    <row r="135" spans="1:12" x14ac:dyDescent="0.25">
      <c r="A135" s="15">
        <f>A134+0.1</f>
        <v>6.1999999999999993</v>
      </c>
      <c r="B135" s="200" t="s">
        <v>225</v>
      </c>
      <c r="C135" s="201" t="s">
        <v>0</v>
      </c>
      <c r="D135" s="202">
        <v>2.9999999999999997E-4</v>
      </c>
      <c r="E135" s="203">
        <f>E133*D135</f>
        <v>4.7255999999999999E-3</v>
      </c>
      <c r="F135" s="47"/>
      <c r="G135" s="47"/>
      <c r="H135" s="91"/>
      <c r="I135" s="91"/>
      <c r="J135" s="203"/>
      <c r="K135" s="203"/>
      <c r="L135" s="203"/>
    </row>
    <row r="136" spans="1:12" x14ac:dyDescent="0.25">
      <c r="A136" s="15">
        <f>A135+0.1</f>
        <v>6.2999999999999989</v>
      </c>
      <c r="B136" s="7" t="s">
        <v>13</v>
      </c>
      <c r="C136" s="7" t="s">
        <v>2</v>
      </c>
      <c r="D136" s="7">
        <v>0.5</v>
      </c>
      <c r="E136" s="6">
        <f>E133*D136</f>
        <v>7.8760000000000003</v>
      </c>
      <c r="F136" s="117"/>
      <c r="G136" s="6"/>
      <c r="H136" s="7"/>
      <c r="I136" s="6"/>
      <c r="J136" s="7"/>
      <c r="K136" s="6"/>
      <c r="L136" s="6"/>
    </row>
    <row r="137" spans="1:12" x14ac:dyDescent="0.25">
      <c r="A137" s="15">
        <f>A136+0.1</f>
        <v>6.3999999999999986</v>
      </c>
      <c r="B137" s="7" t="s">
        <v>14</v>
      </c>
      <c r="C137" s="7" t="s">
        <v>2</v>
      </c>
      <c r="D137" s="7">
        <v>2.7E-2</v>
      </c>
      <c r="E137" s="6">
        <f>E133*D137</f>
        <v>0.42530400000000002</v>
      </c>
      <c r="F137" s="7"/>
      <c r="G137" s="6"/>
      <c r="H137" s="7"/>
      <c r="I137" s="6"/>
      <c r="J137" s="7"/>
      <c r="K137" s="6"/>
      <c r="L137" s="6"/>
    </row>
    <row r="138" spans="1:12" x14ac:dyDescent="0.25">
      <c r="A138" s="15">
        <f>A137+0.1</f>
        <v>6.4999999999999982</v>
      </c>
      <c r="B138" s="7" t="s">
        <v>226</v>
      </c>
      <c r="C138" s="7" t="s">
        <v>0</v>
      </c>
      <c r="D138" s="7">
        <v>0.2</v>
      </c>
      <c r="E138" s="6">
        <f>D138*E133</f>
        <v>3.1504000000000003</v>
      </c>
      <c r="F138" s="7"/>
      <c r="G138" s="6"/>
      <c r="H138" s="7"/>
      <c r="I138" s="6"/>
      <c r="J138" s="7"/>
      <c r="K138" s="6"/>
      <c r="L138" s="6"/>
    </row>
    <row r="139" spans="1:12" ht="43.5" customHeight="1" x14ac:dyDescent="0.25">
      <c r="A139" s="63">
        <v>7</v>
      </c>
      <c r="B139" s="36" t="s">
        <v>97</v>
      </c>
      <c r="C139" s="36" t="s">
        <v>266</v>
      </c>
      <c r="D139" s="14"/>
      <c r="E139" s="42">
        <v>0.5</v>
      </c>
      <c r="F139" s="14"/>
      <c r="G139" s="124"/>
      <c r="H139" s="20"/>
      <c r="I139" s="7"/>
      <c r="J139" s="7"/>
      <c r="K139" s="7"/>
      <c r="L139" s="14"/>
    </row>
    <row r="140" spans="1:12" x14ac:dyDescent="0.25">
      <c r="A140" s="37">
        <f>A139+0.1</f>
        <v>7.1</v>
      </c>
      <c r="B140" s="16" t="s">
        <v>267</v>
      </c>
      <c r="C140" s="16" t="s">
        <v>198</v>
      </c>
      <c r="D140" s="10">
        <v>18</v>
      </c>
      <c r="E140" s="155">
        <f>D140*E139</f>
        <v>9</v>
      </c>
      <c r="F140" s="7"/>
      <c r="G140" s="124"/>
      <c r="H140" s="155"/>
      <c r="I140" s="10"/>
      <c r="J140" s="7"/>
      <c r="K140" s="7"/>
      <c r="L140" s="237"/>
    </row>
    <row r="141" spans="1:12" x14ac:dyDescent="0.25">
      <c r="A141" s="37">
        <v>7.2</v>
      </c>
      <c r="B141" s="37" t="s">
        <v>77</v>
      </c>
      <c r="C141" s="37" t="s">
        <v>9</v>
      </c>
      <c r="D141" s="17">
        <v>11</v>
      </c>
      <c r="E141" s="17">
        <v>0.2</v>
      </c>
      <c r="F141" s="17"/>
      <c r="G141" s="17"/>
      <c r="H141" s="7"/>
      <c r="I141" s="7"/>
      <c r="J141" s="7"/>
      <c r="K141" s="7"/>
      <c r="L141" s="6"/>
    </row>
    <row r="142" spans="1:12" ht="42.75" customHeight="1" x14ac:dyDescent="0.25">
      <c r="A142" s="113">
        <v>8</v>
      </c>
      <c r="B142" s="113" t="s">
        <v>98</v>
      </c>
      <c r="C142" s="113" t="s">
        <v>99</v>
      </c>
      <c r="D142" s="114"/>
      <c r="E142" s="181">
        <v>1</v>
      </c>
      <c r="F142" s="181"/>
      <c r="G142" s="181"/>
      <c r="H142" s="181"/>
      <c r="I142" s="182"/>
      <c r="J142" s="182"/>
      <c r="K142" s="182"/>
      <c r="L142" s="14"/>
    </row>
    <row r="143" spans="1:12" ht="27.75" customHeight="1" x14ac:dyDescent="0.25">
      <c r="A143" s="15">
        <f>A142+0.1</f>
        <v>8.1</v>
      </c>
      <c r="B143" s="10" t="s">
        <v>202</v>
      </c>
      <c r="C143" s="157" t="s">
        <v>0</v>
      </c>
      <c r="D143" s="158">
        <v>1.21</v>
      </c>
      <c r="E143" s="159">
        <f>D143*E142</f>
        <v>1.21</v>
      </c>
      <c r="F143" s="160"/>
      <c r="G143" s="161"/>
      <c r="H143" s="10"/>
      <c r="I143" s="35"/>
      <c r="J143" s="160"/>
      <c r="K143" s="160"/>
      <c r="L143" s="162"/>
    </row>
    <row r="144" spans="1:12" ht="46.5" customHeight="1" x14ac:dyDescent="0.25">
      <c r="A144" s="62">
        <v>10</v>
      </c>
      <c r="B144" s="21" t="s">
        <v>25</v>
      </c>
      <c r="C144" s="21" t="s">
        <v>65</v>
      </c>
      <c r="D144" s="26"/>
      <c r="E144" s="25">
        <v>0.1</v>
      </c>
      <c r="F144" s="25"/>
      <c r="G144" s="7"/>
      <c r="H144" s="7"/>
      <c r="I144" s="7"/>
      <c r="J144" s="7"/>
      <c r="K144" s="7"/>
      <c r="L144" s="14"/>
    </row>
    <row r="145" spans="1:12" ht="31.5" customHeight="1" x14ac:dyDescent="0.25">
      <c r="A145" s="20">
        <f>A144+0.1</f>
        <v>10.1</v>
      </c>
      <c r="B145" s="10" t="s">
        <v>202</v>
      </c>
      <c r="C145" s="10" t="s">
        <v>198</v>
      </c>
      <c r="D145" s="163">
        <v>98</v>
      </c>
      <c r="E145" s="10">
        <f>E144*D145</f>
        <v>9.8000000000000007</v>
      </c>
      <c r="F145" s="13"/>
      <c r="G145" s="13"/>
      <c r="H145" s="10"/>
      <c r="I145" s="10"/>
      <c r="J145" s="10"/>
      <c r="K145" s="10"/>
      <c r="L145" s="10"/>
    </row>
    <row r="146" spans="1:12" ht="39" customHeight="1" x14ac:dyDescent="0.25">
      <c r="A146" s="62">
        <v>11</v>
      </c>
      <c r="B146" s="21" t="s">
        <v>66</v>
      </c>
      <c r="C146" s="21" t="s">
        <v>8</v>
      </c>
      <c r="D146" s="26"/>
      <c r="E146" s="25">
        <f>E144*185</f>
        <v>18.5</v>
      </c>
      <c r="F146" s="25"/>
      <c r="G146" s="7"/>
      <c r="H146" s="7"/>
      <c r="I146" s="7"/>
      <c r="J146" s="7"/>
      <c r="K146" s="7"/>
      <c r="L146" s="14"/>
    </row>
    <row r="147" spans="1:12" ht="30" customHeight="1" x14ac:dyDescent="0.25">
      <c r="A147" s="20">
        <f>A146+0.1</f>
        <v>11.1</v>
      </c>
      <c r="B147" s="164" t="s">
        <v>216</v>
      </c>
      <c r="C147" s="164" t="s">
        <v>8</v>
      </c>
      <c r="D147" s="164">
        <v>1</v>
      </c>
      <c r="E147" s="165">
        <f>E146*D147</f>
        <v>18.5</v>
      </c>
      <c r="F147" s="162"/>
      <c r="G147" s="162"/>
      <c r="H147" s="165"/>
      <c r="I147" s="165"/>
      <c r="J147" s="165"/>
      <c r="K147" s="165"/>
      <c r="L147" s="165"/>
    </row>
    <row r="148" spans="1:12" ht="29.25" customHeight="1" x14ac:dyDescent="0.25">
      <c r="A148" s="125"/>
      <c r="B148" s="5" t="s">
        <v>100</v>
      </c>
      <c r="C148" s="5" t="s">
        <v>0</v>
      </c>
      <c r="D148" s="25"/>
      <c r="E148" s="26"/>
      <c r="F148" s="26"/>
      <c r="G148" s="126"/>
      <c r="H148" s="108"/>
      <c r="I148" s="126"/>
      <c r="J148" s="76"/>
      <c r="K148" s="126"/>
      <c r="L148" s="25"/>
    </row>
    <row r="149" spans="1:12" ht="27.75" customHeight="1" x14ac:dyDescent="0.25">
      <c r="A149" s="7"/>
      <c r="B149" s="7" t="s">
        <v>268</v>
      </c>
      <c r="C149" s="7" t="s">
        <v>0</v>
      </c>
      <c r="D149" s="6"/>
      <c r="E149" s="11"/>
      <c r="F149" s="11"/>
      <c r="G149" s="47"/>
      <c r="H149" s="47"/>
      <c r="I149" s="47"/>
      <c r="J149" s="47"/>
      <c r="K149" s="47"/>
      <c r="L149" s="6"/>
    </row>
    <row r="150" spans="1:12" ht="25.5" customHeight="1" x14ac:dyDescent="0.25">
      <c r="A150" s="5"/>
      <c r="B150" s="5" t="s">
        <v>100</v>
      </c>
      <c r="C150" s="5" t="s">
        <v>0</v>
      </c>
      <c r="D150" s="25"/>
      <c r="E150" s="26"/>
      <c r="F150" s="26"/>
      <c r="G150" s="108"/>
      <c r="H150" s="108"/>
      <c r="I150" s="108"/>
      <c r="J150" s="108"/>
      <c r="K150" s="108"/>
      <c r="L150" s="25"/>
    </row>
    <row r="151" spans="1:12" ht="33.75" customHeight="1" x14ac:dyDescent="0.25">
      <c r="A151" s="7"/>
      <c r="B151" s="7" t="s">
        <v>269</v>
      </c>
      <c r="C151" s="7" t="s">
        <v>0</v>
      </c>
      <c r="D151" s="6"/>
      <c r="E151" s="11"/>
      <c r="F151" s="11"/>
      <c r="G151" s="47"/>
      <c r="H151" s="47"/>
      <c r="I151" s="47"/>
      <c r="J151" s="47"/>
      <c r="K151" s="47"/>
      <c r="L151" s="6"/>
    </row>
    <row r="152" spans="1:12" ht="42.75" customHeight="1" x14ac:dyDescent="0.25">
      <c r="A152" s="127"/>
      <c r="B152" s="127" t="s">
        <v>270</v>
      </c>
      <c r="C152" s="127" t="s">
        <v>0</v>
      </c>
      <c r="D152" s="128"/>
      <c r="E152" s="128"/>
      <c r="F152" s="128"/>
      <c r="G152" s="129"/>
      <c r="H152" s="129"/>
      <c r="I152" s="129"/>
      <c r="J152" s="129"/>
      <c r="K152" s="129"/>
      <c r="L152" s="128"/>
    </row>
    <row r="153" spans="1:12" ht="39.75" customHeight="1" x14ac:dyDescent="0.25">
      <c r="A153" s="294" t="s">
        <v>271</v>
      </c>
      <c r="B153" s="295"/>
      <c r="C153" s="295"/>
      <c r="D153" s="295"/>
      <c r="E153" s="295"/>
      <c r="F153" s="249"/>
      <c r="G153" s="249"/>
      <c r="H153" s="249"/>
      <c r="I153" s="249"/>
      <c r="J153" s="249"/>
      <c r="K153" s="249"/>
      <c r="L153" s="249"/>
    </row>
    <row r="154" spans="1:12" ht="30.75" customHeight="1" x14ac:dyDescent="0.25">
      <c r="A154" s="36">
        <v>1</v>
      </c>
      <c r="B154" s="12" t="s">
        <v>101</v>
      </c>
      <c r="C154" s="36" t="s">
        <v>80</v>
      </c>
      <c r="D154" s="27"/>
      <c r="E154" s="27">
        <v>5</v>
      </c>
      <c r="F154" s="27"/>
      <c r="G154" s="93"/>
      <c r="H154" s="6"/>
      <c r="I154" s="25"/>
      <c r="J154" s="25"/>
      <c r="K154" s="25"/>
      <c r="L154" s="25"/>
    </row>
    <row r="155" spans="1:12" x14ac:dyDescent="0.25">
      <c r="A155" s="15">
        <f>A154+0.1</f>
        <v>1.1000000000000001</v>
      </c>
      <c r="B155" s="160" t="s">
        <v>220</v>
      </c>
      <c r="C155" s="238" t="s">
        <v>0</v>
      </c>
      <c r="D155" s="239">
        <v>3.24</v>
      </c>
      <c r="E155" s="239">
        <f>D155*E154</f>
        <v>16.200000000000003</v>
      </c>
      <c r="F155" s="6"/>
      <c r="G155" s="6"/>
      <c r="H155" s="162"/>
      <c r="I155" s="199"/>
      <c r="J155" s="6"/>
      <c r="K155" s="6"/>
      <c r="L155" s="199"/>
    </row>
    <row r="156" spans="1:12" x14ac:dyDescent="0.25">
      <c r="A156" s="15">
        <f>A155+0.1</f>
        <v>1.2000000000000002</v>
      </c>
      <c r="B156" s="13" t="s">
        <v>263</v>
      </c>
      <c r="C156" s="240" t="s">
        <v>0</v>
      </c>
      <c r="D156" s="119">
        <v>1.1000000000000001</v>
      </c>
      <c r="E156" s="241">
        <f>D156*E155</f>
        <v>17.820000000000004</v>
      </c>
      <c r="F156" s="6"/>
      <c r="G156" s="6"/>
      <c r="H156" s="6"/>
      <c r="I156" s="6"/>
      <c r="J156" s="119"/>
      <c r="K156" s="119"/>
      <c r="L156" s="203"/>
    </row>
    <row r="157" spans="1:12" ht="40.5" x14ac:dyDescent="0.25">
      <c r="A157" s="15">
        <f>A155+0.1</f>
        <v>1.2000000000000002</v>
      </c>
      <c r="B157" s="7" t="s">
        <v>272</v>
      </c>
      <c r="C157" s="7" t="s">
        <v>80</v>
      </c>
      <c r="D157" s="118" t="s">
        <v>102</v>
      </c>
      <c r="E157" s="130">
        <f>E154</f>
        <v>5</v>
      </c>
      <c r="F157" s="6"/>
      <c r="G157" s="6"/>
      <c r="H157" s="6"/>
      <c r="I157" s="6"/>
      <c r="J157" s="119"/>
      <c r="K157" s="119"/>
      <c r="L157" s="6"/>
    </row>
    <row r="158" spans="1:12" x14ac:dyDescent="0.25">
      <c r="A158" s="15">
        <f>A156+0.1</f>
        <v>1.3000000000000003</v>
      </c>
      <c r="B158" s="7" t="s">
        <v>264</v>
      </c>
      <c r="C158" s="7" t="s">
        <v>0</v>
      </c>
      <c r="D158" s="6">
        <v>2.14</v>
      </c>
      <c r="E158" s="131">
        <f>D158*E154</f>
        <v>10.700000000000001</v>
      </c>
      <c r="F158" s="6"/>
      <c r="G158" s="6"/>
      <c r="H158" s="6"/>
      <c r="I158" s="6"/>
      <c r="J158" s="6"/>
      <c r="K158" s="6"/>
      <c r="L158" s="6"/>
    </row>
    <row r="159" spans="1:12" ht="33" customHeight="1" x14ac:dyDescent="0.25">
      <c r="A159" s="36">
        <v>2</v>
      </c>
      <c r="B159" s="12" t="s">
        <v>103</v>
      </c>
      <c r="C159" s="36" t="s">
        <v>80</v>
      </c>
      <c r="D159" s="27"/>
      <c r="E159" s="27">
        <v>5</v>
      </c>
      <c r="F159" s="27"/>
      <c r="G159" s="93"/>
      <c r="H159" s="6"/>
      <c r="I159" s="25"/>
      <c r="J159" s="25"/>
      <c r="K159" s="25"/>
      <c r="L159" s="25"/>
    </row>
    <row r="160" spans="1:12" ht="30" customHeight="1" x14ac:dyDescent="0.25">
      <c r="A160" s="15">
        <f>A159+0.1</f>
        <v>2.1</v>
      </c>
      <c r="B160" s="160" t="s">
        <v>220</v>
      </c>
      <c r="C160" s="238" t="s">
        <v>0</v>
      </c>
      <c r="D160" s="239">
        <v>3.24</v>
      </c>
      <c r="E160" s="239">
        <f>D160*E159</f>
        <v>16.200000000000003</v>
      </c>
      <c r="F160" s="6"/>
      <c r="G160" s="6"/>
      <c r="H160" s="162"/>
      <c r="I160" s="199"/>
      <c r="J160" s="6"/>
      <c r="K160" s="6"/>
      <c r="L160" s="199"/>
    </row>
    <row r="161" spans="1:12" ht="27" customHeight="1" x14ac:dyDescent="0.25">
      <c r="A161" s="15">
        <f>A160+0.1</f>
        <v>2.2000000000000002</v>
      </c>
      <c r="B161" s="7" t="s">
        <v>104</v>
      </c>
      <c r="C161" s="7" t="s">
        <v>0</v>
      </c>
      <c r="D161" s="118">
        <v>1</v>
      </c>
      <c r="E161" s="130">
        <f>D161*E159</f>
        <v>5</v>
      </c>
      <c r="F161" s="6"/>
      <c r="G161" s="6"/>
      <c r="H161" s="6"/>
      <c r="I161" s="6"/>
      <c r="J161" s="119"/>
      <c r="K161" s="119"/>
      <c r="L161" s="6"/>
    </row>
    <row r="162" spans="1:12" ht="33.75" customHeight="1" x14ac:dyDescent="0.25">
      <c r="A162" s="36">
        <v>3</v>
      </c>
      <c r="B162" s="12" t="s">
        <v>105</v>
      </c>
      <c r="C162" s="36" t="s">
        <v>106</v>
      </c>
      <c r="D162" s="27"/>
      <c r="E162" s="27">
        <f>E165+E166</f>
        <v>75</v>
      </c>
      <c r="F162" s="93"/>
      <c r="G162" s="6"/>
      <c r="H162" s="25"/>
      <c r="I162" s="25"/>
      <c r="J162" s="25"/>
      <c r="K162" s="25"/>
      <c r="L162" s="25"/>
    </row>
    <row r="163" spans="1:12" ht="30.75" customHeight="1" x14ac:dyDescent="0.25">
      <c r="A163" s="15">
        <f t="shared" ref="A163:A173" si="5">A162+0.1</f>
        <v>3.1</v>
      </c>
      <c r="B163" s="160" t="s">
        <v>220</v>
      </c>
      <c r="C163" s="160" t="s">
        <v>0</v>
      </c>
      <c r="D163" s="159">
        <v>7.0000000000000007E-2</v>
      </c>
      <c r="E163" s="159">
        <f>D163*E162</f>
        <v>5.2500000000000009</v>
      </c>
      <c r="F163" s="160"/>
      <c r="G163" s="161"/>
      <c r="H163" s="162"/>
      <c r="I163" s="162"/>
      <c r="J163" s="160"/>
      <c r="K163" s="160"/>
      <c r="L163" s="199"/>
    </row>
    <row r="164" spans="1:12" ht="24" customHeight="1" x14ac:dyDescent="0.25">
      <c r="A164" s="15">
        <f t="shared" si="5"/>
        <v>3.2</v>
      </c>
      <c r="B164" s="13" t="s">
        <v>263</v>
      </c>
      <c r="C164" s="13" t="s">
        <v>214</v>
      </c>
      <c r="D164" s="242">
        <v>4.8399999999999999E-2</v>
      </c>
      <c r="E164" s="242">
        <f>D164*E162</f>
        <v>3.63</v>
      </c>
      <c r="F164" s="13"/>
      <c r="G164" s="243"/>
      <c r="H164" s="243"/>
      <c r="I164" s="13"/>
      <c r="J164" s="183"/>
      <c r="K164" s="183"/>
      <c r="L164" s="203"/>
    </row>
    <row r="165" spans="1:12" ht="28.5" customHeight="1" x14ac:dyDescent="0.25">
      <c r="A165" s="15">
        <f t="shared" si="5"/>
        <v>3.3000000000000003</v>
      </c>
      <c r="B165" s="7" t="s">
        <v>107</v>
      </c>
      <c r="C165" s="7" t="s">
        <v>106</v>
      </c>
      <c r="D165" s="18" t="s">
        <v>40</v>
      </c>
      <c r="E165" s="131">
        <v>55</v>
      </c>
      <c r="F165" s="6"/>
      <c r="G165" s="6"/>
      <c r="H165" s="124"/>
      <c r="I165" s="7"/>
      <c r="J165" s="7"/>
      <c r="K165" s="7"/>
      <c r="L165" s="6"/>
    </row>
    <row r="166" spans="1:12" ht="41.25" customHeight="1" x14ac:dyDescent="0.25">
      <c r="A166" s="15">
        <f t="shared" si="5"/>
        <v>3.4000000000000004</v>
      </c>
      <c r="B166" s="7" t="s">
        <v>108</v>
      </c>
      <c r="C166" s="7" t="s">
        <v>106</v>
      </c>
      <c r="D166" s="18" t="s">
        <v>40</v>
      </c>
      <c r="E166" s="131">
        <v>20</v>
      </c>
      <c r="F166" s="6"/>
      <c r="G166" s="6"/>
      <c r="H166" s="124"/>
      <c r="I166" s="7"/>
      <c r="J166" s="7"/>
      <c r="K166" s="7"/>
      <c r="L166" s="6"/>
    </row>
    <row r="167" spans="1:12" ht="20.100000000000001" customHeight="1" x14ac:dyDescent="0.25">
      <c r="A167" s="15">
        <f t="shared" si="5"/>
        <v>3.5000000000000004</v>
      </c>
      <c r="B167" s="7" t="s">
        <v>110</v>
      </c>
      <c r="C167" s="7" t="s">
        <v>106</v>
      </c>
      <c r="D167" s="18" t="s">
        <v>40</v>
      </c>
      <c r="E167" s="131">
        <f>E165</f>
        <v>55</v>
      </c>
      <c r="F167" s="7"/>
      <c r="G167" s="6"/>
      <c r="H167" s="124"/>
      <c r="I167" s="7"/>
      <c r="J167" s="7"/>
      <c r="K167" s="7"/>
      <c r="L167" s="6"/>
    </row>
    <row r="168" spans="1:12" ht="20.100000000000001" customHeight="1" x14ac:dyDescent="0.25">
      <c r="A168" s="15">
        <f t="shared" si="5"/>
        <v>3.6000000000000005</v>
      </c>
      <c r="B168" s="7" t="s">
        <v>264</v>
      </c>
      <c r="C168" s="7" t="s">
        <v>0</v>
      </c>
      <c r="D168" s="244">
        <v>3.5000000000000001E-3</v>
      </c>
      <c r="E168" s="131">
        <f>D168*E162</f>
        <v>0.26250000000000001</v>
      </c>
      <c r="F168" s="6"/>
      <c r="G168" s="6"/>
      <c r="H168" s="124"/>
      <c r="I168" s="7"/>
      <c r="J168" s="7"/>
      <c r="K168" s="7"/>
      <c r="L168" s="6"/>
    </row>
    <row r="169" spans="1:12" ht="29.25" customHeight="1" x14ac:dyDescent="0.25">
      <c r="A169" s="36">
        <v>4</v>
      </c>
      <c r="B169" s="12" t="s">
        <v>111</v>
      </c>
      <c r="C169" s="36" t="s">
        <v>112</v>
      </c>
      <c r="D169" s="27"/>
      <c r="E169" s="27">
        <v>1</v>
      </c>
      <c r="F169" s="93"/>
      <c r="G169" s="6"/>
      <c r="H169" s="25"/>
      <c r="I169" s="25"/>
      <c r="J169" s="25"/>
      <c r="K169" s="25"/>
      <c r="L169" s="25"/>
    </row>
    <row r="170" spans="1:12" ht="20.100000000000001" customHeight="1" x14ac:dyDescent="0.25">
      <c r="A170" s="15">
        <f t="shared" si="5"/>
        <v>4.0999999999999996</v>
      </c>
      <c r="B170" s="160" t="s">
        <v>220</v>
      </c>
      <c r="C170" s="160" t="s">
        <v>198</v>
      </c>
      <c r="D170" s="162">
        <v>25</v>
      </c>
      <c r="E170" s="159">
        <f>D170*E169</f>
        <v>25</v>
      </c>
      <c r="F170" s="160"/>
      <c r="G170" s="161"/>
      <c r="H170" s="162"/>
      <c r="I170" s="162"/>
      <c r="J170" s="160"/>
      <c r="K170" s="160"/>
      <c r="L170" s="162"/>
    </row>
    <row r="171" spans="1:12" ht="20.100000000000001" customHeight="1" x14ac:dyDescent="0.25">
      <c r="A171" s="15">
        <f t="shared" si="5"/>
        <v>4.1999999999999993</v>
      </c>
      <c r="B171" s="13" t="s">
        <v>263</v>
      </c>
      <c r="C171" s="13" t="s">
        <v>214</v>
      </c>
      <c r="D171" s="183">
        <v>0.7</v>
      </c>
      <c r="E171" s="242">
        <f>D171*E169</f>
        <v>0.7</v>
      </c>
      <c r="F171" s="13"/>
      <c r="G171" s="243"/>
      <c r="H171" s="243"/>
      <c r="I171" s="13"/>
      <c r="J171" s="183"/>
      <c r="K171" s="183"/>
      <c r="L171" s="183"/>
    </row>
    <row r="172" spans="1:12" ht="20.100000000000001" customHeight="1" x14ac:dyDescent="0.25">
      <c r="A172" s="15">
        <f t="shared" si="5"/>
        <v>4.2999999999999989</v>
      </c>
      <c r="B172" s="7" t="s">
        <v>113</v>
      </c>
      <c r="C172" s="7" t="s">
        <v>56</v>
      </c>
      <c r="D172" s="18" t="s">
        <v>40</v>
      </c>
      <c r="E172" s="131">
        <v>1</v>
      </c>
      <c r="F172" s="6"/>
      <c r="G172" s="6"/>
      <c r="H172" s="124"/>
      <c r="I172" s="7"/>
      <c r="J172" s="7"/>
      <c r="K172" s="7"/>
      <c r="L172" s="6"/>
    </row>
    <row r="173" spans="1:12" ht="20.100000000000001" customHeight="1" x14ac:dyDescent="0.25">
      <c r="A173" s="15">
        <f t="shared" si="5"/>
        <v>4.3999999999999986</v>
      </c>
      <c r="B173" s="7" t="s">
        <v>185</v>
      </c>
      <c r="C173" s="7" t="s">
        <v>56</v>
      </c>
      <c r="D173" s="18" t="s">
        <v>40</v>
      </c>
      <c r="E173" s="132">
        <v>1</v>
      </c>
      <c r="F173" s="7"/>
      <c r="G173" s="6"/>
      <c r="H173" s="124"/>
      <c r="I173" s="7"/>
      <c r="J173" s="7"/>
      <c r="K173" s="7"/>
      <c r="L173" s="6"/>
    </row>
    <row r="174" spans="1:12" ht="20.100000000000001" customHeight="1" x14ac:dyDescent="0.25">
      <c r="A174" s="125"/>
      <c r="B174" s="5" t="s">
        <v>100</v>
      </c>
      <c r="C174" s="5" t="s">
        <v>0</v>
      </c>
      <c r="D174" s="25"/>
      <c r="E174" s="26"/>
      <c r="F174" s="26"/>
      <c r="G174" s="126"/>
      <c r="H174" s="108"/>
      <c r="I174" s="245"/>
      <c r="J174" s="76"/>
      <c r="K174" s="246"/>
      <c r="L174" s="25"/>
    </row>
    <row r="175" spans="1:12" ht="20.100000000000001" customHeight="1" x14ac:dyDescent="0.25">
      <c r="A175" s="7"/>
      <c r="B175" s="7" t="s">
        <v>114</v>
      </c>
      <c r="C175" s="7" t="s">
        <v>0</v>
      </c>
      <c r="D175" s="6"/>
      <c r="E175" s="11"/>
      <c r="F175" s="11"/>
      <c r="G175" s="47"/>
      <c r="H175" s="47"/>
      <c r="I175" s="47"/>
      <c r="J175" s="47"/>
      <c r="K175" s="47"/>
      <c r="L175" s="6"/>
    </row>
    <row r="176" spans="1:12" ht="20.100000000000001" customHeight="1" x14ac:dyDescent="0.25">
      <c r="A176" s="5"/>
      <c r="B176" s="5" t="s">
        <v>100</v>
      </c>
      <c r="C176" s="5" t="s">
        <v>0</v>
      </c>
      <c r="D176" s="25"/>
      <c r="E176" s="26"/>
      <c r="F176" s="26"/>
      <c r="G176" s="108"/>
      <c r="H176" s="108"/>
      <c r="I176" s="108"/>
      <c r="J176" s="108"/>
      <c r="K176" s="108"/>
      <c r="L176" s="25"/>
    </row>
    <row r="177" spans="1:12" ht="20.100000000000001" customHeight="1" x14ac:dyDescent="0.25">
      <c r="A177" s="7"/>
      <c r="B177" s="7" t="s">
        <v>269</v>
      </c>
      <c r="C177" s="7" t="s">
        <v>0</v>
      </c>
      <c r="D177" s="6"/>
      <c r="E177" s="11"/>
      <c r="F177" s="11"/>
      <c r="G177" s="47"/>
      <c r="H177" s="47"/>
      <c r="I177" s="47"/>
      <c r="J177" s="47"/>
      <c r="K177" s="47"/>
      <c r="L177" s="6"/>
    </row>
    <row r="178" spans="1:12" ht="24.95" customHeight="1" x14ac:dyDescent="0.25">
      <c r="A178" s="127"/>
      <c r="B178" s="127" t="s">
        <v>277</v>
      </c>
      <c r="C178" s="127" t="s">
        <v>0</v>
      </c>
      <c r="D178" s="128"/>
      <c r="E178" s="128"/>
      <c r="F178" s="128"/>
      <c r="G178" s="129"/>
      <c r="H178" s="129"/>
      <c r="I178" s="129"/>
      <c r="J178" s="129"/>
      <c r="K178" s="129"/>
      <c r="L178" s="128"/>
    </row>
    <row r="179" spans="1:12" ht="24.95" customHeight="1" x14ac:dyDescent="0.25">
      <c r="A179" s="127"/>
      <c r="B179" s="127" t="s">
        <v>115</v>
      </c>
      <c r="C179" s="127" t="s">
        <v>0</v>
      </c>
      <c r="D179" s="128"/>
      <c r="E179" s="128"/>
      <c r="F179" s="128"/>
      <c r="G179" s="129"/>
      <c r="H179" s="129"/>
      <c r="I179" s="129"/>
      <c r="J179" s="129"/>
      <c r="K179" s="129"/>
      <c r="L179" s="128"/>
    </row>
    <row r="180" spans="1:12" ht="37.5" customHeight="1" x14ac:dyDescent="0.25">
      <c r="A180" s="127"/>
      <c r="B180" s="127" t="s">
        <v>278</v>
      </c>
      <c r="C180" s="127" t="s">
        <v>0</v>
      </c>
      <c r="D180" s="128"/>
      <c r="E180" s="128"/>
      <c r="F180" s="128"/>
      <c r="G180" s="129"/>
      <c r="H180" s="129"/>
      <c r="I180" s="129"/>
      <c r="J180" s="129"/>
      <c r="K180" s="129"/>
      <c r="L180" s="128"/>
    </row>
    <row r="181" spans="1:12" ht="24.95" customHeight="1" x14ac:dyDescent="0.25">
      <c r="A181" s="127"/>
      <c r="B181" s="127" t="s">
        <v>115</v>
      </c>
      <c r="C181" s="127" t="s">
        <v>0</v>
      </c>
      <c r="D181" s="128"/>
      <c r="E181" s="128"/>
      <c r="F181" s="128"/>
      <c r="G181" s="129"/>
      <c r="H181" s="129"/>
      <c r="I181" s="129"/>
      <c r="J181" s="129"/>
      <c r="K181" s="129"/>
      <c r="L181" s="128"/>
    </row>
    <row r="182" spans="1:12" ht="24.95" customHeight="1" x14ac:dyDescent="0.25">
      <c r="A182" s="127"/>
      <c r="B182" s="127" t="s">
        <v>279</v>
      </c>
      <c r="C182" s="127" t="s">
        <v>0</v>
      </c>
      <c r="D182" s="128"/>
      <c r="E182" s="128"/>
      <c r="F182" s="128"/>
      <c r="G182" s="129"/>
      <c r="H182" s="129"/>
      <c r="I182" s="129"/>
      <c r="J182" s="129"/>
      <c r="K182" s="129"/>
      <c r="L182" s="128"/>
    </row>
    <row r="183" spans="1:12" ht="24.95" customHeight="1" x14ac:dyDescent="0.25">
      <c r="A183" s="127"/>
      <c r="B183" s="127" t="s">
        <v>100</v>
      </c>
      <c r="C183" s="127" t="s">
        <v>0</v>
      </c>
      <c r="D183" s="128"/>
      <c r="E183" s="128"/>
      <c r="F183" s="128"/>
      <c r="G183" s="129"/>
      <c r="H183" s="129"/>
      <c r="I183" s="129"/>
      <c r="J183" s="129"/>
      <c r="K183" s="129"/>
      <c r="L183" s="128"/>
    </row>
    <row r="185" spans="1:12" x14ac:dyDescent="0.25">
      <c r="B185" s="1"/>
    </row>
    <row r="186" spans="1:12" ht="71.25" customHeight="1" x14ac:dyDescent="0.25">
      <c r="B186" s="285" t="s">
        <v>295</v>
      </c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</row>
    <row r="189" spans="1:12" ht="23.25" customHeight="1" x14ac:dyDescent="0.25">
      <c r="B189" s="265" t="s">
        <v>29</v>
      </c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</row>
  </sheetData>
  <mergeCells count="18">
    <mergeCell ref="B186:L186"/>
    <mergeCell ref="B189:L189"/>
    <mergeCell ref="A12:E12"/>
    <mergeCell ref="A16:E16"/>
    <mergeCell ref="A76:E76"/>
    <mergeCell ref="A102:E102"/>
    <mergeCell ref="A110:E110"/>
    <mergeCell ref="A153:E153"/>
    <mergeCell ref="A5:L5"/>
    <mergeCell ref="A1:L1"/>
    <mergeCell ref="A2:A3"/>
    <mergeCell ref="B2:B3"/>
    <mergeCell ref="C2:C3"/>
    <mergeCell ref="D2:E2"/>
    <mergeCell ref="F2:G2"/>
    <mergeCell ref="H2:I2"/>
    <mergeCell ref="J2:K2"/>
    <mergeCell ref="L2:L3"/>
  </mergeCells>
  <pageMargins left="0.2" right="0.2" top="0.48" bottom="0.4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>
      <selection sqref="A1:L1"/>
    </sheetView>
  </sheetViews>
  <sheetFormatPr defaultRowHeight="15" x14ac:dyDescent="0.25"/>
  <cols>
    <col min="2" max="2" width="55.85546875" customWidth="1"/>
    <col min="3" max="3" width="12.5703125" customWidth="1"/>
    <col min="4" max="5" width="10.28515625" customWidth="1"/>
    <col min="7" max="7" width="10.5703125" customWidth="1"/>
    <col min="12" max="12" width="12.140625" customWidth="1"/>
  </cols>
  <sheetData>
    <row r="1" spans="1:12" ht="38.25" customHeight="1" x14ac:dyDescent="0.25">
      <c r="A1" s="296" t="s">
        <v>296</v>
      </c>
      <c r="B1" s="296"/>
      <c r="C1" s="296"/>
      <c r="D1" s="296"/>
      <c r="E1" s="296"/>
      <c r="F1" s="296"/>
      <c r="G1" s="296"/>
      <c r="H1" s="305"/>
      <c r="I1" s="305"/>
      <c r="J1" s="305"/>
      <c r="K1" s="305"/>
      <c r="L1" s="305"/>
    </row>
    <row r="2" spans="1:12" ht="27" customHeight="1" x14ac:dyDescent="0.25">
      <c r="A2" s="293" t="s">
        <v>42</v>
      </c>
      <c r="B2" s="292" t="s">
        <v>43</v>
      </c>
      <c r="C2" s="292" t="s">
        <v>44</v>
      </c>
      <c r="D2" s="299" t="s">
        <v>1</v>
      </c>
      <c r="E2" s="300"/>
      <c r="F2" s="292" t="s">
        <v>45</v>
      </c>
      <c r="G2" s="292"/>
      <c r="H2" s="292" t="s">
        <v>46</v>
      </c>
      <c r="I2" s="292"/>
      <c r="J2" s="292" t="s">
        <v>47</v>
      </c>
      <c r="K2" s="292"/>
      <c r="L2" s="292" t="s">
        <v>4</v>
      </c>
    </row>
    <row r="3" spans="1:12" ht="38.25" x14ac:dyDescent="0.25">
      <c r="A3" s="293" t="s">
        <v>42</v>
      </c>
      <c r="B3" s="292" t="s">
        <v>48</v>
      </c>
      <c r="C3" s="298" t="s">
        <v>49</v>
      </c>
      <c r="D3" s="59" t="s">
        <v>5</v>
      </c>
      <c r="E3" s="78" t="s">
        <v>6</v>
      </c>
      <c r="F3" s="79" t="s">
        <v>50</v>
      </c>
      <c r="G3" s="250" t="s">
        <v>51</v>
      </c>
      <c r="H3" s="250" t="s">
        <v>50</v>
      </c>
      <c r="I3" s="80" t="s">
        <v>51</v>
      </c>
      <c r="J3" s="250" t="s">
        <v>50</v>
      </c>
      <c r="K3" s="250" t="s">
        <v>51</v>
      </c>
      <c r="L3" s="292" t="s">
        <v>51</v>
      </c>
    </row>
    <row r="4" spans="1:12" x14ac:dyDescent="0.25">
      <c r="A4" s="81">
        <v>1</v>
      </c>
      <c r="B4" s="23">
        <v>3</v>
      </c>
      <c r="C4" s="23">
        <v>4</v>
      </c>
      <c r="D4" s="82">
        <v>5</v>
      </c>
      <c r="E4" s="8">
        <v>6</v>
      </c>
      <c r="F4" s="56">
        <v>7</v>
      </c>
      <c r="G4" s="23">
        <v>8</v>
      </c>
      <c r="H4" s="23">
        <v>9</v>
      </c>
      <c r="I4" s="56">
        <v>10</v>
      </c>
      <c r="J4" s="23">
        <v>11</v>
      </c>
      <c r="K4" s="23">
        <v>12</v>
      </c>
      <c r="L4" s="23">
        <v>13</v>
      </c>
    </row>
    <row r="5" spans="1:12" ht="25.5" customHeight="1" x14ac:dyDescent="0.25">
      <c r="A5" s="294" t="s">
        <v>117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301"/>
    </row>
    <row r="6" spans="1:12" x14ac:dyDescent="0.25">
      <c r="A6" s="62">
        <v>1</v>
      </c>
      <c r="B6" s="5" t="s">
        <v>286</v>
      </c>
      <c r="C6" s="21" t="s">
        <v>7</v>
      </c>
      <c r="D6" s="26"/>
      <c r="E6" s="26">
        <v>0.14000000000000001</v>
      </c>
      <c r="F6" s="25"/>
      <c r="G6" s="84"/>
      <c r="H6" s="59"/>
      <c r="I6" s="251"/>
      <c r="J6" s="59"/>
      <c r="K6" s="133"/>
      <c r="L6" s="25"/>
    </row>
    <row r="7" spans="1:12" x14ac:dyDescent="0.25">
      <c r="A7" s="160">
        <f>A6+0.1</f>
        <v>1.1000000000000001</v>
      </c>
      <c r="B7" s="157" t="s">
        <v>200</v>
      </c>
      <c r="C7" s="157" t="s">
        <v>198</v>
      </c>
      <c r="D7" s="162">
        <v>160</v>
      </c>
      <c r="E7" s="162">
        <f>D7*E6</f>
        <v>22.400000000000002</v>
      </c>
      <c r="F7" s="162"/>
      <c r="G7" s="162"/>
      <c r="H7" s="162"/>
      <c r="I7" s="162"/>
      <c r="J7" s="234"/>
      <c r="K7" s="183"/>
      <c r="L7" s="162"/>
    </row>
    <row r="8" spans="1:12" ht="15.75" x14ac:dyDescent="0.25">
      <c r="A8" s="13">
        <f>A7+0.1</f>
        <v>1.2000000000000002</v>
      </c>
      <c r="B8" s="13" t="s">
        <v>231</v>
      </c>
      <c r="C8" s="13" t="s">
        <v>214</v>
      </c>
      <c r="D8" s="183">
        <v>1.91</v>
      </c>
      <c r="E8" s="242">
        <f>D8*E6</f>
        <v>0.26740000000000003</v>
      </c>
      <c r="F8" s="157"/>
      <c r="G8" s="160"/>
      <c r="H8" s="254"/>
      <c r="I8" s="255"/>
      <c r="J8" s="254"/>
      <c r="K8" s="256"/>
      <c r="L8" s="253"/>
    </row>
    <row r="9" spans="1:12" ht="15.75" x14ac:dyDescent="0.25">
      <c r="A9" s="13">
        <f>A8+0.1</f>
        <v>1.3000000000000003</v>
      </c>
      <c r="B9" s="13" t="s">
        <v>287</v>
      </c>
      <c r="C9" s="13" t="s">
        <v>214</v>
      </c>
      <c r="D9" s="183">
        <v>77.5</v>
      </c>
      <c r="E9" s="234">
        <f>D9*E6</f>
        <v>10.850000000000001</v>
      </c>
      <c r="F9" s="252"/>
      <c r="G9" s="253"/>
      <c r="H9" s="253"/>
      <c r="I9" s="253"/>
      <c r="J9" s="234"/>
      <c r="K9" s="183"/>
      <c r="L9" s="253"/>
    </row>
    <row r="10" spans="1:12" x14ac:dyDescent="0.25">
      <c r="A10" s="62">
        <v>2</v>
      </c>
      <c r="B10" s="21" t="s">
        <v>58</v>
      </c>
      <c r="C10" s="21" t="s">
        <v>8</v>
      </c>
      <c r="D10" s="26"/>
      <c r="E10" s="25">
        <v>28</v>
      </c>
      <c r="F10" s="25"/>
      <c r="G10" s="7"/>
      <c r="H10" s="7"/>
      <c r="I10" s="5"/>
      <c r="J10" s="7"/>
      <c r="K10" s="251"/>
      <c r="L10" s="25"/>
    </row>
    <row r="11" spans="1:12" ht="30" customHeight="1" x14ac:dyDescent="0.25">
      <c r="A11" s="294" t="s">
        <v>288</v>
      </c>
      <c r="B11" s="295"/>
      <c r="C11" s="295"/>
      <c r="D11" s="295"/>
      <c r="E11" s="295"/>
      <c r="F11" s="258"/>
      <c r="G11" s="258"/>
      <c r="H11" s="258"/>
      <c r="I11" s="258"/>
      <c r="J11" s="258"/>
      <c r="K11" s="258"/>
      <c r="L11" s="258"/>
    </row>
    <row r="12" spans="1:12" ht="15.75" x14ac:dyDescent="0.25">
      <c r="A12" s="5">
        <v>1</v>
      </c>
      <c r="B12" s="21" t="s">
        <v>59</v>
      </c>
      <c r="C12" s="5" t="s">
        <v>3</v>
      </c>
      <c r="D12" s="251"/>
      <c r="E12" s="251">
        <v>230</v>
      </c>
      <c r="F12" s="251"/>
      <c r="G12" s="86"/>
      <c r="H12" s="87"/>
      <c r="I12" s="86"/>
      <c r="J12" s="87"/>
      <c r="K12" s="86"/>
      <c r="L12" s="58"/>
    </row>
    <row r="13" spans="1:12" x14ac:dyDescent="0.25">
      <c r="A13" s="15">
        <f>A12+0.1</f>
        <v>1.1000000000000001</v>
      </c>
      <c r="B13" s="155" t="s">
        <v>197</v>
      </c>
      <c r="C13" s="16" t="s">
        <v>198</v>
      </c>
      <c r="D13" s="156">
        <v>0.10199999999999999</v>
      </c>
      <c r="E13" s="10">
        <f>D13*E12</f>
        <v>23.459999999999997</v>
      </c>
      <c r="F13" s="10"/>
      <c r="G13" s="10"/>
      <c r="H13" s="10"/>
      <c r="I13" s="10"/>
      <c r="J13" s="10"/>
      <c r="K13" s="10"/>
      <c r="L13" s="10"/>
    </row>
    <row r="14" spans="1:12" ht="27" x14ac:dyDescent="0.25">
      <c r="A14" s="15">
        <f>A13+0.1</f>
        <v>1.2000000000000002</v>
      </c>
      <c r="B14" s="20" t="s">
        <v>60</v>
      </c>
      <c r="C14" s="59" t="s">
        <v>61</v>
      </c>
      <c r="D14" s="59">
        <v>0.25</v>
      </c>
      <c r="E14" s="59">
        <f>D14*E12</f>
        <v>57.5</v>
      </c>
      <c r="F14" s="57"/>
      <c r="G14" s="57"/>
      <c r="H14" s="16"/>
      <c r="I14" s="10"/>
      <c r="J14" s="16"/>
      <c r="K14" s="10"/>
      <c r="L14" s="60"/>
    </row>
    <row r="15" spans="1:12" ht="31.5" customHeight="1" x14ac:dyDescent="0.25">
      <c r="A15" s="294" t="s">
        <v>123</v>
      </c>
      <c r="B15" s="295"/>
      <c r="C15" s="295"/>
      <c r="D15" s="295"/>
      <c r="E15" s="295"/>
      <c r="F15" s="249"/>
      <c r="G15" s="249"/>
      <c r="H15" s="249"/>
      <c r="I15" s="249"/>
      <c r="J15" s="249"/>
      <c r="K15" s="249"/>
      <c r="L15" s="249"/>
    </row>
    <row r="16" spans="1:12" ht="27" x14ac:dyDescent="0.25">
      <c r="A16" s="41">
        <v>1</v>
      </c>
      <c r="B16" s="88" t="s">
        <v>63</v>
      </c>
      <c r="C16" s="89" t="s">
        <v>64</v>
      </c>
      <c r="D16" s="27"/>
      <c r="E16" s="27">
        <v>400</v>
      </c>
      <c r="F16" s="42"/>
      <c r="G16" s="42"/>
      <c r="H16" s="90"/>
      <c r="I16" s="90"/>
      <c r="J16" s="91"/>
      <c r="K16" s="91"/>
      <c r="L16" s="92"/>
    </row>
    <row r="17" spans="1:12" x14ac:dyDescent="0.25">
      <c r="A17" s="43">
        <v>2</v>
      </c>
      <c r="B17" s="21" t="s">
        <v>21</v>
      </c>
      <c r="C17" s="21" t="s">
        <v>7</v>
      </c>
      <c r="D17" s="26"/>
      <c r="E17" s="38">
        <v>0.2</v>
      </c>
      <c r="F17" s="25"/>
      <c r="G17" s="5"/>
      <c r="H17" s="5"/>
      <c r="I17" s="5"/>
      <c r="J17" s="5"/>
      <c r="K17" s="5"/>
      <c r="L17" s="25"/>
    </row>
    <row r="18" spans="1:12" x14ac:dyDescent="0.25">
      <c r="A18" s="20">
        <f>A17+0.1</f>
        <v>2.1</v>
      </c>
      <c r="B18" s="157" t="s">
        <v>200</v>
      </c>
      <c r="C18" s="157" t="s">
        <v>198</v>
      </c>
      <c r="D18" s="158">
        <v>206</v>
      </c>
      <c r="E18" s="159">
        <f>E17*D18</f>
        <v>41.2</v>
      </c>
      <c r="F18" s="160"/>
      <c r="G18" s="161"/>
      <c r="H18" s="10"/>
      <c r="I18" s="162"/>
      <c r="J18" s="160"/>
      <c r="K18" s="160"/>
      <c r="L18" s="162"/>
    </row>
    <row r="19" spans="1:12" ht="25.5" x14ac:dyDescent="0.25">
      <c r="A19" s="61">
        <v>3</v>
      </c>
      <c r="B19" s="36" t="s">
        <v>201</v>
      </c>
      <c r="C19" s="36" t="s">
        <v>7</v>
      </c>
      <c r="D19" s="14"/>
      <c r="E19" s="14">
        <v>0.4</v>
      </c>
      <c r="F19" s="14"/>
      <c r="G19" s="14"/>
      <c r="H19" s="47"/>
      <c r="I19" s="47"/>
      <c r="J19" s="47"/>
      <c r="K19" s="47"/>
      <c r="L19" s="14"/>
    </row>
    <row r="20" spans="1:12" x14ac:dyDescent="0.25">
      <c r="A20" s="15">
        <f>A19+0.1</f>
        <v>3.1</v>
      </c>
      <c r="B20" s="10" t="s">
        <v>202</v>
      </c>
      <c r="C20" s="10" t="s">
        <v>198</v>
      </c>
      <c r="D20" s="163">
        <v>0.996</v>
      </c>
      <c r="E20" s="10">
        <f>D20*E19</f>
        <v>0.39840000000000003</v>
      </c>
      <c r="F20" s="47"/>
      <c r="G20" s="47"/>
      <c r="H20" s="10"/>
      <c r="I20" s="35"/>
      <c r="J20" s="47"/>
      <c r="K20" s="47"/>
      <c r="L20" s="35"/>
    </row>
    <row r="21" spans="1:12" x14ac:dyDescent="0.25">
      <c r="A21" s="20">
        <f>A20+0.1</f>
        <v>3.2</v>
      </c>
      <c r="B21" s="164" t="s">
        <v>203</v>
      </c>
      <c r="C21" s="164" t="s">
        <v>0</v>
      </c>
      <c r="D21" s="165">
        <v>2.23</v>
      </c>
      <c r="E21" s="165">
        <f>D21*E19</f>
        <v>0.89200000000000002</v>
      </c>
      <c r="F21" s="162"/>
      <c r="G21" s="162"/>
      <c r="H21" s="165"/>
      <c r="I21" s="165"/>
      <c r="J21" s="165"/>
      <c r="K21" s="165"/>
      <c r="L21" s="165"/>
    </row>
    <row r="22" spans="1:12" x14ac:dyDescent="0.25">
      <c r="A22" s="62">
        <v>4</v>
      </c>
      <c r="B22" s="21" t="s">
        <v>22</v>
      </c>
      <c r="C22" s="21" t="s">
        <v>7</v>
      </c>
      <c r="D22" s="34"/>
      <c r="E22" s="25">
        <f>E19</f>
        <v>0.4</v>
      </c>
      <c r="F22" s="25"/>
      <c r="G22" s="13"/>
      <c r="H22" s="13"/>
      <c r="I22" s="13"/>
      <c r="J22" s="13"/>
      <c r="K22" s="13"/>
      <c r="L22" s="14"/>
    </row>
    <row r="23" spans="1:12" x14ac:dyDescent="0.25">
      <c r="A23" s="20">
        <f>A22+0.1</f>
        <v>4.0999999999999996</v>
      </c>
      <c r="B23" s="10" t="s">
        <v>202</v>
      </c>
      <c r="C23" s="10" t="s">
        <v>198</v>
      </c>
      <c r="D23" s="163">
        <v>1.55</v>
      </c>
      <c r="E23" s="10">
        <f>D23*E22</f>
        <v>0.62000000000000011</v>
      </c>
      <c r="F23" s="183"/>
      <c r="G23" s="183"/>
      <c r="H23" s="162"/>
      <c r="I23" s="10"/>
      <c r="J23" s="10"/>
      <c r="K23" s="10"/>
      <c r="L23" s="10"/>
    </row>
    <row r="24" spans="1:12" x14ac:dyDescent="0.25">
      <c r="A24" s="20">
        <f>A23+0.1</f>
        <v>4.1999999999999993</v>
      </c>
      <c r="B24" s="164" t="s">
        <v>213</v>
      </c>
      <c r="C24" s="164" t="s">
        <v>214</v>
      </c>
      <c r="D24" s="184">
        <v>3.47</v>
      </c>
      <c r="E24" s="165">
        <f>D24*E22</f>
        <v>1.3880000000000001</v>
      </c>
      <c r="F24" s="6"/>
      <c r="G24" s="6"/>
      <c r="H24" s="165"/>
      <c r="I24" s="165"/>
      <c r="J24" s="165"/>
      <c r="K24" s="165"/>
      <c r="L24" s="165"/>
    </row>
    <row r="25" spans="1:12" x14ac:dyDescent="0.25">
      <c r="A25" s="20">
        <f>A24+0.1</f>
        <v>4.2999999999999989</v>
      </c>
      <c r="B25" s="164" t="s">
        <v>215</v>
      </c>
      <c r="C25" s="164" t="s">
        <v>0</v>
      </c>
      <c r="D25" s="184">
        <v>0.20899999999999999</v>
      </c>
      <c r="E25" s="165">
        <f>D25*E22</f>
        <v>8.3600000000000008E-2</v>
      </c>
      <c r="F25" s="162"/>
      <c r="G25" s="162"/>
      <c r="H25" s="165"/>
      <c r="I25" s="165"/>
      <c r="J25" s="165"/>
      <c r="K25" s="165"/>
      <c r="L25" s="165"/>
    </row>
    <row r="26" spans="1:12" x14ac:dyDescent="0.25">
      <c r="A26" s="62">
        <v>5</v>
      </c>
      <c r="B26" s="21" t="s">
        <v>25</v>
      </c>
      <c r="C26" s="21" t="s">
        <v>65</v>
      </c>
      <c r="D26" s="26"/>
      <c r="E26" s="25">
        <f>E17</f>
        <v>0.2</v>
      </c>
      <c r="F26" s="25"/>
      <c r="G26" s="7"/>
      <c r="H26" s="7"/>
      <c r="I26" s="7"/>
      <c r="J26" s="7"/>
      <c r="K26" s="7"/>
      <c r="L26" s="14"/>
    </row>
    <row r="27" spans="1:12" x14ac:dyDescent="0.25">
      <c r="A27" s="20">
        <f>A26+0.1</f>
        <v>5.0999999999999996</v>
      </c>
      <c r="B27" s="10" t="s">
        <v>202</v>
      </c>
      <c r="C27" s="10" t="s">
        <v>198</v>
      </c>
      <c r="D27" s="163">
        <v>98</v>
      </c>
      <c r="E27" s="10">
        <f>E26*D27</f>
        <v>19.600000000000001</v>
      </c>
      <c r="F27" s="13"/>
      <c r="G27" s="13"/>
      <c r="H27" s="10"/>
      <c r="I27" s="10"/>
      <c r="J27" s="10"/>
      <c r="K27" s="10"/>
      <c r="L27" s="10"/>
    </row>
    <row r="28" spans="1:12" ht="17.25" customHeight="1" x14ac:dyDescent="0.25">
      <c r="A28" s="62">
        <v>6</v>
      </c>
      <c r="B28" s="21" t="s">
        <v>66</v>
      </c>
      <c r="C28" s="21" t="s">
        <v>8</v>
      </c>
      <c r="D28" s="26"/>
      <c r="E28" s="25">
        <f>(E26+E22)*1.85*100</f>
        <v>111.00000000000003</v>
      </c>
      <c r="F28" s="25"/>
      <c r="G28" s="7"/>
      <c r="H28" s="7"/>
      <c r="I28" s="7"/>
      <c r="J28" s="7"/>
      <c r="K28" s="7"/>
      <c r="L28" s="14"/>
    </row>
    <row r="29" spans="1:12" ht="18" customHeight="1" x14ac:dyDescent="0.25">
      <c r="A29" s="20">
        <f>A28+0.1</f>
        <v>6.1</v>
      </c>
      <c r="B29" s="164" t="s">
        <v>216</v>
      </c>
      <c r="C29" s="164" t="s">
        <v>8</v>
      </c>
      <c r="D29" s="164">
        <v>1</v>
      </c>
      <c r="E29" s="165">
        <f>E28*D29</f>
        <v>111.00000000000003</v>
      </c>
      <c r="F29" s="162"/>
      <c r="G29" s="162"/>
      <c r="H29" s="165"/>
      <c r="I29" s="165"/>
      <c r="J29" s="165"/>
      <c r="K29" s="165"/>
      <c r="L29" s="165"/>
    </row>
    <row r="30" spans="1:12" ht="27" x14ac:dyDescent="0.25">
      <c r="A30" s="41">
        <v>7</v>
      </c>
      <c r="B30" s="12" t="s">
        <v>289</v>
      </c>
      <c r="C30" s="12" t="s">
        <v>9</v>
      </c>
      <c r="D30" s="27"/>
      <c r="E30" s="27">
        <v>27</v>
      </c>
      <c r="F30" s="93"/>
      <c r="G30" s="6"/>
      <c r="H30" s="25"/>
      <c r="I30" s="25"/>
      <c r="J30" s="25"/>
      <c r="K30" s="25"/>
      <c r="L30" s="25"/>
    </row>
    <row r="31" spans="1:12" x14ac:dyDescent="0.25">
      <c r="A31" s="209">
        <f>A30+0.1</f>
        <v>7.1</v>
      </c>
      <c r="B31" s="160" t="s">
        <v>220</v>
      </c>
      <c r="C31" s="160" t="s">
        <v>198</v>
      </c>
      <c r="D31" s="210">
        <v>0.89</v>
      </c>
      <c r="E31" s="162">
        <f>D31*E30</f>
        <v>24.03</v>
      </c>
      <c r="F31" s="162"/>
      <c r="G31" s="162"/>
      <c r="H31" s="162"/>
      <c r="I31" s="162"/>
      <c r="J31" s="162"/>
      <c r="K31" s="162"/>
      <c r="L31" s="162"/>
    </row>
    <row r="32" spans="1:12" x14ac:dyDescent="0.25">
      <c r="A32" s="13">
        <f>A31+0.1</f>
        <v>7.1999999999999993</v>
      </c>
      <c r="B32" s="13" t="s">
        <v>231</v>
      </c>
      <c r="C32" s="13" t="s">
        <v>214</v>
      </c>
      <c r="D32" s="211">
        <v>2.1600000000000001E-2</v>
      </c>
      <c r="E32" s="183">
        <f>D32*E30</f>
        <v>0.58320000000000005</v>
      </c>
      <c r="F32" s="183"/>
      <c r="G32" s="183"/>
      <c r="H32" s="183"/>
      <c r="I32" s="183"/>
      <c r="J32" s="183"/>
      <c r="K32" s="183"/>
      <c r="L32" s="183"/>
    </row>
    <row r="33" spans="1:12" x14ac:dyDescent="0.25">
      <c r="A33" s="13">
        <f>A32+0.1</f>
        <v>7.2999999999999989</v>
      </c>
      <c r="B33" s="13" t="s">
        <v>232</v>
      </c>
      <c r="C33" s="13" t="s">
        <v>214</v>
      </c>
      <c r="D33" s="211">
        <v>0.37</v>
      </c>
      <c r="E33" s="183">
        <f>D33*E30</f>
        <v>9.99</v>
      </c>
      <c r="F33" s="183"/>
      <c r="G33" s="183"/>
      <c r="H33" s="183"/>
      <c r="I33" s="183"/>
      <c r="J33" s="183"/>
      <c r="K33" s="183"/>
      <c r="L33" s="183"/>
    </row>
    <row r="34" spans="1:12" x14ac:dyDescent="0.25">
      <c r="A34" s="94">
        <f>A32+0.1</f>
        <v>7.2999999999999989</v>
      </c>
      <c r="B34" s="37" t="s">
        <v>290</v>
      </c>
      <c r="C34" s="37" t="s">
        <v>9</v>
      </c>
      <c r="D34" s="17">
        <v>1.1499999999999999</v>
      </c>
      <c r="E34" s="17">
        <f>D34*E30</f>
        <v>31.049999999999997</v>
      </c>
      <c r="F34" s="17"/>
      <c r="G34" s="17"/>
      <c r="H34" s="19"/>
      <c r="I34" s="19"/>
      <c r="J34" s="19"/>
      <c r="K34" s="19"/>
      <c r="L34" s="19"/>
    </row>
    <row r="35" spans="1:12" x14ac:dyDescent="0.25">
      <c r="A35" s="94">
        <f>A33+0.1</f>
        <v>7.3999999999999986</v>
      </c>
      <c r="B35" s="7" t="s">
        <v>223</v>
      </c>
      <c r="C35" s="7" t="s">
        <v>0</v>
      </c>
      <c r="D35" s="212">
        <v>0.02</v>
      </c>
      <c r="E35" s="6">
        <f>D35*E30</f>
        <v>0.54</v>
      </c>
      <c r="F35" s="6"/>
      <c r="G35" s="6"/>
      <c r="H35" s="6"/>
      <c r="I35" s="6"/>
      <c r="J35" s="6"/>
      <c r="K35" s="6"/>
      <c r="L35" s="6"/>
    </row>
    <row r="36" spans="1:12" ht="27" x14ac:dyDescent="0.25">
      <c r="A36" s="41">
        <v>8</v>
      </c>
      <c r="B36" s="12" t="s">
        <v>234</v>
      </c>
      <c r="C36" s="12" t="s">
        <v>9</v>
      </c>
      <c r="D36" s="27"/>
      <c r="E36" s="27">
        <v>13.5</v>
      </c>
      <c r="F36" s="93"/>
      <c r="G36" s="6"/>
      <c r="H36" s="25"/>
      <c r="I36" s="25"/>
      <c r="J36" s="25"/>
      <c r="K36" s="25"/>
      <c r="L36" s="25"/>
    </row>
    <row r="37" spans="1:12" x14ac:dyDescent="0.25">
      <c r="A37" s="209">
        <f>A36+0.1</f>
        <v>8.1</v>
      </c>
      <c r="B37" s="160" t="s">
        <v>220</v>
      </c>
      <c r="C37" s="160" t="s">
        <v>198</v>
      </c>
      <c r="D37" s="210">
        <v>0.89</v>
      </c>
      <c r="E37" s="162">
        <f>D37*E36</f>
        <v>12.015000000000001</v>
      </c>
      <c r="F37" s="162"/>
      <c r="G37" s="162"/>
      <c r="H37" s="162"/>
      <c r="I37" s="162"/>
      <c r="J37" s="162"/>
      <c r="K37" s="162"/>
      <c r="L37" s="162"/>
    </row>
    <row r="38" spans="1:12" x14ac:dyDescent="0.25">
      <c r="A38" s="13">
        <f>A37+0.1</f>
        <v>8.1999999999999993</v>
      </c>
      <c r="B38" s="13" t="s">
        <v>231</v>
      </c>
      <c r="C38" s="13" t="s">
        <v>214</v>
      </c>
      <c r="D38" s="211">
        <v>2.1600000000000001E-2</v>
      </c>
      <c r="E38" s="183">
        <f>D38*E36</f>
        <v>0.29160000000000003</v>
      </c>
      <c r="F38" s="183"/>
      <c r="G38" s="183"/>
      <c r="H38" s="183"/>
      <c r="I38" s="183"/>
      <c r="J38" s="183"/>
      <c r="K38" s="183"/>
      <c r="L38" s="183"/>
    </row>
    <row r="39" spans="1:12" x14ac:dyDescent="0.25">
      <c r="A39" s="13">
        <f>A38+0.1</f>
        <v>8.2999999999999989</v>
      </c>
      <c r="B39" s="13" t="s">
        <v>232</v>
      </c>
      <c r="C39" s="13" t="s">
        <v>214</v>
      </c>
      <c r="D39" s="211">
        <v>0.37</v>
      </c>
      <c r="E39" s="183">
        <f>D39*E36</f>
        <v>4.9950000000000001</v>
      </c>
      <c r="F39" s="183"/>
      <c r="G39" s="183"/>
      <c r="H39" s="183"/>
      <c r="I39" s="183"/>
      <c r="J39" s="183"/>
      <c r="K39" s="183"/>
      <c r="L39" s="183"/>
    </row>
    <row r="40" spans="1:12" x14ac:dyDescent="0.25">
      <c r="A40" s="94">
        <f>A38+0.1</f>
        <v>8.2999999999999989</v>
      </c>
      <c r="B40" s="37" t="s">
        <v>233</v>
      </c>
      <c r="C40" s="37" t="s">
        <v>9</v>
      </c>
      <c r="D40" s="17">
        <v>1.1499999999999999</v>
      </c>
      <c r="E40" s="17">
        <f>D40*E36</f>
        <v>15.524999999999999</v>
      </c>
      <c r="F40" s="17"/>
      <c r="G40" s="17"/>
      <c r="H40" s="19"/>
      <c r="I40" s="19"/>
      <c r="J40" s="19"/>
      <c r="K40" s="19"/>
      <c r="L40" s="19"/>
    </row>
    <row r="41" spans="1:12" x14ac:dyDescent="0.25">
      <c r="A41" s="94">
        <f>A39+0.1</f>
        <v>8.3999999999999986</v>
      </c>
      <c r="B41" s="7" t="s">
        <v>223</v>
      </c>
      <c r="C41" s="7" t="s">
        <v>0</v>
      </c>
      <c r="D41" s="212">
        <v>0.02</v>
      </c>
      <c r="E41" s="6">
        <f>D41*E36</f>
        <v>0.27</v>
      </c>
      <c r="F41" s="6"/>
      <c r="G41" s="6"/>
      <c r="H41" s="6"/>
      <c r="I41" s="6"/>
      <c r="J41" s="6"/>
      <c r="K41" s="6"/>
      <c r="L41" s="6"/>
    </row>
    <row r="42" spans="1:12" ht="40.5" x14ac:dyDescent="0.25">
      <c r="A42" s="5">
        <v>9</v>
      </c>
      <c r="B42" s="5" t="s">
        <v>67</v>
      </c>
      <c r="C42" s="5" t="s">
        <v>68</v>
      </c>
      <c r="D42" s="5"/>
      <c r="E42" s="25">
        <f>(E45+E46)/100</f>
        <v>0.61</v>
      </c>
      <c r="F42" s="5"/>
      <c r="G42" s="47"/>
      <c r="H42" s="47"/>
      <c r="I42" s="47"/>
      <c r="J42" s="47"/>
      <c r="K42" s="47"/>
      <c r="L42" s="25"/>
    </row>
    <row r="43" spans="1:12" x14ac:dyDescent="0.25">
      <c r="A43" s="15">
        <f>A42+0.1</f>
        <v>9.1</v>
      </c>
      <c r="B43" s="16" t="s">
        <v>235</v>
      </c>
      <c r="C43" s="16" t="s">
        <v>236</v>
      </c>
      <c r="D43" s="10">
        <v>74</v>
      </c>
      <c r="E43" s="10">
        <f>D43*E42</f>
        <v>45.14</v>
      </c>
      <c r="F43" s="47"/>
      <c r="G43" s="47"/>
      <c r="H43" s="10"/>
      <c r="I43" s="199"/>
      <c r="J43" s="47"/>
      <c r="K43" s="47"/>
      <c r="L43" s="199"/>
    </row>
    <row r="44" spans="1:12" x14ac:dyDescent="0.25">
      <c r="A44" s="15">
        <f>A43+0.1</f>
        <v>9.1999999999999993</v>
      </c>
      <c r="B44" s="200" t="s">
        <v>237</v>
      </c>
      <c r="C44" s="200" t="s">
        <v>214</v>
      </c>
      <c r="D44" s="200">
        <v>0.71</v>
      </c>
      <c r="E44" s="203">
        <f>D44*E42</f>
        <v>0.43309999999999998</v>
      </c>
      <c r="F44" s="95"/>
      <c r="G44" s="95"/>
      <c r="H44" s="95"/>
      <c r="I44" s="95"/>
      <c r="J44" s="213"/>
      <c r="K44" s="213"/>
      <c r="L44" s="213"/>
    </row>
    <row r="45" spans="1:12" x14ac:dyDescent="0.25">
      <c r="A45" s="15">
        <f>A44+0.1</f>
        <v>9.2999999999999989</v>
      </c>
      <c r="B45" s="7" t="s">
        <v>69</v>
      </c>
      <c r="C45" s="7" t="s">
        <v>28</v>
      </c>
      <c r="D45" s="6" t="s">
        <v>40</v>
      </c>
      <c r="E45" s="6">
        <v>5</v>
      </c>
      <c r="F45" s="6"/>
      <c r="G45" s="6"/>
      <c r="H45" s="95"/>
      <c r="I45" s="95"/>
      <c r="J45" s="95"/>
      <c r="K45" s="95"/>
      <c r="L45" s="95"/>
    </row>
    <row r="46" spans="1:12" x14ac:dyDescent="0.25">
      <c r="A46" s="15">
        <f>A45+0.1</f>
        <v>9.3999999999999986</v>
      </c>
      <c r="B46" s="7" t="s">
        <v>70</v>
      </c>
      <c r="C46" s="7" t="s">
        <v>28</v>
      </c>
      <c r="D46" s="6" t="s">
        <v>40</v>
      </c>
      <c r="E46" s="6">
        <v>56</v>
      </c>
      <c r="F46" s="11"/>
      <c r="G46" s="6"/>
      <c r="H46" s="95"/>
      <c r="I46" s="95"/>
      <c r="J46" s="95"/>
      <c r="K46" s="95"/>
      <c r="L46" s="95"/>
    </row>
    <row r="47" spans="1:12" x14ac:dyDescent="0.25">
      <c r="A47" s="15">
        <f t="shared" ref="A47:A49" si="0">A46+0.1</f>
        <v>9.4999999999999982</v>
      </c>
      <c r="B47" s="7" t="s">
        <v>71</v>
      </c>
      <c r="C47" s="7" t="s">
        <v>72</v>
      </c>
      <c r="D47" s="6">
        <v>2</v>
      </c>
      <c r="E47" s="6">
        <f>D47*E42</f>
        <v>1.22</v>
      </c>
      <c r="F47" s="6"/>
      <c r="G47" s="6"/>
      <c r="H47" s="47"/>
      <c r="I47" s="47"/>
      <c r="J47" s="47"/>
      <c r="K47" s="47"/>
      <c r="L47" s="95"/>
    </row>
    <row r="48" spans="1:12" x14ac:dyDescent="0.25">
      <c r="A48" s="15">
        <f t="shared" si="0"/>
        <v>9.5999999999999979</v>
      </c>
      <c r="B48" s="37" t="s">
        <v>233</v>
      </c>
      <c r="C48" s="37" t="s">
        <v>9</v>
      </c>
      <c r="D48" s="17">
        <v>2</v>
      </c>
      <c r="E48" s="17">
        <f>D48*E42</f>
        <v>1.22</v>
      </c>
      <c r="F48" s="17"/>
      <c r="G48" s="17"/>
      <c r="H48" s="19"/>
      <c r="I48" s="19"/>
      <c r="J48" s="19"/>
      <c r="K48" s="19"/>
      <c r="L48" s="19"/>
    </row>
    <row r="49" spans="1:12" x14ac:dyDescent="0.25">
      <c r="A49" s="15">
        <f t="shared" si="0"/>
        <v>9.6999999999999975</v>
      </c>
      <c r="B49" s="7" t="s">
        <v>223</v>
      </c>
      <c r="C49" s="7" t="s">
        <v>0</v>
      </c>
      <c r="D49" s="6">
        <v>9.6</v>
      </c>
      <c r="E49" s="6">
        <f>D49*E42</f>
        <v>5.8559999999999999</v>
      </c>
      <c r="F49" s="6"/>
      <c r="G49" s="6"/>
      <c r="H49" s="47"/>
      <c r="I49" s="47"/>
      <c r="J49" s="47"/>
      <c r="K49" s="47"/>
      <c r="L49" s="95"/>
    </row>
    <row r="50" spans="1:12" x14ac:dyDescent="0.25">
      <c r="A50" s="41">
        <v>10</v>
      </c>
      <c r="B50" s="36" t="s">
        <v>26</v>
      </c>
      <c r="C50" s="36" t="s">
        <v>15</v>
      </c>
      <c r="D50" s="14"/>
      <c r="E50" s="14">
        <v>0.18</v>
      </c>
      <c r="F50" s="14"/>
      <c r="G50" s="19"/>
      <c r="H50" s="19"/>
      <c r="I50" s="28"/>
      <c r="J50" s="19"/>
      <c r="K50" s="19"/>
      <c r="L50" s="14"/>
    </row>
    <row r="51" spans="1:12" x14ac:dyDescent="0.25">
      <c r="A51" s="209">
        <f>A50+0.1</f>
        <v>10.1</v>
      </c>
      <c r="B51" s="16" t="s">
        <v>202</v>
      </c>
      <c r="C51" s="16" t="s">
        <v>198</v>
      </c>
      <c r="D51" s="10">
        <v>12.3</v>
      </c>
      <c r="E51" s="155">
        <f>D51*E50</f>
        <v>2.214</v>
      </c>
      <c r="F51" s="214"/>
      <c r="G51" s="214"/>
      <c r="H51" s="162"/>
      <c r="I51" s="155"/>
      <c r="J51" s="214"/>
      <c r="K51" s="214"/>
      <c r="L51" s="10"/>
    </row>
    <row r="52" spans="1:12" x14ac:dyDescent="0.25">
      <c r="A52" s="215">
        <f>A51+0.1</f>
        <v>10.199999999999999</v>
      </c>
      <c r="B52" s="164" t="s">
        <v>206</v>
      </c>
      <c r="C52" s="164" t="s">
        <v>0</v>
      </c>
      <c r="D52" s="165">
        <v>1.4</v>
      </c>
      <c r="E52" s="170">
        <f>D52*E50</f>
        <v>0.252</v>
      </c>
      <c r="F52" s="172"/>
      <c r="G52" s="172"/>
      <c r="H52" s="172"/>
      <c r="I52" s="171"/>
      <c r="J52" s="165"/>
      <c r="K52" s="165"/>
      <c r="L52" s="172"/>
    </row>
    <row r="53" spans="1:12" x14ac:dyDescent="0.25">
      <c r="A53" s="216">
        <f>A52+0.1</f>
        <v>10.299999999999999</v>
      </c>
      <c r="B53" s="216" t="s">
        <v>238</v>
      </c>
      <c r="C53" s="216" t="s">
        <v>8</v>
      </c>
      <c r="D53" s="217" t="s">
        <v>40</v>
      </c>
      <c r="E53" s="217">
        <f>E50</f>
        <v>0.18</v>
      </c>
      <c r="F53" s="217"/>
      <c r="G53" s="217"/>
      <c r="H53" s="7"/>
      <c r="I53" s="7"/>
      <c r="J53" s="7"/>
      <c r="K53" s="7"/>
      <c r="L53" s="6"/>
    </row>
    <row r="54" spans="1:12" x14ac:dyDescent="0.25">
      <c r="A54" s="24">
        <f>A53+0.1</f>
        <v>10.399999999999999</v>
      </c>
      <c r="B54" s="37" t="s">
        <v>226</v>
      </c>
      <c r="C54" s="37" t="s">
        <v>208</v>
      </c>
      <c r="D54" s="17">
        <v>7.15</v>
      </c>
      <c r="E54" s="18">
        <f>D54*E50</f>
        <v>1.2869999999999999</v>
      </c>
      <c r="F54" s="17"/>
      <c r="G54" s="17"/>
      <c r="H54" s="19"/>
      <c r="I54" s="28"/>
      <c r="J54" s="19"/>
      <c r="K54" s="19"/>
      <c r="L54" s="19"/>
    </row>
    <row r="55" spans="1:12" ht="25.5" x14ac:dyDescent="0.25">
      <c r="A55" s="41">
        <v>11</v>
      </c>
      <c r="B55" s="36" t="s">
        <v>73</v>
      </c>
      <c r="C55" s="36" t="s">
        <v>7</v>
      </c>
      <c r="D55" s="14"/>
      <c r="E55" s="55">
        <v>3.3599999999999998E-2</v>
      </c>
      <c r="F55" s="14"/>
      <c r="G55" s="19"/>
      <c r="H55" s="19"/>
      <c r="I55" s="28"/>
      <c r="J55" s="19"/>
      <c r="K55" s="19"/>
      <c r="L55" s="14"/>
    </row>
    <row r="56" spans="1:12" x14ac:dyDescent="0.25">
      <c r="A56" s="209">
        <f>A55+0.1</f>
        <v>11.1</v>
      </c>
      <c r="B56" s="16" t="s">
        <v>202</v>
      </c>
      <c r="C56" s="16" t="s">
        <v>198</v>
      </c>
      <c r="D56" s="10">
        <v>137</v>
      </c>
      <c r="E56" s="155">
        <f>D56*E55</f>
        <v>4.6031999999999993</v>
      </c>
      <c r="F56" s="214"/>
      <c r="G56" s="214"/>
      <c r="H56" s="162"/>
      <c r="I56" s="155"/>
      <c r="J56" s="214"/>
      <c r="K56" s="214"/>
      <c r="L56" s="10"/>
    </row>
    <row r="57" spans="1:12" x14ac:dyDescent="0.25">
      <c r="A57" s="215">
        <f>A56+0.1</f>
        <v>11.2</v>
      </c>
      <c r="B57" s="164" t="s">
        <v>206</v>
      </c>
      <c r="C57" s="164" t="s">
        <v>0</v>
      </c>
      <c r="D57" s="165">
        <v>28.3</v>
      </c>
      <c r="E57" s="170">
        <f>D57*E55</f>
        <v>0.95087999999999995</v>
      </c>
      <c r="F57" s="172"/>
      <c r="G57" s="172"/>
      <c r="H57" s="172"/>
      <c r="I57" s="171"/>
      <c r="J57" s="165"/>
      <c r="K57" s="165"/>
      <c r="L57" s="172"/>
    </row>
    <row r="58" spans="1:12" x14ac:dyDescent="0.25">
      <c r="A58" s="24">
        <f>A57+0.1</f>
        <v>11.299999999999999</v>
      </c>
      <c r="B58" s="37" t="s">
        <v>74</v>
      </c>
      <c r="C58" s="37" t="s">
        <v>9</v>
      </c>
      <c r="D58" s="17">
        <v>102</v>
      </c>
      <c r="E58" s="18">
        <f>D58*E55</f>
        <v>3.4271999999999996</v>
      </c>
      <c r="F58" s="17"/>
      <c r="G58" s="17"/>
      <c r="H58" s="19"/>
      <c r="I58" s="28"/>
      <c r="J58" s="19"/>
      <c r="K58" s="19"/>
      <c r="L58" s="19"/>
    </row>
    <row r="59" spans="1:12" x14ac:dyDescent="0.25">
      <c r="A59" s="24">
        <f>A58+0.1</f>
        <v>11.399999999999999</v>
      </c>
      <c r="B59" s="37" t="s">
        <v>226</v>
      </c>
      <c r="C59" s="37" t="s">
        <v>208</v>
      </c>
      <c r="D59" s="17">
        <v>62</v>
      </c>
      <c r="E59" s="18">
        <f>D59*E55</f>
        <v>2.0831999999999997</v>
      </c>
      <c r="F59" s="17"/>
      <c r="G59" s="17"/>
      <c r="H59" s="19"/>
      <c r="I59" s="28"/>
      <c r="J59" s="19"/>
      <c r="K59" s="19"/>
      <c r="L59" s="19"/>
    </row>
    <row r="60" spans="1:12" ht="25.5" x14ac:dyDescent="0.25">
      <c r="A60" s="29">
        <v>12</v>
      </c>
      <c r="B60" s="97" t="s">
        <v>239</v>
      </c>
      <c r="C60" s="98" t="s">
        <v>37</v>
      </c>
      <c r="D60" s="99"/>
      <c r="E60" s="14">
        <v>42</v>
      </c>
      <c r="F60" s="14"/>
      <c r="G60" s="47"/>
      <c r="H60" s="47"/>
      <c r="I60" s="47"/>
      <c r="J60" s="47"/>
      <c r="K60" s="47"/>
      <c r="L60" s="14"/>
    </row>
    <row r="61" spans="1:12" x14ac:dyDescent="0.25">
      <c r="A61" s="15">
        <f>A60+0.1</f>
        <v>12.1</v>
      </c>
      <c r="B61" s="218" t="s">
        <v>240</v>
      </c>
      <c r="C61" s="219" t="s">
        <v>0</v>
      </c>
      <c r="D61" s="220">
        <v>1</v>
      </c>
      <c r="E61" s="10">
        <f>D61*E60</f>
        <v>42</v>
      </c>
      <c r="F61" s="47"/>
      <c r="G61" s="47"/>
      <c r="H61" s="10"/>
      <c r="I61" s="10"/>
      <c r="J61" s="47"/>
      <c r="K61" s="47"/>
      <c r="L61" s="10"/>
    </row>
    <row r="62" spans="1:12" x14ac:dyDescent="0.25">
      <c r="A62" s="37">
        <f>A61+0.1</f>
        <v>12.2</v>
      </c>
      <c r="B62" s="221" t="s">
        <v>241</v>
      </c>
      <c r="C62" s="202" t="s">
        <v>0</v>
      </c>
      <c r="D62" s="202">
        <v>0.32500000000000001</v>
      </c>
      <c r="E62" s="203">
        <f>D62*E60</f>
        <v>13.65</v>
      </c>
      <c r="F62" s="203"/>
      <c r="G62" s="203"/>
      <c r="H62" s="203"/>
      <c r="I62" s="203"/>
      <c r="J62" s="203"/>
      <c r="K62" s="203"/>
      <c r="L62" s="203"/>
    </row>
    <row r="63" spans="1:12" ht="25.5" x14ac:dyDescent="0.25">
      <c r="A63" s="37">
        <f>A62+0.1</f>
        <v>12.299999999999999</v>
      </c>
      <c r="B63" s="222" t="s">
        <v>239</v>
      </c>
      <c r="C63" s="100" t="s">
        <v>75</v>
      </c>
      <c r="D63" s="101">
        <v>1.02</v>
      </c>
      <c r="E63" s="17">
        <f>D63*E60</f>
        <v>42.84</v>
      </c>
      <c r="F63" s="17"/>
      <c r="G63" s="17"/>
      <c r="H63" s="47"/>
      <c r="I63" s="47"/>
      <c r="J63" s="47"/>
      <c r="K63" s="47"/>
      <c r="L63" s="95"/>
    </row>
    <row r="64" spans="1:12" x14ac:dyDescent="0.25">
      <c r="A64" s="37">
        <f>A63+0.1</f>
        <v>12.399999999999999</v>
      </c>
      <c r="B64" s="102" t="s">
        <v>242</v>
      </c>
      <c r="C64" s="100" t="s">
        <v>243</v>
      </c>
      <c r="D64" s="101">
        <v>0.5</v>
      </c>
      <c r="E64" s="17">
        <f>D64*E60</f>
        <v>21</v>
      </c>
      <c r="F64" s="17"/>
      <c r="G64" s="17"/>
      <c r="H64" s="47"/>
      <c r="I64" s="47"/>
      <c r="J64" s="47"/>
      <c r="K64" s="47"/>
      <c r="L64" s="95"/>
    </row>
    <row r="65" spans="1:12" ht="25.5" x14ac:dyDescent="0.25">
      <c r="A65" s="37">
        <f>A64+0.1</f>
        <v>12.499999999999998</v>
      </c>
      <c r="B65" s="223" t="s">
        <v>244</v>
      </c>
      <c r="C65" s="224" t="s">
        <v>245</v>
      </c>
      <c r="D65" s="101">
        <v>0.3</v>
      </c>
      <c r="E65" s="17">
        <f>D65*E60</f>
        <v>12.6</v>
      </c>
      <c r="F65" s="17"/>
      <c r="G65" s="17"/>
      <c r="H65" s="47"/>
      <c r="I65" s="47"/>
      <c r="J65" s="47"/>
      <c r="K65" s="47"/>
      <c r="L65" s="95"/>
    </row>
    <row r="66" spans="1:12" ht="27" x14ac:dyDescent="0.25">
      <c r="A66" s="62">
        <v>13</v>
      </c>
      <c r="B66" s="21" t="s">
        <v>246</v>
      </c>
      <c r="C66" s="21" t="s">
        <v>9</v>
      </c>
      <c r="D66" s="26"/>
      <c r="E66" s="25">
        <v>6.51</v>
      </c>
      <c r="F66" s="25"/>
      <c r="G66" s="47"/>
      <c r="H66" s="47"/>
      <c r="I66" s="47"/>
      <c r="J66" s="47"/>
      <c r="K66" s="47"/>
      <c r="L66" s="25"/>
    </row>
    <row r="67" spans="1:12" x14ac:dyDescent="0.25">
      <c r="A67" s="15">
        <f>A66+0.1</f>
        <v>13.1</v>
      </c>
      <c r="B67" s="16" t="s">
        <v>200</v>
      </c>
      <c r="C67" s="16" t="s">
        <v>198</v>
      </c>
      <c r="D67" s="16">
        <v>3</v>
      </c>
      <c r="E67" s="16">
        <f>D67*E66</f>
        <v>19.53</v>
      </c>
      <c r="F67" s="47"/>
      <c r="G67" s="47"/>
      <c r="H67" s="10"/>
      <c r="I67" s="199"/>
      <c r="J67" s="47"/>
      <c r="K67" s="47"/>
      <c r="L67" s="199"/>
    </row>
    <row r="68" spans="1:12" x14ac:dyDescent="0.25">
      <c r="A68" s="15">
        <f>A67+0.1</f>
        <v>13.2</v>
      </c>
      <c r="B68" s="20" t="s">
        <v>247</v>
      </c>
      <c r="C68" s="20" t="s">
        <v>9</v>
      </c>
      <c r="D68" s="225">
        <v>1</v>
      </c>
      <c r="E68" s="6">
        <f>D68*E66</f>
        <v>6.51</v>
      </c>
      <c r="F68" s="6"/>
      <c r="G68" s="6"/>
      <c r="H68" s="47"/>
      <c r="I68" s="47"/>
      <c r="J68" s="47"/>
      <c r="K68" s="47"/>
      <c r="L68" s="95"/>
    </row>
    <row r="69" spans="1:12" x14ac:dyDescent="0.25">
      <c r="A69" s="15">
        <f>A68+0.1</f>
        <v>13.299999999999999</v>
      </c>
      <c r="B69" s="20" t="s">
        <v>248</v>
      </c>
      <c r="C69" s="7" t="s">
        <v>0</v>
      </c>
      <c r="D69" s="225">
        <v>0.01</v>
      </c>
      <c r="E69" s="6">
        <f>D69*E66</f>
        <v>6.5100000000000005E-2</v>
      </c>
      <c r="F69" s="6"/>
      <c r="G69" s="6"/>
      <c r="H69" s="47"/>
      <c r="I69" s="47"/>
      <c r="J69" s="47"/>
      <c r="K69" s="47"/>
      <c r="L69" s="95"/>
    </row>
    <row r="70" spans="1:12" x14ac:dyDescent="0.25">
      <c r="A70" s="103">
        <v>14</v>
      </c>
      <c r="B70" s="5" t="s">
        <v>76</v>
      </c>
      <c r="C70" s="5" t="s">
        <v>17</v>
      </c>
      <c r="D70" s="25"/>
      <c r="E70" s="25">
        <v>0.93</v>
      </c>
      <c r="F70" s="25"/>
      <c r="G70" s="47"/>
      <c r="H70" s="47"/>
      <c r="I70" s="47"/>
      <c r="J70" s="47"/>
      <c r="K70" s="77"/>
      <c r="L70" s="25"/>
    </row>
    <row r="71" spans="1:12" x14ac:dyDescent="0.25">
      <c r="A71" s="15">
        <f>A70+0.1</f>
        <v>14.1</v>
      </c>
      <c r="B71" s="16" t="s">
        <v>235</v>
      </c>
      <c r="C71" s="16" t="s">
        <v>198</v>
      </c>
      <c r="D71" s="16">
        <v>40.200000000000003</v>
      </c>
      <c r="E71" s="16">
        <f>D71*E70</f>
        <v>37.386000000000003</v>
      </c>
      <c r="F71" s="47"/>
      <c r="G71" s="47"/>
      <c r="H71" s="10"/>
      <c r="I71" s="199"/>
      <c r="J71" s="47"/>
      <c r="K71" s="47"/>
      <c r="L71" s="199"/>
    </row>
    <row r="72" spans="1:12" x14ac:dyDescent="0.25">
      <c r="A72" s="15">
        <f>A71+0.1</f>
        <v>14.2</v>
      </c>
      <c r="B72" s="7" t="s">
        <v>249</v>
      </c>
      <c r="C72" s="203" t="s">
        <v>208</v>
      </c>
      <c r="D72" s="203">
        <v>12.9</v>
      </c>
      <c r="E72" s="203">
        <f>E70*D72</f>
        <v>11.997000000000002</v>
      </c>
      <c r="F72" s="203"/>
      <c r="G72" s="203"/>
      <c r="H72" s="203"/>
      <c r="I72" s="203"/>
      <c r="J72" s="203"/>
      <c r="K72" s="203"/>
      <c r="L72" s="203"/>
    </row>
    <row r="73" spans="1:12" x14ac:dyDescent="0.25">
      <c r="A73" s="15">
        <f>A72+0.1</f>
        <v>14.299999999999999</v>
      </c>
      <c r="B73" s="7" t="s">
        <v>250</v>
      </c>
      <c r="C73" s="7" t="s">
        <v>11</v>
      </c>
      <c r="D73" s="6" t="s">
        <v>40</v>
      </c>
      <c r="E73" s="6">
        <f>E70*100</f>
        <v>93</v>
      </c>
      <c r="F73" s="6"/>
      <c r="G73" s="6"/>
      <c r="H73" s="47"/>
      <c r="I73" s="47"/>
      <c r="J73" s="47"/>
      <c r="K73" s="47"/>
      <c r="L73" s="95"/>
    </row>
    <row r="74" spans="1:12" x14ac:dyDescent="0.25">
      <c r="A74" s="15">
        <f>A73+0.1</f>
        <v>14.399999999999999</v>
      </c>
      <c r="B74" s="7" t="s">
        <v>77</v>
      </c>
      <c r="C74" s="7" t="s">
        <v>9</v>
      </c>
      <c r="D74" s="6">
        <v>0.05</v>
      </c>
      <c r="E74" s="6">
        <f>D74*E70</f>
        <v>4.6500000000000007E-2</v>
      </c>
      <c r="F74" s="6"/>
      <c r="G74" s="6"/>
      <c r="H74" s="47"/>
      <c r="I74" s="47"/>
      <c r="J74" s="47"/>
      <c r="K74" s="47"/>
      <c r="L74" s="95"/>
    </row>
    <row r="75" spans="1:12" ht="27" x14ac:dyDescent="0.25">
      <c r="A75" s="103">
        <v>15</v>
      </c>
      <c r="B75" s="5" t="s">
        <v>291</v>
      </c>
      <c r="C75" s="5" t="s">
        <v>11</v>
      </c>
      <c r="D75" s="25"/>
      <c r="E75" s="25">
        <v>30</v>
      </c>
      <c r="F75" s="25"/>
      <c r="G75" s="257"/>
      <c r="H75" s="47"/>
      <c r="I75" s="47"/>
      <c r="J75" s="47"/>
      <c r="K75" s="77"/>
      <c r="L75" s="25"/>
    </row>
    <row r="76" spans="1:12" ht="35.25" customHeight="1" x14ac:dyDescent="0.25">
      <c r="A76" s="294" t="s">
        <v>132</v>
      </c>
      <c r="B76" s="295"/>
      <c r="C76" s="295"/>
      <c r="D76" s="295"/>
      <c r="E76" s="295"/>
      <c r="F76" s="258"/>
      <c r="G76" s="258"/>
      <c r="H76" s="258"/>
      <c r="I76" s="258"/>
      <c r="J76" s="258"/>
      <c r="K76" s="258"/>
      <c r="L76" s="258"/>
    </row>
    <row r="77" spans="1:12" x14ac:dyDescent="0.25">
      <c r="A77" s="5">
        <v>1</v>
      </c>
      <c r="B77" s="5" t="s">
        <v>82</v>
      </c>
      <c r="C77" s="5" t="s">
        <v>83</v>
      </c>
      <c r="D77" s="5"/>
      <c r="E77" s="5">
        <v>10</v>
      </c>
      <c r="F77" s="5"/>
      <c r="G77" s="25"/>
      <c r="H77" s="5"/>
      <c r="I77" s="25"/>
      <c r="J77" s="5"/>
      <c r="K77" s="25"/>
      <c r="L77" s="25"/>
    </row>
    <row r="78" spans="1:12" ht="27" x14ac:dyDescent="0.25">
      <c r="A78" s="15">
        <f>A77+0.1</f>
        <v>1.1000000000000001</v>
      </c>
      <c r="B78" s="7" t="s">
        <v>257</v>
      </c>
      <c r="C78" s="7" t="s">
        <v>56</v>
      </c>
      <c r="D78" s="7" t="s">
        <v>24</v>
      </c>
      <c r="E78" s="6">
        <f>E77</f>
        <v>10</v>
      </c>
      <c r="F78" s="7"/>
      <c r="G78" s="6"/>
      <c r="H78" s="7"/>
      <c r="I78" s="6"/>
      <c r="J78" s="7"/>
      <c r="K78" s="6"/>
      <c r="L78" s="6"/>
    </row>
    <row r="79" spans="1:12" x14ac:dyDescent="0.25">
      <c r="A79" s="5">
        <v>2</v>
      </c>
      <c r="B79" s="5" t="s">
        <v>84</v>
      </c>
      <c r="C79" s="5" t="s">
        <v>83</v>
      </c>
      <c r="D79" s="5"/>
      <c r="E79" s="5">
        <v>2</v>
      </c>
      <c r="F79" s="5"/>
      <c r="G79" s="25"/>
      <c r="H79" s="5"/>
      <c r="I79" s="25"/>
      <c r="J79" s="5"/>
      <c r="K79" s="25"/>
      <c r="L79" s="25"/>
    </row>
    <row r="80" spans="1:12" ht="27" x14ac:dyDescent="0.25">
      <c r="A80" s="15">
        <f>A79+0.1</f>
        <v>2.1</v>
      </c>
      <c r="B80" s="7" t="s">
        <v>258</v>
      </c>
      <c r="C80" s="7" t="s">
        <v>56</v>
      </c>
      <c r="D80" s="7">
        <v>1</v>
      </c>
      <c r="E80" s="6">
        <f>D80*E79</f>
        <v>2</v>
      </c>
      <c r="F80" s="7"/>
      <c r="G80" s="6"/>
      <c r="H80" s="7"/>
      <c r="I80" s="6"/>
      <c r="J80" s="7"/>
      <c r="K80" s="6"/>
      <c r="L80" s="6"/>
    </row>
    <row r="81" spans="1:12" x14ac:dyDescent="0.25">
      <c r="A81" s="5">
        <v>3</v>
      </c>
      <c r="B81" s="5" t="s">
        <v>259</v>
      </c>
      <c r="C81" s="5" t="s">
        <v>83</v>
      </c>
      <c r="D81" s="5"/>
      <c r="E81" s="25">
        <f>SUM(E82:E83)</f>
        <v>3</v>
      </c>
      <c r="F81" s="5"/>
      <c r="G81" s="25"/>
      <c r="H81" s="5"/>
      <c r="I81" s="25"/>
      <c r="J81" s="5"/>
      <c r="K81" s="25"/>
      <c r="L81" s="25"/>
    </row>
    <row r="82" spans="1:12" ht="40.5" x14ac:dyDescent="0.25">
      <c r="A82" s="15">
        <f>A81+0.1</f>
        <v>3.1</v>
      </c>
      <c r="B82" s="7" t="s">
        <v>260</v>
      </c>
      <c r="C82" s="7" t="s">
        <v>56</v>
      </c>
      <c r="D82" s="114" t="s">
        <v>40</v>
      </c>
      <c r="E82" s="6">
        <v>1</v>
      </c>
      <c r="F82" s="7"/>
      <c r="G82" s="6"/>
      <c r="H82" s="7"/>
      <c r="I82" s="6"/>
      <c r="J82" s="7"/>
      <c r="K82" s="6"/>
      <c r="L82" s="6"/>
    </row>
    <row r="83" spans="1:12" ht="40.5" x14ac:dyDescent="0.25">
      <c r="A83" s="15">
        <f>A82+0.1</f>
        <v>3.2</v>
      </c>
      <c r="B83" s="7" t="s">
        <v>85</v>
      </c>
      <c r="C83" s="7" t="s">
        <v>56</v>
      </c>
      <c r="D83" s="114" t="s">
        <v>40</v>
      </c>
      <c r="E83" s="6">
        <v>2</v>
      </c>
      <c r="F83" s="7"/>
      <c r="G83" s="6"/>
      <c r="H83" s="7"/>
      <c r="I83" s="6"/>
      <c r="J83" s="7"/>
      <c r="K83" s="6"/>
      <c r="L83" s="6"/>
    </row>
    <row r="84" spans="1:12" ht="39.75" customHeight="1" x14ac:dyDescent="0.25">
      <c r="A84" s="294" t="s">
        <v>178</v>
      </c>
      <c r="B84" s="295"/>
      <c r="C84" s="295"/>
      <c r="D84" s="295"/>
      <c r="E84" s="295"/>
      <c r="F84" s="249"/>
      <c r="G84" s="249"/>
      <c r="H84" s="249"/>
      <c r="I84" s="249"/>
      <c r="J84" s="249"/>
      <c r="K84" s="249"/>
      <c r="L84" s="249"/>
    </row>
    <row r="85" spans="1:12" x14ac:dyDescent="0.25">
      <c r="A85" s="43">
        <v>1</v>
      </c>
      <c r="B85" s="21" t="s">
        <v>86</v>
      </c>
      <c r="C85" s="21" t="s">
        <v>7</v>
      </c>
      <c r="D85" s="26"/>
      <c r="E85" s="38">
        <v>7.0000000000000007E-2</v>
      </c>
      <c r="F85" s="25"/>
      <c r="G85" s="5"/>
      <c r="H85" s="5"/>
      <c r="I85" s="5"/>
      <c r="J85" s="5"/>
      <c r="K85" s="5"/>
      <c r="L85" s="25"/>
    </row>
    <row r="86" spans="1:12" x14ac:dyDescent="0.25">
      <c r="A86" s="20">
        <f>A85+0.1</f>
        <v>1.1000000000000001</v>
      </c>
      <c r="B86" s="157" t="s">
        <v>200</v>
      </c>
      <c r="C86" s="157" t="s">
        <v>198</v>
      </c>
      <c r="D86" s="158">
        <v>206</v>
      </c>
      <c r="E86" s="159">
        <f>E85*D86</f>
        <v>14.420000000000002</v>
      </c>
      <c r="F86" s="160"/>
      <c r="G86" s="161"/>
      <c r="H86" s="10"/>
      <c r="I86" s="162"/>
      <c r="J86" s="160"/>
      <c r="K86" s="160"/>
      <c r="L86" s="162"/>
    </row>
    <row r="87" spans="1:12" ht="25.5" x14ac:dyDescent="0.25">
      <c r="A87" s="61">
        <v>2</v>
      </c>
      <c r="B87" s="36" t="s">
        <v>201</v>
      </c>
      <c r="C87" s="36" t="s">
        <v>7</v>
      </c>
      <c r="D87" s="14"/>
      <c r="E87" s="14">
        <v>0.1</v>
      </c>
      <c r="F87" s="14"/>
      <c r="G87" s="14"/>
      <c r="H87" s="47"/>
      <c r="I87" s="47"/>
      <c r="J87" s="47"/>
      <c r="K87" s="47"/>
      <c r="L87" s="14"/>
    </row>
    <row r="88" spans="1:12" x14ac:dyDescent="0.25">
      <c r="A88" s="15">
        <f>A87+0.1</f>
        <v>2.1</v>
      </c>
      <c r="B88" s="10" t="s">
        <v>202</v>
      </c>
      <c r="C88" s="10" t="s">
        <v>198</v>
      </c>
      <c r="D88" s="163">
        <v>0.996</v>
      </c>
      <c r="E88" s="10">
        <f>D88*E87</f>
        <v>9.9600000000000008E-2</v>
      </c>
      <c r="F88" s="47"/>
      <c r="G88" s="47"/>
      <c r="H88" s="10"/>
      <c r="I88" s="35"/>
      <c r="J88" s="47"/>
      <c r="K88" s="47"/>
      <c r="L88" s="35"/>
    </row>
    <row r="89" spans="1:12" x14ac:dyDescent="0.25">
      <c r="A89" s="20">
        <f>A88+0.1</f>
        <v>2.2000000000000002</v>
      </c>
      <c r="B89" s="164" t="s">
        <v>203</v>
      </c>
      <c r="C89" s="164" t="s">
        <v>0</v>
      </c>
      <c r="D89" s="165">
        <v>2.23</v>
      </c>
      <c r="E89" s="165">
        <f>D89*E87</f>
        <v>0.223</v>
      </c>
      <c r="F89" s="162"/>
      <c r="G89" s="162"/>
      <c r="H89" s="165"/>
      <c r="I89" s="165"/>
      <c r="J89" s="165"/>
      <c r="K89" s="165"/>
      <c r="L89" s="165"/>
    </row>
    <row r="90" spans="1:12" x14ac:dyDescent="0.25">
      <c r="A90" s="5">
        <v>3</v>
      </c>
      <c r="B90" s="5" t="s">
        <v>81</v>
      </c>
      <c r="C90" s="5" t="s">
        <v>79</v>
      </c>
      <c r="D90" s="5"/>
      <c r="E90" s="5">
        <v>1</v>
      </c>
      <c r="F90" s="5"/>
      <c r="G90" s="25"/>
      <c r="H90" s="5"/>
      <c r="I90" s="25"/>
      <c r="J90" s="5"/>
      <c r="K90" s="25"/>
      <c r="L90" s="25"/>
    </row>
    <row r="91" spans="1:12" x14ac:dyDescent="0.25">
      <c r="A91" s="15">
        <f>A90+0.1</f>
        <v>3.1</v>
      </c>
      <c r="B91" s="16" t="s">
        <v>252</v>
      </c>
      <c r="C91" s="16" t="s">
        <v>198</v>
      </c>
      <c r="D91" s="16">
        <v>2.74</v>
      </c>
      <c r="E91" s="16">
        <f>E90*D91</f>
        <v>2.74</v>
      </c>
      <c r="F91" s="47"/>
      <c r="G91" s="47"/>
      <c r="H91" s="198"/>
      <c r="I91" s="199"/>
      <c r="J91" s="47"/>
      <c r="K91" s="47"/>
      <c r="L91" s="199"/>
    </row>
    <row r="92" spans="1:12" x14ac:dyDescent="0.25">
      <c r="A92" s="15">
        <f>A91+0.1</f>
        <v>3.2</v>
      </c>
      <c r="B92" s="200" t="s">
        <v>237</v>
      </c>
      <c r="C92" s="201" t="s">
        <v>0</v>
      </c>
      <c r="D92" s="202">
        <v>0.64</v>
      </c>
      <c r="E92" s="203">
        <f>E90*D92</f>
        <v>0.64</v>
      </c>
      <c r="F92" s="47"/>
      <c r="G92" s="47"/>
      <c r="H92" s="91"/>
      <c r="I92" s="91"/>
      <c r="J92" s="203"/>
      <c r="K92" s="203"/>
      <c r="L92" s="203"/>
    </row>
    <row r="93" spans="1:12" x14ac:dyDescent="0.25">
      <c r="A93" s="15">
        <f>A92+0.1</f>
        <v>3.3000000000000003</v>
      </c>
      <c r="B93" s="7" t="s">
        <v>78</v>
      </c>
      <c r="C93" s="7" t="s">
        <v>79</v>
      </c>
      <c r="D93" s="7">
        <v>1.02</v>
      </c>
      <c r="E93" s="6">
        <f>D93*E90</f>
        <v>1.02</v>
      </c>
      <c r="F93" s="7"/>
      <c r="G93" s="6"/>
      <c r="H93" s="7"/>
      <c r="I93" s="6"/>
      <c r="J93" s="7"/>
      <c r="K93" s="6"/>
      <c r="L93" s="6"/>
    </row>
    <row r="94" spans="1:12" x14ac:dyDescent="0.25">
      <c r="A94" s="15">
        <f>A93+0.1</f>
        <v>3.4000000000000004</v>
      </c>
      <c r="B94" s="37" t="s">
        <v>233</v>
      </c>
      <c r="C94" s="7" t="s">
        <v>79</v>
      </c>
      <c r="D94" s="11" t="s">
        <v>40</v>
      </c>
      <c r="E94" s="6">
        <v>0.4</v>
      </c>
      <c r="F94" s="7"/>
      <c r="G94" s="6"/>
      <c r="H94" s="7"/>
      <c r="I94" s="6"/>
      <c r="J94" s="7"/>
      <c r="K94" s="6"/>
      <c r="L94" s="6"/>
    </row>
    <row r="95" spans="1:12" x14ac:dyDescent="0.25">
      <c r="A95" s="5">
        <v>4</v>
      </c>
      <c r="B95" s="36" t="s">
        <v>87</v>
      </c>
      <c r="C95" s="36" t="s">
        <v>56</v>
      </c>
      <c r="D95" s="14"/>
      <c r="E95" s="51">
        <v>4</v>
      </c>
      <c r="F95" s="35"/>
      <c r="G95" s="47"/>
      <c r="H95" s="91"/>
      <c r="I95" s="91"/>
      <c r="J95" s="91"/>
      <c r="K95" s="91"/>
      <c r="L95" s="25"/>
    </row>
    <row r="96" spans="1:12" x14ac:dyDescent="0.25">
      <c r="A96" s="15">
        <f t="shared" ref="A96:A101" si="1">A95+0.1</f>
        <v>4.0999999999999996</v>
      </c>
      <c r="B96" s="16" t="s">
        <v>220</v>
      </c>
      <c r="C96" s="16" t="s">
        <v>198</v>
      </c>
      <c r="D96" s="16">
        <v>5.4</v>
      </c>
      <c r="E96" s="232">
        <f>D96*E95</f>
        <v>21.6</v>
      </c>
      <c r="F96" s="47"/>
      <c r="G96" s="47"/>
      <c r="H96" s="198"/>
      <c r="I96" s="199"/>
      <c r="J96" s="47"/>
      <c r="K96" s="47"/>
      <c r="L96" s="199"/>
    </row>
    <row r="97" spans="1:12" x14ac:dyDescent="0.25">
      <c r="A97" s="15">
        <f t="shared" si="1"/>
        <v>4.1999999999999993</v>
      </c>
      <c r="B97" s="200" t="s">
        <v>263</v>
      </c>
      <c r="C97" s="201" t="s">
        <v>214</v>
      </c>
      <c r="D97" s="202">
        <v>0.7</v>
      </c>
      <c r="E97" s="202">
        <f>D97*E95</f>
        <v>2.8</v>
      </c>
      <c r="F97" s="47"/>
      <c r="G97" s="47"/>
      <c r="H97" s="202"/>
      <c r="I97" s="202"/>
      <c r="J97" s="203"/>
      <c r="K97" s="203"/>
      <c r="L97" s="203"/>
    </row>
    <row r="98" spans="1:12" x14ac:dyDescent="0.25">
      <c r="A98" s="15">
        <f t="shared" si="1"/>
        <v>4.2999999999999989</v>
      </c>
      <c r="B98" s="7" t="s">
        <v>88</v>
      </c>
      <c r="C98" s="7" t="s">
        <v>28</v>
      </c>
      <c r="D98" s="11" t="s">
        <v>40</v>
      </c>
      <c r="E98" s="118">
        <v>10</v>
      </c>
      <c r="F98" s="6"/>
      <c r="G98" s="6"/>
      <c r="H98" s="6"/>
      <c r="I98" s="6"/>
      <c r="J98" s="119"/>
      <c r="K98" s="119"/>
      <c r="L98" s="6"/>
    </row>
    <row r="99" spans="1:12" x14ac:dyDescent="0.25">
      <c r="A99" s="15">
        <f t="shared" si="1"/>
        <v>4.3999999999999986</v>
      </c>
      <c r="B99" s="7" t="s">
        <v>89</v>
      </c>
      <c r="C99" s="7" t="s">
        <v>28</v>
      </c>
      <c r="D99" s="11" t="s">
        <v>40</v>
      </c>
      <c r="E99" s="118">
        <v>5.2</v>
      </c>
      <c r="F99" s="6"/>
      <c r="G99" s="6"/>
      <c r="H99" s="6"/>
      <c r="I99" s="6"/>
      <c r="J99" s="119"/>
      <c r="K99" s="119"/>
      <c r="L99" s="6"/>
    </row>
    <row r="100" spans="1:12" x14ac:dyDescent="0.25">
      <c r="A100" s="15">
        <f t="shared" si="1"/>
        <v>4.4999999999999982</v>
      </c>
      <c r="B100" s="7" t="s">
        <v>90</v>
      </c>
      <c r="C100" s="7" t="s">
        <v>28</v>
      </c>
      <c r="D100" s="11" t="s">
        <v>40</v>
      </c>
      <c r="E100" s="118">
        <v>3.2</v>
      </c>
      <c r="F100" s="6"/>
      <c r="G100" s="6"/>
      <c r="H100" s="6"/>
      <c r="I100" s="6"/>
      <c r="J100" s="119"/>
      <c r="K100" s="119"/>
      <c r="L100" s="6"/>
    </row>
    <row r="101" spans="1:12" x14ac:dyDescent="0.25">
      <c r="A101" s="15">
        <f t="shared" si="1"/>
        <v>4.5999999999999979</v>
      </c>
      <c r="B101" s="7" t="s">
        <v>264</v>
      </c>
      <c r="C101" s="7" t="s">
        <v>0</v>
      </c>
      <c r="D101" s="6">
        <v>1.5</v>
      </c>
      <c r="E101" s="6">
        <f>D101*E95</f>
        <v>6</v>
      </c>
      <c r="F101" s="6"/>
      <c r="G101" s="6"/>
      <c r="H101" s="6"/>
      <c r="I101" s="6"/>
      <c r="J101" s="6"/>
      <c r="K101" s="6"/>
      <c r="L101" s="6"/>
    </row>
    <row r="102" spans="1:12" ht="27" x14ac:dyDescent="0.25">
      <c r="A102" s="5">
        <v>5</v>
      </c>
      <c r="B102" s="21" t="s">
        <v>91</v>
      </c>
      <c r="C102" s="21" t="s">
        <v>83</v>
      </c>
      <c r="D102" s="26"/>
      <c r="E102" s="26">
        <v>1</v>
      </c>
      <c r="F102" s="26"/>
      <c r="G102" s="11"/>
      <c r="H102" s="11"/>
      <c r="I102" s="6"/>
      <c r="J102" s="11"/>
      <c r="K102" s="11"/>
      <c r="L102" s="25"/>
    </row>
    <row r="103" spans="1:12" x14ac:dyDescent="0.25">
      <c r="A103" s="15">
        <f t="shared" ref="A103:A109" si="2">A102+0.1</f>
        <v>5.0999999999999996</v>
      </c>
      <c r="B103" s="157" t="s">
        <v>220</v>
      </c>
      <c r="C103" s="157" t="s">
        <v>198</v>
      </c>
      <c r="D103" s="158">
        <v>9</v>
      </c>
      <c r="E103" s="158">
        <f>E102*D103</f>
        <v>9</v>
      </c>
      <c r="F103" s="158"/>
      <c r="G103" s="158"/>
      <c r="H103" s="162"/>
      <c r="I103" s="162"/>
      <c r="J103" s="158"/>
      <c r="K103" s="158"/>
      <c r="L103" s="162"/>
    </row>
    <row r="104" spans="1:12" x14ac:dyDescent="0.25">
      <c r="A104" s="15">
        <f t="shared" si="2"/>
        <v>5.1999999999999993</v>
      </c>
      <c r="B104" s="233" t="s">
        <v>263</v>
      </c>
      <c r="C104" s="233" t="s">
        <v>0</v>
      </c>
      <c r="D104" s="234">
        <v>0.77</v>
      </c>
      <c r="E104" s="234">
        <f>E102*D104</f>
        <v>0.77</v>
      </c>
      <c r="F104" s="234"/>
      <c r="G104" s="234"/>
      <c r="H104" s="234"/>
      <c r="I104" s="183"/>
      <c r="J104" s="234"/>
      <c r="K104" s="234"/>
      <c r="L104" s="234"/>
    </row>
    <row r="105" spans="1:12" ht="27" x14ac:dyDescent="0.25">
      <c r="A105" s="15">
        <f t="shared" si="2"/>
        <v>5.2999999999999989</v>
      </c>
      <c r="B105" s="120" t="s">
        <v>265</v>
      </c>
      <c r="C105" s="120" t="s">
        <v>92</v>
      </c>
      <c r="D105" s="11" t="s">
        <v>40</v>
      </c>
      <c r="E105" s="11">
        <v>13</v>
      </c>
      <c r="F105" s="121"/>
      <c r="G105" s="11"/>
      <c r="H105" s="11"/>
      <c r="I105" s="6"/>
      <c r="J105" s="11"/>
      <c r="K105" s="11"/>
      <c r="L105" s="11"/>
    </row>
    <row r="106" spans="1:12" x14ac:dyDescent="0.25">
      <c r="A106" s="15">
        <f t="shared" si="2"/>
        <v>5.3999999999999986</v>
      </c>
      <c r="B106" s="122" t="s">
        <v>93</v>
      </c>
      <c r="C106" s="120" t="s">
        <v>38</v>
      </c>
      <c r="D106" s="11" t="s">
        <v>40</v>
      </c>
      <c r="E106" s="11">
        <v>32</v>
      </c>
      <c r="F106" s="123"/>
      <c r="G106" s="11"/>
      <c r="H106" s="11"/>
      <c r="I106" s="6"/>
      <c r="J106" s="11"/>
      <c r="K106" s="11"/>
      <c r="L106" s="11"/>
    </row>
    <row r="107" spans="1:12" ht="27" x14ac:dyDescent="0.25">
      <c r="A107" s="15">
        <f t="shared" si="2"/>
        <v>5.4999999999999982</v>
      </c>
      <c r="B107" s="120" t="s">
        <v>94</v>
      </c>
      <c r="C107" s="120" t="s">
        <v>92</v>
      </c>
      <c r="D107" s="11" t="s">
        <v>40</v>
      </c>
      <c r="E107" s="11">
        <v>32</v>
      </c>
      <c r="F107" s="121"/>
      <c r="G107" s="11"/>
      <c r="H107" s="11"/>
      <c r="I107" s="6"/>
      <c r="J107" s="11"/>
      <c r="K107" s="11"/>
      <c r="L107" s="11"/>
    </row>
    <row r="108" spans="1:12" x14ac:dyDescent="0.25">
      <c r="A108" s="15">
        <f t="shared" si="2"/>
        <v>5.5999999999999979</v>
      </c>
      <c r="B108" s="120" t="s">
        <v>95</v>
      </c>
      <c r="C108" s="120" t="s">
        <v>56</v>
      </c>
      <c r="D108" s="11" t="s">
        <v>40</v>
      </c>
      <c r="E108" s="11">
        <v>4</v>
      </c>
      <c r="F108" s="123"/>
      <c r="G108" s="11"/>
      <c r="H108" s="11"/>
      <c r="I108" s="6"/>
      <c r="J108" s="11"/>
      <c r="K108" s="11"/>
      <c r="L108" s="11"/>
    </row>
    <row r="109" spans="1:12" x14ac:dyDescent="0.25">
      <c r="A109" s="15">
        <f t="shared" si="2"/>
        <v>5.6999999999999975</v>
      </c>
      <c r="B109" s="235" t="s">
        <v>264</v>
      </c>
      <c r="C109" s="20" t="s">
        <v>0</v>
      </c>
      <c r="D109" s="236">
        <v>0.35</v>
      </c>
      <c r="E109" s="236">
        <f>D109*E102</f>
        <v>0.35</v>
      </c>
      <c r="F109" s="121"/>
      <c r="G109" s="236"/>
      <c r="H109" s="11"/>
      <c r="I109" s="6"/>
      <c r="J109" s="11"/>
      <c r="K109" s="11"/>
      <c r="L109" s="11"/>
    </row>
    <row r="110" spans="1:12" ht="27" x14ac:dyDescent="0.25">
      <c r="A110" s="5">
        <v>6</v>
      </c>
      <c r="B110" s="5" t="s">
        <v>96</v>
      </c>
      <c r="C110" s="5" t="s">
        <v>37</v>
      </c>
      <c r="D110" s="5"/>
      <c r="E110" s="144">
        <v>12.601599999999999</v>
      </c>
      <c r="F110" s="116"/>
      <c r="G110" s="25"/>
      <c r="H110" s="5"/>
      <c r="I110" s="25"/>
      <c r="J110" s="5"/>
      <c r="K110" s="25"/>
      <c r="L110" s="25"/>
    </row>
    <row r="111" spans="1:12" x14ac:dyDescent="0.25">
      <c r="A111" s="15">
        <f>A110+0.1</f>
        <v>6.1</v>
      </c>
      <c r="B111" s="16" t="s">
        <v>197</v>
      </c>
      <c r="C111" s="16" t="s">
        <v>198</v>
      </c>
      <c r="D111" s="16">
        <v>0.68</v>
      </c>
      <c r="E111" s="10">
        <f>E110*D111</f>
        <v>8.5690880000000007</v>
      </c>
      <c r="F111" s="47"/>
      <c r="G111" s="47"/>
      <c r="H111" s="198"/>
      <c r="I111" s="199"/>
      <c r="J111" s="47"/>
      <c r="K111" s="47"/>
      <c r="L111" s="199"/>
    </row>
    <row r="112" spans="1:12" x14ac:dyDescent="0.25">
      <c r="A112" s="15">
        <f>A111+0.1</f>
        <v>6.1999999999999993</v>
      </c>
      <c r="B112" s="200" t="s">
        <v>225</v>
      </c>
      <c r="C112" s="201" t="s">
        <v>0</v>
      </c>
      <c r="D112" s="202">
        <v>2.9999999999999997E-4</v>
      </c>
      <c r="E112" s="203">
        <f>E110*D112</f>
        <v>3.7804799999999997E-3</v>
      </c>
      <c r="F112" s="47"/>
      <c r="G112" s="47"/>
      <c r="H112" s="91"/>
      <c r="I112" s="91"/>
      <c r="J112" s="203"/>
      <c r="K112" s="203"/>
      <c r="L112" s="203"/>
    </row>
    <row r="113" spans="1:12" x14ac:dyDescent="0.25">
      <c r="A113" s="15">
        <f>A112+0.1</f>
        <v>6.2999999999999989</v>
      </c>
      <c r="B113" s="7" t="s">
        <v>13</v>
      </c>
      <c r="C113" s="7" t="s">
        <v>2</v>
      </c>
      <c r="D113" s="7">
        <v>0.5</v>
      </c>
      <c r="E113" s="6">
        <f>E110*D113</f>
        <v>6.3007999999999997</v>
      </c>
      <c r="F113" s="117"/>
      <c r="G113" s="6"/>
      <c r="H113" s="7"/>
      <c r="I113" s="6"/>
      <c r="J113" s="7"/>
      <c r="K113" s="6"/>
      <c r="L113" s="6"/>
    </row>
    <row r="114" spans="1:12" x14ac:dyDescent="0.25">
      <c r="A114" s="15">
        <f>A113+0.1</f>
        <v>6.3999999999999986</v>
      </c>
      <c r="B114" s="7" t="s">
        <v>14</v>
      </c>
      <c r="C114" s="7" t="s">
        <v>2</v>
      </c>
      <c r="D114" s="7">
        <v>2.7E-2</v>
      </c>
      <c r="E114" s="6">
        <f>E110*D114</f>
        <v>0.34024319999999997</v>
      </c>
      <c r="F114" s="7"/>
      <c r="G114" s="6"/>
      <c r="H114" s="7"/>
      <c r="I114" s="6"/>
      <c r="J114" s="7"/>
      <c r="K114" s="6"/>
      <c r="L114" s="6"/>
    </row>
    <row r="115" spans="1:12" x14ac:dyDescent="0.25">
      <c r="A115" s="15">
        <f>A114+0.1</f>
        <v>6.4999999999999982</v>
      </c>
      <c r="B115" s="7" t="s">
        <v>226</v>
      </c>
      <c r="C115" s="7" t="s">
        <v>0</v>
      </c>
      <c r="D115" s="7">
        <v>0.2</v>
      </c>
      <c r="E115" s="6">
        <f>D115*E110</f>
        <v>2.5203199999999999</v>
      </c>
      <c r="F115" s="7"/>
      <c r="G115" s="6"/>
      <c r="H115" s="7"/>
      <c r="I115" s="6"/>
      <c r="J115" s="7"/>
      <c r="K115" s="6"/>
      <c r="L115" s="6"/>
    </row>
    <row r="116" spans="1:12" ht="25.5" x14ac:dyDescent="0.25">
      <c r="A116" s="63">
        <v>7</v>
      </c>
      <c r="B116" s="36" t="s">
        <v>97</v>
      </c>
      <c r="C116" s="36" t="s">
        <v>266</v>
      </c>
      <c r="D116" s="14"/>
      <c r="E116" s="42">
        <v>0.5</v>
      </c>
      <c r="F116" s="14"/>
      <c r="G116" s="124"/>
      <c r="H116" s="20"/>
      <c r="I116" s="7"/>
      <c r="J116" s="7"/>
      <c r="K116" s="7"/>
      <c r="L116" s="14"/>
    </row>
    <row r="117" spans="1:12" x14ac:dyDescent="0.25">
      <c r="A117" s="37">
        <f>A116+0.1</f>
        <v>7.1</v>
      </c>
      <c r="B117" s="16" t="s">
        <v>267</v>
      </c>
      <c r="C117" s="16" t="s">
        <v>198</v>
      </c>
      <c r="D117" s="10">
        <v>18</v>
      </c>
      <c r="E117" s="155">
        <f>D117*E116</f>
        <v>9</v>
      </c>
      <c r="F117" s="7"/>
      <c r="G117" s="124"/>
      <c r="H117" s="155"/>
      <c r="I117" s="10"/>
      <c r="J117" s="7"/>
      <c r="K117" s="7"/>
      <c r="L117" s="237"/>
    </row>
    <row r="118" spans="1:12" x14ac:dyDescent="0.25">
      <c r="A118" s="37">
        <v>7.2</v>
      </c>
      <c r="B118" s="37" t="s">
        <v>77</v>
      </c>
      <c r="C118" s="37" t="s">
        <v>9</v>
      </c>
      <c r="D118" s="17">
        <v>11</v>
      </c>
      <c r="E118" s="17">
        <f>D118*E116</f>
        <v>5.5</v>
      </c>
      <c r="F118" s="17"/>
      <c r="G118" s="17"/>
      <c r="H118" s="7"/>
      <c r="I118" s="7"/>
      <c r="J118" s="7"/>
      <c r="K118" s="7"/>
      <c r="L118" s="6"/>
    </row>
    <row r="119" spans="1:12" ht="15.75" x14ac:dyDescent="0.25">
      <c r="A119" s="113">
        <v>8</v>
      </c>
      <c r="B119" s="113" t="s">
        <v>98</v>
      </c>
      <c r="C119" s="113" t="s">
        <v>99</v>
      </c>
      <c r="D119" s="114"/>
      <c r="E119" s="142">
        <v>5</v>
      </c>
      <c r="F119" s="181"/>
      <c r="G119" s="181"/>
      <c r="H119" s="181"/>
      <c r="I119" s="182"/>
      <c r="J119" s="182"/>
      <c r="K119" s="182"/>
      <c r="L119" s="14"/>
    </row>
    <row r="120" spans="1:12" x14ac:dyDescent="0.25">
      <c r="A120" s="15">
        <f>A119+0.1</f>
        <v>8.1</v>
      </c>
      <c r="B120" s="10" t="s">
        <v>202</v>
      </c>
      <c r="C120" s="157" t="s">
        <v>0</v>
      </c>
      <c r="D120" s="158">
        <v>1.21</v>
      </c>
      <c r="E120" s="159">
        <f>D120*E119</f>
        <v>6.05</v>
      </c>
      <c r="F120" s="160"/>
      <c r="G120" s="161"/>
      <c r="H120" s="10"/>
      <c r="I120" s="35"/>
      <c r="J120" s="160"/>
      <c r="K120" s="160"/>
      <c r="L120" s="162"/>
    </row>
    <row r="121" spans="1:12" x14ac:dyDescent="0.25">
      <c r="A121" s="62">
        <v>9</v>
      </c>
      <c r="B121" s="21" t="s">
        <v>22</v>
      </c>
      <c r="C121" s="21" t="s">
        <v>7</v>
      </c>
      <c r="D121" s="34"/>
      <c r="E121" s="25">
        <v>0.02</v>
      </c>
      <c r="F121" s="25"/>
      <c r="G121" s="13"/>
      <c r="H121" s="13"/>
      <c r="I121" s="13"/>
      <c r="J121" s="13"/>
      <c r="K121" s="13"/>
      <c r="L121" s="14"/>
    </row>
    <row r="122" spans="1:12" x14ac:dyDescent="0.25">
      <c r="A122" s="20">
        <f>A121+0.1</f>
        <v>9.1</v>
      </c>
      <c r="B122" s="10" t="s">
        <v>202</v>
      </c>
      <c r="C122" s="10" t="s">
        <v>198</v>
      </c>
      <c r="D122" s="163">
        <v>1.55</v>
      </c>
      <c r="E122" s="10">
        <f>D122*E121</f>
        <v>3.1000000000000003E-2</v>
      </c>
      <c r="F122" s="183"/>
      <c r="G122" s="183"/>
      <c r="H122" s="162"/>
      <c r="I122" s="10"/>
      <c r="J122" s="10"/>
      <c r="K122" s="10"/>
      <c r="L122" s="10"/>
    </row>
    <row r="123" spans="1:12" x14ac:dyDescent="0.25">
      <c r="A123" s="20">
        <f>A122+0.1</f>
        <v>9.1999999999999993</v>
      </c>
      <c r="B123" s="164" t="s">
        <v>213</v>
      </c>
      <c r="C123" s="164" t="s">
        <v>214</v>
      </c>
      <c r="D123" s="184">
        <v>3.47</v>
      </c>
      <c r="E123" s="165">
        <f>D123*E121</f>
        <v>6.9400000000000003E-2</v>
      </c>
      <c r="F123" s="6"/>
      <c r="G123" s="6"/>
      <c r="H123" s="165"/>
      <c r="I123" s="165"/>
      <c r="J123" s="165"/>
      <c r="K123" s="165"/>
      <c r="L123" s="165"/>
    </row>
    <row r="124" spans="1:12" x14ac:dyDescent="0.25">
      <c r="A124" s="20">
        <f>A123+0.1</f>
        <v>9.2999999999999989</v>
      </c>
      <c r="B124" s="164" t="s">
        <v>215</v>
      </c>
      <c r="C124" s="164" t="s">
        <v>0</v>
      </c>
      <c r="D124" s="184">
        <v>0.20899999999999999</v>
      </c>
      <c r="E124" s="165">
        <f>D124*E121</f>
        <v>4.1799999999999997E-3</v>
      </c>
      <c r="F124" s="162"/>
      <c r="G124" s="162"/>
      <c r="H124" s="165"/>
      <c r="I124" s="165"/>
      <c r="J124" s="165"/>
      <c r="K124" s="165"/>
      <c r="L124" s="165"/>
    </row>
    <row r="125" spans="1:12" x14ac:dyDescent="0.25">
      <c r="A125" s="62">
        <v>10</v>
      </c>
      <c r="B125" s="21" t="s">
        <v>25</v>
      </c>
      <c r="C125" s="21" t="s">
        <v>65</v>
      </c>
      <c r="D125" s="26"/>
      <c r="E125" s="25">
        <v>0.1</v>
      </c>
      <c r="F125" s="25"/>
      <c r="G125" s="7"/>
      <c r="H125" s="7"/>
      <c r="I125" s="7"/>
      <c r="J125" s="7"/>
      <c r="K125" s="7"/>
      <c r="L125" s="14"/>
    </row>
    <row r="126" spans="1:12" ht="21" customHeight="1" x14ac:dyDescent="0.25">
      <c r="A126" s="20">
        <f>A125+0.1</f>
        <v>10.1</v>
      </c>
      <c r="B126" s="10" t="s">
        <v>202</v>
      </c>
      <c r="C126" s="10" t="s">
        <v>198</v>
      </c>
      <c r="D126" s="163">
        <v>98</v>
      </c>
      <c r="E126" s="10">
        <f>E125*D126</f>
        <v>9.8000000000000007</v>
      </c>
      <c r="F126" s="13"/>
      <c r="G126" s="13"/>
      <c r="H126" s="10"/>
      <c r="I126" s="10"/>
      <c r="J126" s="10"/>
      <c r="K126" s="10"/>
      <c r="L126" s="10"/>
    </row>
    <row r="127" spans="1:12" ht="24" customHeight="1" x14ac:dyDescent="0.25">
      <c r="A127" s="62">
        <v>11</v>
      </c>
      <c r="B127" s="21" t="s">
        <v>66</v>
      </c>
      <c r="C127" s="21" t="s">
        <v>8</v>
      </c>
      <c r="D127" s="26"/>
      <c r="E127" s="25">
        <f>(E125+E121)*1.85*100</f>
        <v>22.200000000000003</v>
      </c>
      <c r="F127" s="25"/>
      <c r="G127" s="7"/>
      <c r="H127" s="7"/>
      <c r="I127" s="7"/>
      <c r="J127" s="7"/>
      <c r="K127" s="7"/>
      <c r="L127" s="14"/>
    </row>
    <row r="128" spans="1:12" ht="20.25" customHeight="1" x14ac:dyDescent="0.25">
      <c r="A128" s="20">
        <f>A127+0.1</f>
        <v>11.1</v>
      </c>
      <c r="B128" s="164" t="s">
        <v>216</v>
      </c>
      <c r="C128" s="164" t="s">
        <v>8</v>
      </c>
      <c r="D128" s="164">
        <v>1</v>
      </c>
      <c r="E128" s="165">
        <f>E127*D128</f>
        <v>22.200000000000003</v>
      </c>
      <c r="F128" s="162"/>
      <c r="G128" s="162"/>
      <c r="H128" s="165"/>
      <c r="I128" s="165"/>
      <c r="J128" s="165"/>
      <c r="K128" s="165"/>
      <c r="L128" s="165"/>
    </row>
    <row r="129" spans="1:12" ht="30.75" customHeight="1" x14ac:dyDescent="0.25">
      <c r="A129" s="264"/>
      <c r="B129" s="259" t="s">
        <v>181</v>
      </c>
      <c r="C129" s="259" t="s">
        <v>0</v>
      </c>
      <c r="D129" s="260"/>
      <c r="E129" s="260"/>
      <c r="F129" s="260"/>
      <c r="G129" s="261"/>
      <c r="H129" s="262"/>
      <c r="I129" s="261"/>
      <c r="J129" s="263"/>
      <c r="K129" s="261"/>
      <c r="L129" s="260"/>
    </row>
    <row r="130" spans="1:12" x14ac:dyDescent="0.25">
      <c r="A130" s="7"/>
      <c r="B130" s="7" t="s">
        <v>190</v>
      </c>
      <c r="C130" s="7" t="s">
        <v>0</v>
      </c>
      <c r="D130" s="6"/>
      <c r="E130" s="11"/>
      <c r="F130" s="11"/>
      <c r="G130" s="47"/>
      <c r="H130" s="47"/>
      <c r="I130" s="47"/>
      <c r="J130" s="47"/>
      <c r="K130" s="47"/>
      <c r="L130" s="6"/>
    </row>
    <row r="131" spans="1:12" x14ac:dyDescent="0.25">
      <c r="A131" s="5"/>
      <c r="B131" s="5" t="s">
        <v>100</v>
      </c>
      <c r="C131" s="5" t="s">
        <v>0</v>
      </c>
      <c r="D131" s="25"/>
      <c r="E131" s="26"/>
      <c r="F131" s="26"/>
      <c r="G131" s="108"/>
      <c r="H131" s="108"/>
      <c r="I131" s="108"/>
      <c r="J131" s="108"/>
      <c r="K131" s="108"/>
      <c r="L131" s="25"/>
    </row>
    <row r="132" spans="1:12" x14ac:dyDescent="0.25">
      <c r="A132" s="7"/>
      <c r="B132" s="7" t="s">
        <v>191</v>
      </c>
      <c r="C132" s="7" t="s">
        <v>0</v>
      </c>
      <c r="D132" s="6"/>
      <c r="E132" s="11"/>
      <c r="F132" s="11"/>
      <c r="G132" s="47"/>
      <c r="H132" s="47"/>
      <c r="I132" s="47"/>
      <c r="J132" s="47"/>
      <c r="K132" s="47"/>
      <c r="L132" s="6"/>
    </row>
    <row r="133" spans="1:12" ht="19.5" customHeight="1" x14ac:dyDescent="0.25">
      <c r="A133" s="127"/>
      <c r="B133" s="127" t="s">
        <v>23</v>
      </c>
      <c r="C133" s="127" t="s">
        <v>0</v>
      </c>
      <c r="D133" s="128"/>
      <c r="E133" s="128"/>
      <c r="F133" s="128"/>
      <c r="G133" s="129"/>
      <c r="H133" s="129"/>
      <c r="I133" s="129"/>
      <c r="J133" s="129"/>
      <c r="K133" s="129"/>
      <c r="L133" s="128"/>
    </row>
    <row r="134" spans="1:12" ht="38.25" customHeight="1" x14ac:dyDescent="0.25">
      <c r="A134" s="294" t="s">
        <v>182</v>
      </c>
      <c r="B134" s="295"/>
      <c r="C134" s="295"/>
      <c r="D134" s="295"/>
      <c r="E134" s="301"/>
      <c r="F134" s="249"/>
      <c r="G134" s="249"/>
      <c r="H134" s="249"/>
      <c r="I134" s="249"/>
      <c r="J134" s="249"/>
      <c r="K134" s="249"/>
      <c r="L134" s="249"/>
    </row>
    <row r="135" spans="1:12" x14ac:dyDescent="0.25">
      <c r="A135" s="36">
        <v>1</v>
      </c>
      <c r="B135" s="12" t="s">
        <v>101</v>
      </c>
      <c r="C135" s="36" t="s">
        <v>80</v>
      </c>
      <c r="D135" s="27"/>
      <c r="E135" s="27">
        <v>4</v>
      </c>
      <c r="F135" s="27"/>
      <c r="G135" s="93"/>
      <c r="H135" s="6"/>
      <c r="I135" s="25"/>
      <c r="J135" s="25"/>
      <c r="K135" s="25"/>
      <c r="L135" s="25"/>
    </row>
    <row r="136" spans="1:12" x14ac:dyDescent="0.25">
      <c r="A136" s="15">
        <f>A135+0.1</f>
        <v>1.1000000000000001</v>
      </c>
      <c r="B136" s="160" t="s">
        <v>220</v>
      </c>
      <c r="C136" s="238" t="s">
        <v>0</v>
      </c>
      <c r="D136" s="239">
        <v>3.24</v>
      </c>
      <c r="E136" s="239">
        <f>D136*E135</f>
        <v>12.96</v>
      </c>
      <c r="F136" s="6"/>
      <c r="G136" s="6"/>
      <c r="H136" s="162"/>
      <c r="I136" s="199"/>
      <c r="J136" s="6"/>
      <c r="K136" s="6"/>
      <c r="L136" s="199"/>
    </row>
    <row r="137" spans="1:12" x14ac:dyDescent="0.25">
      <c r="A137" s="15">
        <f>A136+0.1</f>
        <v>1.2000000000000002</v>
      </c>
      <c r="B137" s="13" t="s">
        <v>263</v>
      </c>
      <c r="C137" s="240" t="s">
        <v>0</v>
      </c>
      <c r="D137" s="119">
        <v>1.1000000000000001</v>
      </c>
      <c r="E137" s="241">
        <f>D137*E135</f>
        <v>4.4000000000000004</v>
      </c>
      <c r="F137" s="6"/>
      <c r="G137" s="6"/>
      <c r="H137" s="6"/>
      <c r="I137" s="6"/>
      <c r="J137" s="119"/>
      <c r="K137" s="119"/>
      <c r="L137" s="203"/>
    </row>
    <row r="138" spans="1:12" ht="27" x14ac:dyDescent="0.25">
      <c r="A138" s="15">
        <f>A136+0.1</f>
        <v>1.2000000000000002</v>
      </c>
      <c r="B138" s="7" t="s">
        <v>272</v>
      </c>
      <c r="C138" s="7" t="s">
        <v>80</v>
      </c>
      <c r="D138" s="118" t="s">
        <v>102</v>
      </c>
      <c r="E138" s="130">
        <f>E135</f>
        <v>4</v>
      </c>
      <c r="F138" s="6"/>
      <c r="G138" s="6"/>
      <c r="H138" s="6"/>
      <c r="I138" s="6"/>
      <c r="J138" s="119"/>
      <c r="K138" s="119"/>
      <c r="L138" s="6"/>
    </row>
    <row r="139" spans="1:12" x14ac:dyDescent="0.25">
      <c r="A139" s="15">
        <f>A137+0.1</f>
        <v>1.3000000000000003</v>
      </c>
      <c r="B139" s="7" t="s">
        <v>264</v>
      </c>
      <c r="C139" s="7" t="s">
        <v>0</v>
      </c>
      <c r="D139" s="6">
        <v>2.14</v>
      </c>
      <c r="E139" s="131">
        <f>D139*E135</f>
        <v>8.56</v>
      </c>
      <c r="F139" s="6"/>
      <c r="G139" s="6"/>
      <c r="H139" s="6"/>
      <c r="I139" s="6"/>
      <c r="J139" s="6"/>
      <c r="K139" s="6"/>
      <c r="L139" s="6"/>
    </row>
    <row r="140" spans="1:12" x14ac:dyDescent="0.25">
      <c r="A140" s="36">
        <v>2</v>
      </c>
      <c r="B140" s="12" t="s">
        <v>103</v>
      </c>
      <c r="C140" s="36" t="s">
        <v>80</v>
      </c>
      <c r="D140" s="27"/>
      <c r="E140" s="27">
        <v>4</v>
      </c>
      <c r="F140" s="27"/>
      <c r="G140" s="93"/>
      <c r="H140" s="6"/>
      <c r="I140" s="25"/>
      <c r="J140" s="25"/>
      <c r="K140" s="25"/>
      <c r="L140" s="25"/>
    </row>
    <row r="141" spans="1:12" x14ac:dyDescent="0.25">
      <c r="A141" s="15">
        <f>A140+0.1</f>
        <v>2.1</v>
      </c>
      <c r="B141" s="160" t="s">
        <v>220</v>
      </c>
      <c r="C141" s="238" t="s">
        <v>0</v>
      </c>
      <c r="D141" s="239">
        <v>1</v>
      </c>
      <c r="E141" s="239">
        <f>D141*E140</f>
        <v>4</v>
      </c>
      <c r="F141" s="6"/>
      <c r="G141" s="6"/>
      <c r="H141" s="162"/>
      <c r="I141" s="199"/>
      <c r="J141" s="6"/>
      <c r="K141" s="6"/>
      <c r="L141" s="199"/>
    </row>
    <row r="142" spans="1:12" x14ac:dyDescent="0.25">
      <c r="A142" s="15">
        <f>A141+0.1</f>
        <v>2.2000000000000002</v>
      </c>
      <c r="B142" s="7" t="s">
        <v>104</v>
      </c>
      <c r="C142" s="7" t="s">
        <v>0</v>
      </c>
      <c r="D142" s="118">
        <v>1</v>
      </c>
      <c r="E142" s="130">
        <f>D142*E140</f>
        <v>4</v>
      </c>
      <c r="F142" s="6"/>
      <c r="G142" s="6"/>
      <c r="H142" s="6"/>
      <c r="I142" s="6"/>
      <c r="J142" s="119"/>
      <c r="K142" s="119"/>
      <c r="L142" s="6"/>
    </row>
    <row r="143" spans="1:12" x14ac:dyDescent="0.25">
      <c r="A143" s="36">
        <v>3</v>
      </c>
      <c r="B143" s="12" t="s">
        <v>105</v>
      </c>
      <c r="C143" s="36" t="s">
        <v>106</v>
      </c>
      <c r="D143" s="27"/>
      <c r="E143" s="27">
        <f>E146+E147</f>
        <v>74</v>
      </c>
      <c r="F143" s="93"/>
      <c r="G143" s="6"/>
      <c r="H143" s="25"/>
      <c r="I143" s="25"/>
      <c r="J143" s="25"/>
      <c r="K143" s="25"/>
      <c r="L143" s="25"/>
    </row>
    <row r="144" spans="1:12" x14ac:dyDescent="0.25">
      <c r="A144" s="15">
        <f t="shared" ref="A144:A156" si="3">A143+0.1</f>
        <v>3.1</v>
      </c>
      <c r="B144" s="160" t="s">
        <v>220</v>
      </c>
      <c r="C144" s="160" t="s">
        <v>0</v>
      </c>
      <c r="D144" s="159">
        <v>7.0000000000000007E-2</v>
      </c>
      <c r="E144" s="159">
        <f>D144*E143</f>
        <v>5.1800000000000006</v>
      </c>
      <c r="F144" s="160"/>
      <c r="G144" s="161"/>
      <c r="H144" s="162"/>
      <c r="I144" s="162"/>
      <c r="J144" s="160"/>
      <c r="K144" s="160"/>
      <c r="L144" s="199"/>
    </row>
    <row r="145" spans="1:12" x14ac:dyDescent="0.25">
      <c r="A145" s="15">
        <f t="shared" si="3"/>
        <v>3.2</v>
      </c>
      <c r="B145" s="13" t="s">
        <v>263</v>
      </c>
      <c r="C145" s="13" t="s">
        <v>214</v>
      </c>
      <c r="D145" s="242">
        <v>4.8399999999999999E-2</v>
      </c>
      <c r="E145" s="242">
        <f>D145*E143</f>
        <v>3.5815999999999999</v>
      </c>
      <c r="F145" s="13"/>
      <c r="G145" s="243"/>
      <c r="H145" s="243"/>
      <c r="I145" s="13"/>
      <c r="J145" s="183"/>
      <c r="K145" s="183"/>
      <c r="L145" s="203"/>
    </row>
    <row r="146" spans="1:12" x14ac:dyDescent="0.25">
      <c r="A146" s="15">
        <f t="shared" si="3"/>
        <v>3.3000000000000003</v>
      </c>
      <c r="B146" s="7" t="s">
        <v>107</v>
      </c>
      <c r="C146" s="7" t="s">
        <v>106</v>
      </c>
      <c r="D146" s="18" t="s">
        <v>40</v>
      </c>
      <c r="E146" s="131">
        <v>58</v>
      </c>
      <c r="F146" s="6"/>
      <c r="G146" s="6"/>
      <c r="H146" s="124"/>
      <c r="I146" s="7"/>
      <c r="J146" s="7"/>
      <c r="K146" s="7"/>
      <c r="L146" s="6"/>
    </row>
    <row r="147" spans="1:12" ht="27" x14ac:dyDescent="0.25">
      <c r="A147" s="15">
        <f t="shared" si="3"/>
        <v>3.4000000000000004</v>
      </c>
      <c r="B147" s="7" t="s">
        <v>108</v>
      </c>
      <c r="C147" s="7" t="s">
        <v>106</v>
      </c>
      <c r="D147" s="18" t="s">
        <v>40</v>
      </c>
      <c r="E147" s="131">
        <v>16</v>
      </c>
      <c r="F147" s="6"/>
      <c r="G147" s="6"/>
      <c r="H147" s="124"/>
      <c r="I147" s="7"/>
      <c r="J147" s="7"/>
      <c r="K147" s="7"/>
      <c r="L147" s="6"/>
    </row>
    <row r="148" spans="1:12" x14ac:dyDescent="0.25">
      <c r="A148" s="15">
        <f t="shared" si="3"/>
        <v>3.5000000000000004</v>
      </c>
      <c r="B148" s="7" t="s">
        <v>110</v>
      </c>
      <c r="C148" s="7" t="s">
        <v>106</v>
      </c>
      <c r="D148" s="18" t="s">
        <v>40</v>
      </c>
      <c r="E148" s="131">
        <f>E146</f>
        <v>58</v>
      </c>
      <c r="F148" s="7"/>
      <c r="G148" s="6"/>
      <c r="H148" s="124"/>
      <c r="I148" s="7"/>
      <c r="J148" s="7"/>
      <c r="K148" s="7"/>
      <c r="L148" s="6"/>
    </row>
    <row r="149" spans="1:12" x14ac:dyDescent="0.25">
      <c r="A149" s="15">
        <f t="shared" si="3"/>
        <v>3.6000000000000005</v>
      </c>
      <c r="B149" s="7" t="s">
        <v>264</v>
      </c>
      <c r="C149" s="7" t="s">
        <v>0</v>
      </c>
      <c r="D149" s="244">
        <v>3.5000000000000001E-3</v>
      </c>
      <c r="E149" s="131">
        <f>D149*E143</f>
        <v>0.25900000000000001</v>
      </c>
      <c r="F149" s="6"/>
      <c r="G149" s="6"/>
      <c r="H149" s="124"/>
      <c r="I149" s="7"/>
      <c r="J149" s="7"/>
      <c r="K149" s="7"/>
      <c r="L149" s="6"/>
    </row>
    <row r="150" spans="1:12" x14ac:dyDescent="0.25">
      <c r="A150" s="36">
        <v>4</v>
      </c>
      <c r="B150" s="12" t="s">
        <v>111</v>
      </c>
      <c r="C150" s="36" t="s">
        <v>112</v>
      </c>
      <c r="D150" s="27"/>
      <c r="E150" s="27">
        <v>1</v>
      </c>
      <c r="F150" s="93"/>
      <c r="G150" s="6"/>
      <c r="H150" s="25"/>
      <c r="I150" s="25"/>
      <c r="J150" s="25"/>
      <c r="K150" s="25"/>
      <c r="L150" s="25"/>
    </row>
    <row r="151" spans="1:12" x14ac:dyDescent="0.25">
      <c r="A151" s="15">
        <f t="shared" si="3"/>
        <v>4.0999999999999996</v>
      </c>
      <c r="B151" s="160" t="s">
        <v>220</v>
      </c>
      <c r="C151" s="160" t="s">
        <v>198</v>
      </c>
      <c r="D151" s="162">
        <v>25</v>
      </c>
      <c r="E151" s="159">
        <f>D151*E150</f>
        <v>25</v>
      </c>
      <c r="F151" s="160"/>
      <c r="G151" s="161"/>
      <c r="H151" s="162"/>
      <c r="I151" s="162"/>
      <c r="J151" s="160"/>
      <c r="K151" s="160"/>
      <c r="L151" s="162"/>
    </row>
    <row r="152" spans="1:12" x14ac:dyDescent="0.25">
      <c r="A152" s="15">
        <f t="shared" si="3"/>
        <v>4.1999999999999993</v>
      </c>
      <c r="B152" s="13" t="s">
        <v>263</v>
      </c>
      <c r="C152" s="13" t="s">
        <v>214</v>
      </c>
      <c r="D152" s="183">
        <v>0.7</v>
      </c>
      <c r="E152" s="242">
        <f>D152*E150</f>
        <v>0.7</v>
      </c>
      <c r="F152" s="13"/>
      <c r="G152" s="243"/>
      <c r="H152" s="243"/>
      <c r="I152" s="13"/>
      <c r="J152" s="183"/>
      <c r="K152" s="183"/>
      <c r="L152" s="183"/>
    </row>
    <row r="153" spans="1:12" x14ac:dyDescent="0.25">
      <c r="A153" s="15">
        <f t="shared" si="3"/>
        <v>4.2999999999999989</v>
      </c>
      <c r="B153" s="7" t="s">
        <v>113</v>
      </c>
      <c r="C153" s="7" t="s">
        <v>56</v>
      </c>
      <c r="D153" s="18" t="s">
        <v>40</v>
      </c>
      <c r="E153" s="131">
        <v>1</v>
      </c>
      <c r="F153" s="6"/>
      <c r="G153" s="6"/>
      <c r="H153" s="124"/>
      <c r="I153" s="7"/>
      <c r="J153" s="7"/>
      <c r="K153" s="7"/>
      <c r="L153" s="6"/>
    </row>
    <row r="154" spans="1:12" x14ac:dyDescent="0.25">
      <c r="A154" s="15">
        <f t="shared" si="3"/>
        <v>4.3999999999999986</v>
      </c>
      <c r="B154" s="7" t="s">
        <v>273</v>
      </c>
      <c r="C154" s="7" t="s">
        <v>56</v>
      </c>
      <c r="D154" s="18" t="s">
        <v>40</v>
      </c>
      <c r="E154" s="132">
        <v>2</v>
      </c>
      <c r="F154" s="7"/>
      <c r="G154" s="6"/>
      <c r="H154" s="124"/>
      <c r="I154" s="7"/>
      <c r="J154" s="7"/>
      <c r="K154" s="7"/>
      <c r="L154" s="6"/>
    </row>
    <row r="155" spans="1:12" x14ac:dyDescent="0.25">
      <c r="A155" s="15">
        <f t="shared" si="3"/>
        <v>4.4999999999999982</v>
      </c>
      <c r="B155" s="7" t="s">
        <v>185</v>
      </c>
      <c r="C155" s="7" t="s">
        <v>56</v>
      </c>
      <c r="D155" s="18" t="s">
        <v>40</v>
      </c>
      <c r="E155" s="132">
        <v>1</v>
      </c>
      <c r="F155" s="7"/>
      <c r="G155" s="6"/>
      <c r="H155" s="124"/>
      <c r="I155" s="7"/>
      <c r="J155" s="7"/>
      <c r="K155" s="7"/>
      <c r="L155" s="6"/>
    </row>
    <row r="156" spans="1:12" x14ac:dyDescent="0.25">
      <c r="A156" s="15">
        <f t="shared" si="3"/>
        <v>4.5999999999999979</v>
      </c>
      <c r="B156" s="7" t="s">
        <v>276</v>
      </c>
      <c r="C156" s="7" t="s">
        <v>56</v>
      </c>
      <c r="D156" s="18" t="s">
        <v>40</v>
      </c>
      <c r="E156" s="131">
        <v>1</v>
      </c>
      <c r="F156" s="6"/>
      <c r="G156" s="6"/>
      <c r="H156" s="124"/>
      <c r="I156" s="7"/>
      <c r="J156" s="7"/>
      <c r="K156" s="7"/>
      <c r="L156" s="6"/>
    </row>
    <row r="157" spans="1:12" x14ac:dyDescent="0.25">
      <c r="A157" s="125"/>
      <c r="B157" s="5" t="s">
        <v>100</v>
      </c>
      <c r="C157" s="5" t="s">
        <v>0</v>
      </c>
      <c r="D157" s="25"/>
      <c r="E157" s="26"/>
      <c r="F157" s="26"/>
      <c r="G157" s="126"/>
      <c r="H157" s="108"/>
      <c r="I157" s="245"/>
      <c r="J157" s="251"/>
      <c r="K157" s="246"/>
      <c r="L157" s="25"/>
    </row>
    <row r="158" spans="1:12" x14ac:dyDescent="0.25">
      <c r="A158" s="7"/>
      <c r="B158" s="7" t="s">
        <v>114</v>
      </c>
      <c r="C158" s="7" t="s">
        <v>0</v>
      </c>
      <c r="D158" s="6"/>
      <c r="E158" s="11"/>
      <c r="F158" s="11"/>
      <c r="G158" s="47"/>
      <c r="H158" s="47"/>
      <c r="I158" s="47"/>
      <c r="J158" s="47"/>
      <c r="K158" s="47"/>
      <c r="L158" s="6"/>
    </row>
    <row r="159" spans="1:12" x14ac:dyDescent="0.25">
      <c r="A159" s="5"/>
      <c r="B159" s="5" t="s">
        <v>100</v>
      </c>
      <c r="C159" s="5" t="s">
        <v>0</v>
      </c>
      <c r="D159" s="25"/>
      <c r="E159" s="26"/>
      <c r="F159" s="26"/>
      <c r="G159" s="108"/>
      <c r="H159" s="108"/>
      <c r="I159" s="108"/>
      <c r="J159" s="108"/>
      <c r="K159" s="108"/>
      <c r="L159" s="25"/>
    </row>
    <row r="160" spans="1:12" x14ac:dyDescent="0.25">
      <c r="A160" s="7"/>
      <c r="B160" s="7" t="s">
        <v>191</v>
      </c>
      <c r="C160" s="7" t="s">
        <v>0</v>
      </c>
      <c r="D160" s="6"/>
      <c r="E160" s="11"/>
      <c r="F160" s="11"/>
      <c r="G160" s="47"/>
      <c r="H160" s="47"/>
      <c r="I160" s="47"/>
      <c r="J160" s="47"/>
      <c r="K160" s="47"/>
      <c r="L160" s="6"/>
    </row>
    <row r="161" spans="1:12" ht="20.100000000000001" customHeight="1" x14ac:dyDescent="0.25">
      <c r="A161" s="127"/>
      <c r="B161" s="127" t="s">
        <v>292</v>
      </c>
      <c r="C161" s="127" t="s">
        <v>0</v>
      </c>
      <c r="D161" s="128"/>
      <c r="E161" s="128"/>
      <c r="F161" s="128"/>
      <c r="G161" s="129"/>
      <c r="H161" s="129"/>
      <c r="I161" s="129"/>
      <c r="J161" s="129"/>
      <c r="K161" s="129"/>
      <c r="L161" s="128"/>
    </row>
    <row r="162" spans="1:12" ht="20.100000000000001" customHeight="1" x14ac:dyDescent="0.25">
      <c r="A162" s="127"/>
      <c r="B162" s="127" t="s">
        <v>115</v>
      </c>
      <c r="C162" s="127" t="s">
        <v>0</v>
      </c>
      <c r="D162" s="128"/>
      <c r="E162" s="128"/>
      <c r="F162" s="128"/>
      <c r="G162" s="129"/>
      <c r="H162" s="129"/>
      <c r="I162" s="129"/>
      <c r="J162" s="129"/>
      <c r="K162" s="129"/>
      <c r="L162" s="128"/>
    </row>
    <row r="163" spans="1:12" ht="20.100000000000001" customHeight="1" x14ac:dyDescent="0.25">
      <c r="A163" s="127"/>
      <c r="B163" s="127" t="s">
        <v>278</v>
      </c>
      <c r="C163" s="127" t="s">
        <v>0</v>
      </c>
      <c r="D163" s="128"/>
      <c r="E163" s="128"/>
      <c r="F163" s="128"/>
      <c r="G163" s="129"/>
      <c r="H163" s="129"/>
      <c r="I163" s="129"/>
      <c r="J163" s="129"/>
      <c r="K163" s="129"/>
      <c r="L163" s="128"/>
    </row>
    <row r="164" spans="1:12" ht="20.100000000000001" customHeight="1" x14ac:dyDescent="0.25">
      <c r="A164" s="127"/>
      <c r="B164" s="127" t="s">
        <v>115</v>
      </c>
      <c r="C164" s="127" t="s">
        <v>0</v>
      </c>
      <c r="D164" s="128"/>
      <c r="E164" s="128"/>
      <c r="F164" s="128"/>
      <c r="G164" s="129"/>
      <c r="H164" s="129"/>
      <c r="I164" s="129"/>
      <c r="J164" s="129"/>
      <c r="K164" s="129"/>
      <c r="L164" s="128"/>
    </row>
    <row r="165" spans="1:12" ht="20.100000000000001" customHeight="1" x14ac:dyDescent="0.25">
      <c r="A165" s="127"/>
      <c r="B165" s="127" t="s">
        <v>279</v>
      </c>
      <c r="C165" s="127" t="s">
        <v>0</v>
      </c>
      <c r="D165" s="128"/>
      <c r="E165" s="128"/>
      <c r="F165" s="128"/>
      <c r="G165" s="129"/>
      <c r="H165" s="129"/>
      <c r="I165" s="129"/>
      <c r="J165" s="129"/>
      <c r="K165" s="129"/>
      <c r="L165" s="128"/>
    </row>
    <row r="166" spans="1:12" ht="20.100000000000001" customHeight="1" x14ac:dyDescent="0.25">
      <c r="A166" s="127"/>
      <c r="B166" s="127" t="s">
        <v>100</v>
      </c>
      <c r="C166" s="127" t="s">
        <v>0</v>
      </c>
      <c r="D166" s="128"/>
      <c r="E166" s="128"/>
      <c r="F166" s="128"/>
      <c r="G166" s="129"/>
      <c r="H166" s="129"/>
      <c r="I166" s="129"/>
      <c r="J166" s="129"/>
      <c r="K166" s="129"/>
      <c r="L166" s="128"/>
    </row>
    <row r="168" spans="1:12" ht="63.75" customHeight="1" x14ac:dyDescent="0.25">
      <c r="B168" s="289" t="s">
        <v>188</v>
      </c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</row>
    <row r="170" spans="1:12" ht="28.5" customHeight="1" x14ac:dyDescent="0.25">
      <c r="B170" s="265" t="s">
        <v>29</v>
      </c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</row>
  </sheetData>
  <mergeCells count="17">
    <mergeCell ref="A84:E84"/>
    <mergeCell ref="A5:L5"/>
    <mergeCell ref="A134:E134"/>
    <mergeCell ref="B168:L168"/>
    <mergeCell ref="B170:L170"/>
    <mergeCell ref="A11:E11"/>
    <mergeCell ref="A15:E15"/>
    <mergeCell ref="A76:E76"/>
    <mergeCell ref="A1:L1"/>
    <mergeCell ref="A2:A3"/>
    <mergeCell ref="B2:B3"/>
    <mergeCell ref="C2:C3"/>
    <mergeCell ref="D2:E2"/>
    <mergeCell ref="F2:G2"/>
    <mergeCell ref="H2:I2"/>
    <mergeCell ref="J2:K2"/>
    <mergeCell ref="L2:L3"/>
  </mergeCells>
  <pageMargins left="0.26" right="0.2" top="0.75" bottom="0.75" header="0.3" footer="0.3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საერთო ჯამი</vt:lpstr>
      <vt:lpstr>კალოუბნის ქუჩა</vt:lpstr>
      <vt:lpstr>მასივი, კორპ. 20</vt:lpstr>
      <vt:lpstr>ზემო პლატო</vt:lpstr>
      <vt:lpstr>ხომლელი</vt:lpstr>
      <vt:lpstr>მასივი, 9 კვარტ. კორპ.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2019-06-12T13:46:19Z</dcterms:modified>
</cp:coreProperties>
</file>