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61" activeTab="0"/>
  </bookViews>
  <sheets>
    <sheet name="კრებსითი" sheetId="1" r:id="rId1"/>
    <sheet name="ელექტრობა" sheetId="2" r:id="rId2"/>
    <sheet name="შიდა მოპირკეთების სამუშაოები" sheetId="3" r:id="rId3"/>
  </sheets>
  <definedNames>
    <definedName name="_xlnm.Print_Area" localSheetId="1">'ელექტრობა'!$A$1:$M$65</definedName>
    <definedName name="_xlnm.Print_Area" localSheetId="0">'კრებსითი'!$A$1:$J$18</definedName>
    <definedName name="_xlnm.Print_Area" localSheetId="2">'შიდა მოპირკეთების სამუშაოები'!$A$1:$M$65</definedName>
  </definedNames>
  <calcPr fullCalcOnLoad="1"/>
</workbook>
</file>

<file path=xl/sharedStrings.xml><?xml version="1.0" encoding="utf-8"?>
<sst xmlns="http://schemas.openxmlformats.org/spreadsheetml/2006/main" count="280" uniqueCount="144">
  <si>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</si>
  <si>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</si>
  <si>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</si>
  <si>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</si>
  <si>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</si>
  <si>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</si>
  <si>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</si>
  <si>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</si>
  <si>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</si>
  <si>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</si>
  <si>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</si>
  <si>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Seadgina:</t>
  </si>
  <si>
    <t>yvarlis municipaliteti</t>
  </si>
  <si>
    <t>normis erTeuli</t>
  </si>
  <si>
    <t>TanxiT:</t>
  </si>
  <si>
    <t>lari</t>
  </si>
  <si>
    <t>ობიექტების, სამუშაოებისა და ხარჯების დასახელება</t>
  </si>
  <si>
    <t>სახარჯთაღრიცხვო ღირებულებები</t>
  </si>
  <si>
    <t>საერთო სახარჯთაღრიცხვო ღირებულებები</t>
  </si>
  <si>
    <t>მასალა</t>
  </si>
  <si>
    <t>ხელფასი</t>
  </si>
  <si>
    <t>ტრანსპორტი</t>
  </si>
  <si>
    <t>გაუთვალისწინებელი ხარჯები</t>
  </si>
  <si>
    <t>დარიცხვები</t>
  </si>
  <si>
    <t>ჯამი</t>
  </si>
  <si>
    <t>სულ ჯამი</t>
  </si>
  <si>
    <t>სრული სახარჯთაღრიცხვო ღირებულება:</t>
  </si>
  <si>
    <t>ლარი</t>
  </si>
  <si>
    <t>შეადგინა:</t>
  </si>
  <si>
    <t>დ.ღ.გ.</t>
  </si>
  <si>
    <t>შრომითი დანახარჯები</t>
  </si>
  <si>
    <t>კაც/სთ</t>
  </si>
  <si>
    <t xml:space="preserve">მანქანები </t>
  </si>
  <si>
    <t>სხვა მასალა</t>
  </si>
  <si>
    <t>ც</t>
  </si>
  <si>
    <t>/a. nikolaiSvili/</t>
  </si>
  <si>
    <t>Seamowma:</t>
  </si>
  <si>
    <t>/m. xurcilava/</t>
  </si>
  <si>
    <t>ელ. სამონტაჟო სამუშაოები</t>
  </si>
  <si>
    <t xml:space="preserve">გეგმიური დაგროვება </t>
  </si>
  <si>
    <t>გრძ.მ</t>
  </si>
  <si>
    <t>ზედნადები ხარჯები შრომოთი დანახარჯებიდან</t>
  </si>
  <si>
    <t>გამანაწილებელი კოლოფები</t>
  </si>
  <si>
    <t>როზეტი</t>
  </si>
  <si>
    <t xml:space="preserve">ღირებულების კრებსითი სახარჯთაღრიცხვო ანგარიში </t>
  </si>
  <si>
    <t>გამანაწილებელი ფარის მოწყობა ლითონის კარადასთან ერთად</t>
  </si>
  <si>
    <t>ლითონის კარადა გასაღებით</t>
  </si>
  <si>
    <t xml:space="preserve">იქვე ერთპოლუსიანი და სამპოლუსიანი ავტომატური ამომრთველების მონტაჟი </t>
  </si>
  <si>
    <t>გამანაწილებელი ფარი სართულის</t>
  </si>
  <si>
    <t xml:space="preserve">yvarlis municipalitetis sof. Sildis N#2 sajaro sajaro skolis Senobis nawilobrivi reabilitaciis samuSaoebis </t>
  </si>
  <si>
    <t>შიდა მოპირკეთების სამუშაოები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</si>
  <si>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</si>
  <si>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SromiTi danaxarji</t>
  </si>
  <si>
    <t>kac/sT.</t>
  </si>
  <si>
    <t>manqanebi</t>
  </si>
  <si>
    <r>
      <t>m</t>
    </r>
    <r>
      <rPr>
        <vertAlign val="superscript"/>
        <sz val="10"/>
        <rFont val="AcadNusx"/>
        <family val="0"/>
      </rPr>
      <t>3</t>
    </r>
  </si>
  <si>
    <r>
      <t>100m</t>
    </r>
    <r>
      <rPr>
        <vertAlign val="superscript"/>
        <sz val="10"/>
        <rFont val="AcadNusx"/>
        <family val="0"/>
      </rPr>
      <t>2</t>
    </r>
  </si>
  <si>
    <t>l.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</si>
  <si>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</si>
  <si>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</si>
  <si>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t xml:space="preserve">მდ.ფ yru  kari kompleqtiT </t>
  </si>
  <si>
    <r>
      <t>მ</t>
    </r>
    <r>
      <rPr>
        <vertAlign val="superscript"/>
        <sz val="10"/>
        <color indexed="8"/>
        <rFont val="Sylfaen"/>
        <family val="1"/>
      </rPr>
      <t>2</t>
    </r>
  </si>
  <si>
    <t xml:space="preserve"> </t>
  </si>
  <si>
    <t>საღებავი წყალემულსიის  „ბეტეკ პლასტიკი"</t>
  </si>
  <si>
    <t>კგ</t>
  </si>
  <si>
    <t>ფითხი</t>
  </si>
  <si>
    <t>Sekiduli Weri ამსტრონგი ლითონის სამაგრი კარკასით</t>
  </si>
  <si>
    <t>t.</t>
  </si>
  <si>
    <t>გრ.მ</t>
  </si>
  <si>
    <t xml:space="preserve">ცალი </t>
  </si>
  <si>
    <t>gr.m</t>
  </si>
  <si>
    <t xml:space="preserve">samSeneblo nagvis datvirTva a/ TviTmcleze xeliT </t>
  </si>
  <si>
    <t>tn</t>
  </si>
  <si>
    <t xml:space="preserve">transportireba 3 km </t>
  </si>
  <si>
    <t xml:space="preserve">jami </t>
  </si>
  <si>
    <t xml:space="preserve">zednadebi xarjebi </t>
  </si>
  <si>
    <t xml:space="preserve">gegmiuri dagroveba </t>
  </si>
  <si>
    <t>k/sT</t>
  </si>
  <si>
    <t xml:space="preserve">gaji </t>
  </si>
  <si>
    <t>ერთპოლუსიანი ამომრთველი</t>
  </si>
  <si>
    <t>ორპოლუსიანი ამომრთველი</t>
  </si>
  <si>
    <t xml:space="preserve">yvarlis municipalitetis sof. Sildis N#2 sajaro sajaro skolis Senobis el.gayvanilobis sruli reabilitaciis samuSaoebis </t>
  </si>
  <si>
    <t xml:space="preserve">dazianebuli plintusis moxsna </t>
  </si>
  <si>
    <t xml:space="preserve">cementis xsnari 1:3 </t>
  </si>
  <si>
    <r>
      <t>მ</t>
    </r>
    <r>
      <rPr>
        <vertAlign val="superscript"/>
        <sz val="10"/>
        <color indexed="59"/>
        <rFont val="AcadNusx"/>
        <family val="0"/>
      </rPr>
      <t>2</t>
    </r>
  </si>
  <si>
    <t>dazianebuli karis blokebis demontaJi</t>
  </si>
  <si>
    <t>შიდა კედლების და ჭერის დამუშავება და შეღებვა წყალემულსიური საღებავით ორჯერ</t>
  </si>
  <si>
    <t>საღებავი ზეთოვანი</t>
  </si>
  <si>
    <t xml:space="preserve">parკetis iatakis moxvewa da galakva samjer </t>
  </si>
  <si>
    <r>
      <t>m</t>
    </r>
    <r>
      <rPr>
        <vertAlign val="superscript"/>
        <sz val="9"/>
        <color indexed="8"/>
        <rFont val="AcadNusx"/>
        <family val="0"/>
      </rPr>
      <t>2</t>
    </r>
  </si>
  <si>
    <t>laki parketis maRali xarisxis</t>
  </si>
  <si>
    <t xml:space="preserve">kg </t>
  </si>
  <si>
    <t>webo ,,pva"  umaRlesi xarisxis</t>
  </si>
  <si>
    <t>kg</t>
  </si>
  <si>
    <t xml:space="preserve">lursmani paraketisTvis </t>
  </si>
  <si>
    <t>მ</t>
  </si>
  <si>
    <t xml:space="preserve">არსებულ ფანჯრებზე დაზიანებული მინაპაკეტის შეცვალ </t>
  </si>
  <si>
    <t>samSeneblo masalebis Semotana 150 km.</t>
  </si>
  <si>
    <t>მეტალოპლასმასის რაფების მოწყობა სიგანით 30 სმ</t>
  </si>
  <si>
    <t>მეტალოპლასმასის რაფა სიგანით 30 სმ</t>
  </si>
  <si>
    <t>ავტომატური ამომრთველი ერთპოლუსიანი 40 A</t>
  </si>
  <si>
    <t>ავტომატური ამომრთველი სამპოლუსიანი 63 A</t>
  </si>
  <si>
    <t>სამპოლუსიანი ამომრთველი</t>
  </si>
  <si>
    <t xml:space="preserve">სამივე სართულზე კედლების არხებში და ჭერზე  ელ გაყვანილობის  მოწყობა სპილენძის და ალუმინის კაბელით </t>
  </si>
  <si>
    <t>კაბელი ორმაგი იზოლაციით , ალუმინის ძარღვით 4*16</t>
  </si>
  <si>
    <t>კაბელი ორმაგი იზოლაციით , ალუმინის ძარღვით 4*10</t>
  </si>
  <si>
    <t>კაბელი ორმაგი იზოლაციით , სპილენძის ძარღვით 3*4</t>
  </si>
  <si>
    <t>კაბელი ორმაგი იზოლაციით , სპილენძის ძარღვით 3*1.5</t>
  </si>
  <si>
    <t xml:space="preserve">ამსტრონგის სანათი </t>
  </si>
  <si>
    <t>ვარვარების ნათურა ვაზნით</t>
  </si>
  <si>
    <t xml:space="preserve">იზოლენტა </t>
  </si>
  <si>
    <t>ცალი</t>
  </si>
  <si>
    <t xml:space="preserve">კედლებში როზეტების და ამომრთველების მონტაჟი </t>
  </si>
  <si>
    <t>კაბელის სამაგრი (სკოპი)</t>
  </si>
  <si>
    <t xml:space="preserve">დამიწების კონტურის მოწყობა </t>
  </si>
  <si>
    <t>ადგილი</t>
  </si>
  <si>
    <t>დამიწების შტირი</t>
  </si>
  <si>
    <t>დამიწების ზოლი</t>
  </si>
  <si>
    <t>სადენი 1X6 სპილენძის</t>
  </si>
  <si>
    <t>მილი გოფრირებული დ-20 მმ</t>
  </si>
  <si>
    <t>გოფრი  d=40 მმ 4X16 სადენისთვის</t>
  </si>
  <si>
    <t>kedlebis lesva ferdilebTan erTad gajis xsnariT</t>
  </si>
  <si>
    <t>sxva manqanebi</t>
  </si>
  <si>
    <t>m.d.f.-is yru karis blokis mowyoba sakidi da saketi kompleqtiT</t>
  </si>
  <si>
    <t>გათბობის რადიატორების მოხსნა, დასაწყობება შემდეგი ხელახალი დაყენებით</t>
  </si>
  <si>
    <t xml:space="preserve">კაბელი ორმაგი იზოლაციით , სპილენძის ძარღვით 3*2.5 </t>
  </si>
  <si>
    <t xml:space="preserve">კოლოფების მონტაჟი როზეტებისა, გამომრთველებისათვის და გამანაწილებლებისათვის </t>
  </si>
  <si>
    <t xml:space="preserve">x a r j T a R r i c x v a #1                       </t>
  </si>
  <si>
    <t xml:space="preserve">x a r j T a R r i c x v a  #2                     </t>
  </si>
  <si>
    <t xml:space="preserve">yvarlis municipalitetis sof. Sildis N#2 sajaro sajaro skolis Senobis Sida saremonto samuSaoebis </t>
  </si>
  <si>
    <t xml:space="preserve">მიწის მოთხრა ხელით შემდგომი უკუმიყრით ალუმინის კაბელის მოწყობით კვეთით  4*16, გოფრირებულ მილში გატარებით  </t>
  </si>
  <si>
    <t xml:space="preserve">parketi adgilobrivi wifelis,  moxarSuli,  I xarisxis,                zomiT: 7X50 sm </t>
  </si>
  <si>
    <t xml:space="preserve">arsebuli xis iatakebis dazianebuli adgilebis SekeTeba, saWiroebis SemTxvevaSi lagebis SecvliT, moxvewa-mosworeba parketis iatakis mosawyobad  </t>
  </si>
  <si>
    <t xml:space="preserve">iqve-parketis iatakis dageba </t>
  </si>
  <si>
    <t xml:space="preserve">ლამინირის პლინტუსის მოწყობა HH simaRliT 56 mm </t>
  </si>
  <si>
    <t>kedlebSi xvreteebის da arxebis gaTxra სადენebის ჩასაwyobad Semdgomi amovsebiT</t>
  </si>
  <si>
    <t>10grZ.m.</t>
  </si>
  <si>
    <t>კედლების ამონგრევა Semdgomi amovsebiT ჩამრთველებისთვის და კოლოფებისთვის</t>
  </si>
  <si>
    <t xml:space="preserve">ჭერის სანათების და ვარვარა ნათურების მონტაჟი  </t>
  </si>
  <si>
    <t xml:space="preserve">თაბაშირ-მუყაოს ჭერის მრგვალი ლედ სანათი </t>
  </si>
  <si>
    <t>სანათი სპორტული დარბაზისთვის  ლითონის დამცავი ბადით</t>
  </si>
  <si>
    <t>Sida kedlebidan da ferdilebidan   nalesis moxsna 100% III სართულზე და I-II სართულის კიბის უჯრედში</t>
  </si>
  <si>
    <t>შიდა კედლების დამუშავება და შეღებვა ზეთოვანი  საღებავით ორჯერ h=1.6 მ</t>
  </si>
  <si>
    <t>moewyos  Sekiduli Weri ამსტრონგის ფილებით karkasze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</si>
</sst>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GEL&quot;;\-#,##0\ &quot;GEL&quot;"/>
    <numFmt numFmtId="165" formatCode="#,##0\ &quot;GEL&quot;;[Red]\-#,##0\ &quot;GEL&quot;"/>
    <numFmt numFmtId="166" formatCode="#,##0.00\ &quot;GEL&quot;;\-#,##0.00\ &quot;GEL&quot;"/>
    <numFmt numFmtId="167" formatCode="#,##0.00\ &quot;GEL&quot;;[Red]\-#,##0.00\ &quot;GEL&quot;"/>
    <numFmt numFmtId="168" formatCode="_-* #,##0\ &quot;GEL&quot;_-;\-* #,##0\ &quot;GEL&quot;_-;_-* &quot;-&quot;\ &quot;GEL&quot;_-;_-@_-"/>
    <numFmt numFmtId="169" formatCode="_-* #,##0\ _G_E_L_-;\-* #,##0\ _G_E_L_-;_-* &quot;-&quot;\ _G_E_L_-;_-@_-"/>
    <numFmt numFmtId="170" formatCode="_-* #,##0.00\ &quot;GEL&quot;_-;\-* #,##0.00\ &quot;GEL&quot;_-;_-* &quot;-&quot;??\ &quot;GEL&quot;_-;_-@_-"/>
    <numFmt numFmtId="171" formatCode="_-* #,##0.00\ _G_E_L_-;\-* #,##0.00\ _G_E_L_-;_-* &quot;-&quot;??\ _G_E_L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0000"/>
    <numFmt numFmtId="192" formatCode="#,##0.000"/>
  </numFmts>
  <fonts count="94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b/>
      <sz val="9"/>
      <color indexed="8"/>
      <name val="AcadNusx"/>
      <family val="0"/>
    </font>
    <font>
      <sz val="11"/>
      <color indexed="8"/>
      <name val="AcadNusx"/>
      <family val="0"/>
    </font>
    <font>
      <b/>
      <sz val="8"/>
      <color indexed="8"/>
      <name val="AcadNusx"/>
      <family val="0"/>
    </font>
    <font>
      <sz val="9"/>
      <color indexed="8"/>
      <name val="AcadNusx"/>
      <family val="0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8"/>
      <color indexed="8"/>
      <name val="Sylfaen"/>
      <family val="1"/>
    </font>
    <font>
      <sz val="9"/>
      <color indexed="8"/>
      <name val="Sylfaen"/>
      <family val="1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0"/>
      <name val="Arial"/>
      <family val="2"/>
    </font>
    <font>
      <sz val="9"/>
      <name val="Sylfaen"/>
      <family val="1"/>
    </font>
    <font>
      <sz val="8"/>
      <name val="Sylfaen"/>
      <family val="1"/>
    </font>
    <font>
      <b/>
      <sz val="9"/>
      <name val="Sylfaen"/>
      <family val="1"/>
    </font>
    <font>
      <b/>
      <sz val="9"/>
      <color indexed="8"/>
      <name val="Sylfaen"/>
      <family val="1"/>
    </font>
    <font>
      <sz val="8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vertAlign val="superscript"/>
      <sz val="10"/>
      <color indexed="8"/>
      <name val="Sylfaen"/>
      <family val="1"/>
    </font>
    <font>
      <vertAlign val="superscript"/>
      <sz val="10"/>
      <color indexed="59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Sylfaen"/>
      <family val="1"/>
    </font>
    <font>
      <b/>
      <sz val="10"/>
      <name val="Sylfaen"/>
      <family val="1"/>
    </font>
    <font>
      <vertAlign val="superscript"/>
      <sz val="9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9"/>
      <name val="AcadNusx"/>
      <family val="0"/>
    </font>
    <font>
      <sz val="10"/>
      <color indexed="59"/>
      <name val="AcadNusx"/>
      <family val="0"/>
    </font>
    <font>
      <sz val="12"/>
      <color indexed="59"/>
      <name val="AcadNusx"/>
      <family val="0"/>
    </font>
    <font>
      <b/>
      <sz val="8"/>
      <color indexed="59"/>
      <name val="AcadNusx"/>
      <family val="0"/>
    </font>
    <font>
      <sz val="9"/>
      <color indexed="59"/>
      <name val="AcadNusx"/>
      <family val="0"/>
    </font>
    <font>
      <sz val="8"/>
      <color indexed="59"/>
      <name val="AcadNusx"/>
      <family val="0"/>
    </font>
    <font>
      <b/>
      <sz val="9"/>
      <color indexed="59"/>
      <name val="AcadNusx"/>
      <family val="0"/>
    </font>
    <font>
      <b/>
      <sz val="11"/>
      <color indexed="10"/>
      <name val="AcadNusx"/>
      <family val="0"/>
    </font>
    <font>
      <b/>
      <sz val="12"/>
      <color indexed="59"/>
      <name val="AcadNusx"/>
      <family val="0"/>
    </font>
    <font>
      <b/>
      <sz val="10"/>
      <color indexed="59"/>
      <name val="AcadNusx"/>
      <family val="0"/>
    </font>
    <font>
      <sz val="8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9"/>
      <color theme="2" tint="-0.8999800086021423"/>
      <name val="AcadNusx"/>
      <family val="0"/>
    </font>
    <font>
      <sz val="8"/>
      <color theme="2" tint="-0.8999800086021423"/>
      <name val="AcadNusx"/>
      <family val="0"/>
    </font>
    <font>
      <b/>
      <sz val="9"/>
      <color theme="2" tint="-0.8999800086021423"/>
      <name val="AcadNusx"/>
      <family val="0"/>
    </font>
    <font>
      <b/>
      <sz val="11"/>
      <color rgb="FFFF0000"/>
      <name val="AcadNusx"/>
      <family val="0"/>
    </font>
    <font>
      <sz val="9"/>
      <color theme="1"/>
      <name val="Sylfaen"/>
      <family val="1"/>
    </font>
    <font>
      <b/>
      <sz val="12"/>
      <color theme="2" tint="-0.8999800086021423"/>
      <name val="AcadNusx"/>
      <family val="0"/>
    </font>
    <font>
      <sz val="8"/>
      <color theme="1"/>
      <name val="AcadNusx"/>
      <family val="0"/>
    </font>
    <font>
      <sz val="10"/>
      <color theme="1"/>
      <name val="AcadNusx"/>
      <family val="0"/>
    </font>
    <font>
      <sz val="10"/>
      <color rgb="FF000000"/>
      <name val="AcadNusx"/>
      <family val="0"/>
    </font>
    <font>
      <sz val="10"/>
      <color theme="1"/>
      <name val="Sylfaen"/>
      <family val="1"/>
    </font>
    <font>
      <sz val="9"/>
      <color theme="1"/>
      <name val="AcadNusx"/>
      <family val="0"/>
    </font>
    <font>
      <b/>
      <sz val="10"/>
      <color theme="2" tint="-0.8999800086021423"/>
      <name val="AcadNusx"/>
      <family val="0"/>
    </font>
    <font>
      <sz val="8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9" fontId="13" fillId="0" borderId="11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/>
    </xf>
    <xf numFmtId="2" fontId="16" fillId="0" borderId="12" xfId="0" applyNumberFormat="1" applyFont="1" applyBorder="1" applyAlignment="1">
      <alignment horizontal="center" vertical="center"/>
    </xf>
    <xf numFmtId="0" fontId="77" fillId="33" borderId="0" xfId="0" applyFont="1" applyFill="1" applyBorder="1" applyAlignment="1">
      <alignment/>
    </xf>
    <xf numFmtId="0" fontId="18" fillId="33" borderId="10" xfId="72" applyFont="1" applyFill="1" applyBorder="1" applyAlignment="1">
      <alignment horizontal="center" vertical="center" wrapText="1"/>
      <protection/>
    </xf>
    <xf numFmtId="190" fontId="18" fillId="33" borderId="10" xfId="72" applyNumberFormat="1" applyFont="1" applyFill="1" applyBorder="1" applyAlignment="1">
      <alignment horizontal="center" vertical="center" wrapText="1"/>
      <protection/>
    </xf>
    <xf numFmtId="2" fontId="18" fillId="33" borderId="10" xfId="72" applyNumberFormat="1" applyFont="1" applyFill="1" applyBorder="1" applyAlignment="1">
      <alignment horizontal="center" vertical="center" wrapText="1"/>
      <protection/>
    </xf>
    <xf numFmtId="0" fontId="13" fillId="33" borderId="10" xfId="72" applyFont="1" applyFill="1" applyBorder="1" applyAlignment="1">
      <alignment horizontal="center" vertical="center"/>
      <protection/>
    </xf>
    <xf numFmtId="2" fontId="18" fillId="33" borderId="10" xfId="72" applyNumberFormat="1" applyFont="1" applyFill="1" applyBorder="1" applyAlignment="1">
      <alignment horizontal="center" vertical="center"/>
      <protection/>
    </xf>
    <xf numFmtId="2" fontId="13" fillId="33" borderId="10" xfId="72" applyNumberFormat="1" applyFont="1" applyFill="1" applyBorder="1" applyAlignment="1">
      <alignment horizontal="center" vertical="center"/>
      <protection/>
    </xf>
    <xf numFmtId="0" fontId="19" fillId="33" borderId="10" xfId="72" applyFont="1" applyFill="1" applyBorder="1" applyAlignment="1">
      <alignment horizontal="center" vertical="center"/>
      <protection/>
    </xf>
    <xf numFmtId="2" fontId="20" fillId="33" borderId="10" xfId="72" applyNumberFormat="1" applyFont="1" applyFill="1" applyBorder="1" applyAlignment="1">
      <alignment horizontal="center" vertical="center"/>
      <protection/>
    </xf>
    <xf numFmtId="0" fontId="78" fillId="33" borderId="12" xfId="0" applyFont="1" applyFill="1" applyBorder="1" applyAlignment="1">
      <alignment vertical="center" wrapText="1"/>
    </xf>
    <xf numFmtId="0" fontId="78" fillId="33" borderId="0" xfId="0" applyFont="1" applyFill="1" applyBorder="1" applyAlignment="1">
      <alignment vertical="center" wrapText="1"/>
    </xf>
    <xf numFmtId="2" fontId="78" fillId="33" borderId="0" xfId="0" applyNumberFormat="1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80" fillId="33" borderId="10" xfId="0" applyFont="1" applyFill="1" applyBorder="1" applyAlignment="1">
      <alignment horizontal="center" vertical="top" wrapText="1"/>
    </xf>
    <xf numFmtId="0" fontId="81" fillId="33" borderId="0" xfId="0" applyFont="1" applyFill="1" applyBorder="1" applyAlignment="1">
      <alignment vertical="top" wrapText="1"/>
    </xf>
    <xf numFmtId="2" fontId="81" fillId="33" borderId="0" xfId="0" applyNumberFormat="1" applyFont="1" applyFill="1" applyBorder="1" applyAlignment="1">
      <alignment vertical="top" wrapText="1"/>
    </xf>
    <xf numFmtId="0" fontId="77" fillId="33" borderId="0" xfId="0" applyFont="1" applyFill="1" applyBorder="1" applyAlignment="1">
      <alignment vertical="top"/>
    </xf>
    <xf numFmtId="0" fontId="81" fillId="33" borderId="0" xfId="0" applyFont="1" applyFill="1" applyBorder="1" applyAlignment="1">
      <alignment/>
    </xf>
    <xf numFmtId="0" fontId="79" fillId="33" borderId="0" xfId="0" applyFont="1" applyFill="1" applyBorder="1" applyAlignment="1">
      <alignment vertical="top"/>
    </xf>
    <xf numFmtId="0" fontId="79" fillId="33" borderId="0" xfId="0" applyFont="1" applyFill="1" applyBorder="1" applyAlignment="1">
      <alignment horizontal="left" vertical="center"/>
    </xf>
    <xf numFmtId="0" fontId="78" fillId="33" borderId="0" xfId="0" applyFont="1" applyFill="1" applyBorder="1" applyAlignment="1">
      <alignment vertical="top"/>
    </xf>
    <xf numFmtId="0" fontId="78" fillId="33" borderId="0" xfId="0" applyFont="1" applyFill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19" fillId="33" borderId="0" xfId="72" applyFont="1" applyFill="1" applyBorder="1" applyAlignment="1">
      <alignment horizontal="center" vertical="center"/>
      <protection/>
    </xf>
    <xf numFmtId="0" fontId="82" fillId="33" borderId="0" xfId="0" applyFont="1" applyFill="1" applyBorder="1" applyAlignment="1">
      <alignment/>
    </xf>
    <xf numFmtId="0" fontId="83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top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2" fontId="8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5" fillId="33" borderId="10" xfId="72" applyFont="1" applyFill="1" applyBorder="1" applyAlignment="1">
      <alignment horizontal="center" vertical="center" wrapText="1"/>
      <protection/>
    </xf>
    <xf numFmtId="0" fontId="81" fillId="33" borderId="10" xfId="0" applyFont="1" applyFill="1" applyBorder="1" applyAlignment="1">
      <alignment horizontal="center" vertical="center" wrapText="1"/>
    </xf>
    <xf numFmtId="0" fontId="18" fillId="33" borderId="10" xfId="72" applyFont="1" applyFill="1" applyBorder="1" applyAlignment="1">
      <alignment horizontal="center" vertical="center"/>
      <protection/>
    </xf>
    <xf numFmtId="190" fontId="18" fillId="33" borderId="10" xfId="72" applyNumberFormat="1" applyFont="1" applyFill="1" applyBorder="1" applyAlignment="1">
      <alignment horizontal="center" vertical="center"/>
      <protection/>
    </xf>
    <xf numFmtId="190" fontId="13" fillId="33" borderId="10" xfId="72" applyNumberFormat="1" applyFont="1" applyFill="1" applyBorder="1" applyAlignment="1">
      <alignment horizontal="center" vertical="center"/>
      <protection/>
    </xf>
    <xf numFmtId="0" fontId="81" fillId="33" borderId="0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vertical="center" wrapText="1"/>
    </xf>
    <xf numFmtId="0" fontId="18" fillId="33" borderId="0" xfId="72" applyFont="1" applyFill="1" applyBorder="1" applyAlignment="1">
      <alignment horizontal="center" vertical="center" wrapText="1"/>
      <protection/>
    </xf>
    <xf numFmtId="0" fontId="18" fillId="33" borderId="0" xfId="72" applyFont="1" applyFill="1" applyBorder="1" applyAlignment="1">
      <alignment horizontal="center" vertical="center"/>
      <protection/>
    </xf>
    <xf numFmtId="2" fontId="18" fillId="33" borderId="0" xfId="72" applyNumberFormat="1" applyFont="1" applyFill="1" applyBorder="1" applyAlignment="1">
      <alignment horizontal="center" vertical="center"/>
      <protection/>
    </xf>
    <xf numFmtId="190" fontId="85" fillId="33" borderId="10" xfId="72" applyNumberFormat="1" applyFont="1" applyFill="1" applyBorder="1" applyAlignment="1">
      <alignment horizontal="center" vertical="center" wrapText="1"/>
      <protection/>
    </xf>
    <xf numFmtId="2" fontId="85" fillId="33" borderId="10" xfId="72" applyNumberFormat="1" applyFont="1" applyFill="1" applyBorder="1" applyAlignment="1">
      <alignment horizontal="center" vertical="center" wrapText="1"/>
      <protection/>
    </xf>
    <xf numFmtId="0" fontId="85" fillId="33" borderId="10" xfId="72" applyFont="1" applyFill="1" applyBorder="1" applyAlignment="1">
      <alignment horizontal="center" vertical="center"/>
      <protection/>
    </xf>
    <xf numFmtId="2" fontId="85" fillId="33" borderId="10" xfId="72" applyNumberFormat="1" applyFont="1" applyFill="1" applyBorder="1" applyAlignment="1">
      <alignment horizontal="center" vertical="center"/>
      <protection/>
    </xf>
    <xf numFmtId="190" fontId="85" fillId="33" borderId="10" xfId="72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right" vertical="top" wrapText="1"/>
    </xf>
    <xf numFmtId="0" fontId="81" fillId="33" borderId="0" xfId="0" applyFont="1" applyFill="1" applyBorder="1" applyAlignment="1">
      <alignment horizontal="left" vertical="top" wrapText="1"/>
    </xf>
    <xf numFmtId="0" fontId="81" fillId="33" borderId="0" xfId="0" applyFont="1" applyFill="1" applyBorder="1" applyAlignment="1">
      <alignment horizontal="center" vertical="top" wrapText="1"/>
    </xf>
    <xf numFmtId="0" fontId="82" fillId="33" borderId="13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2" fontId="21" fillId="33" borderId="10" xfId="72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top" wrapText="1"/>
    </xf>
    <xf numFmtId="0" fontId="81" fillId="33" borderId="0" xfId="0" applyFont="1" applyFill="1" applyBorder="1" applyAlignment="1">
      <alignment horizontal="right" vertical="top" wrapText="1"/>
    </xf>
    <xf numFmtId="0" fontId="81" fillId="33" borderId="0" xfId="0" applyFont="1" applyFill="1" applyBorder="1" applyAlignment="1">
      <alignment horizontal="left" vertical="top" wrapText="1"/>
    </xf>
    <xf numFmtId="0" fontId="80" fillId="33" borderId="10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19" fillId="33" borderId="13" xfId="72" applyFont="1" applyFill="1" applyBorder="1" applyAlignment="1">
      <alignment horizontal="center" vertical="center"/>
      <protection/>
    </xf>
    <xf numFmtId="0" fontId="82" fillId="33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left" vertical="center" wrapText="1"/>
    </xf>
    <xf numFmtId="2" fontId="88" fillId="33" borderId="10" xfId="0" applyNumberFormat="1" applyFont="1" applyFill="1" applyBorder="1" applyAlignment="1">
      <alignment horizontal="center" vertical="center" wrapText="1"/>
    </xf>
    <xf numFmtId="2" fontId="88" fillId="33" borderId="10" xfId="0" applyNumberFormat="1" applyFont="1" applyFill="1" applyBorder="1" applyAlignment="1">
      <alignment horizontal="center" vertical="center"/>
    </xf>
    <xf numFmtId="189" fontId="88" fillId="33" borderId="10" xfId="0" applyNumberFormat="1" applyFont="1" applyFill="1" applyBorder="1" applyAlignment="1">
      <alignment horizontal="center" vertical="center" wrapText="1"/>
    </xf>
    <xf numFmtId="188" fontId="88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8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  <xf numFmtId="2" fontId="8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90" fontId="2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90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0" fontId="90" fillId="33" borderId="10" xfId="72" applyFont="1" applyFill="1" applyBorder="1" applyAlignment="1">
      <alignment horizontal="center" vertical="center"/>
      <protection/>
    </xf>
    <xf numFmtId="0" fontId="90" fillId="33" borderId="10" xfId="72" applyFont="1" applyFill="1" applyBorder="1" applyAlignment="1">
      <alignment horizontal="left" vertical="center" wrapText="1"/>
      <protection/>
    </xf>
    <xf numFmtId="0" fontId="90" fillId="33" borderId="10" xfId="72" applyFont="1" applyFill="1" applyBorder="1" applyAlignment="1">
      <alignment horizontal="center" vertical="center" wrapText="1"/>
      <protection/>
    </xf>
    <xf numFmtId="190" fontId="90" fillId="33" borderId="10" xfId="72" applyNumberFormat="1" applyFont="1" applyFill="1" applyBorder="1" applyAlignment="1">
      <alignment horizontal="center" vertical="center" wrapText="1"/>
      <protection/>
    </xf>
    <xf numFmtId="2" fontId="90" fillId="33" borderId="10" xfId="72" applyNumberFormat="1" applyFont="1" applyFill="1" applyBorder="1" applyAlignment="1">
      <alignment horizontal="center" vertical="center" wrapText="1"/>
      <protection/>
    </xf>
    <xf numFmtId="2" fontId="90" fillId="33" borderId="10" xfId="72" applyNumberFormat="1" applyFont="1" applyFill="1" applyBorder="1" applyAlignment="1">
      <alignment horizontal="center" vertical="center"/>
      <protection/>
    </xf>
    <xf numFmtId="190" fontId="90" fillId="33" borderId="10" xfId="72" applyNumberFormat="1" applyFont="1" applyFill="1" applyBorder="1" applyAlignment="1">
      <alignment horizontal="center" vertical="center"/>
      <protection/>
    </xf>
    <xf numFmtId="0" fontId="7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>
      <alignment vertical="top" wrapText="1"/>
    </xf>
    <xf numFmtId="2" fontId="77" fillId="0" borderId="0" xfId="0" applyNumberFormat="1" applyFont="1" applyBorder="1" applyAlignment="1">
      <alignment vertical="top" wrapText="1"/>
    </xf>
    <xf numFmtId="0" fontId="82" fillId="33" borderId="10" xfId="0" applyFont="1" applyFill="1" applyBorder="1" applyAlignment="1">
      <alignment horizontal="center" vertical="center" wrapText="1"/>
    </xf>
    <xf numFmtId="2" fontId="91" fillId="33" borderId="10" xfId="0" applyNumberFormat="1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0" fillId="33" borderId="10" xfId="72" applyFont="1" applyFill="1" applyBorder="1" applyAlignment="1">
      <alignment horizontal="center" vertical="center"/>
      <protection/>
    </xf>
    <xf numFmtId="0" fontId="30" fillId="33" borderId="10" xfId="72" applyFont="1" applyFill="1" applyBorder="1" applyAlignment="1">
      <alignment horizontal="center" vertical="center" wrapText="1"/>
      <protection/>
    </xf>
    <xf numFmtId="49" fontId="30" fillId="33" borderId="10" xfId="72" applyNumberFormat="1" applyFont="1" applyFill="1" applyBorder="1" applyAlignment="1">
      <alignment horizontal="center" vertical="center"/>
      <protection/>
    </xf>
    <xf numFmtId="0" fontId="31" fillId="33" borderId="10" xfId="72" applyFont="1" applyFill="1" applyBorder="1" applyAlignment="1">
      <alignment horizontal="center" vertical="center" wrapText="1"/>
      <protection/>
    </xf>
    <xf numFmtId="9" fontId="30" fillId="33" borderId="10" xfId="72" applyNumberFormat="1" applyFont="1" applyFill="1" applyBorder="1" applyAlignment="1">
      <alignment horizontal="center" vertical="center"/>
      <protection/>
    </xf>
    <xf numFmtId="0" fontId="31" fillId="33" borderId="10" xfId="72" applyFont="1" applyFill="1" applyBorder="1" applyAlignment="1">
      <alignment horizontal="center" vertical="center" wrapText="1"/>
      <protection/>
    </xf>
    <xf numFmtId="0" fontId="92" fillId="33" borderId="10" xfId="0" applyFont="1" applyFill="1" applyBorder="1" applyAlignment="1">
      <alignment horizontal="center" vertical="top" wrapText="1"/>
    </xf>
    <xf numFmtId="0" fontId="88" fillId="33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wrapText="1"/>
    </xf>
    <xf numFmtId="2" fontId="78" fillId="0" borderId="10" xfId="0" applyNumberFormat="1" applyFont="1" applyBorder="1" applyAlignment="1">
      <alignment wrapText="1"/>
    </xf>
    <xf numFmtId="0" fontId="93" fillId="33" borderId="10" xfId="72" applyFont="1" applyFill="1" applyBorder="1" applyAlignment="1">
      <alignment horizontal="center" vertical="center"/>
      <protection/>
    </xf>
    <xf numFmtId="0" fontId="18" fillId="33" borderId="10" xfId="68" applyFont="1" applyFill="1" applyBorder="1" applyAlignment="1">
      <alignment horizontal="left" vertical="center" wrapText="1"/>
      <protection/>
    </xf>
    <xf numFmtId="2" fontId="92" fillId="0" borderId="10" xfId="0" applyNumberFormat="1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30" fillId="33" borderId="10" xfId="72" applyFont="1" applyFill="1" applyBorder="1" applyAlignment="1">
      <alignment horizontal="left" vertical="center" wrapText="1"/>
      <protection/>
    </xf>
    <xf numFmtId="0" fontId="30" fillId="33" borderId="10" xfId="68" applyFont="1" applyFill="1" applyBorder="1" applyAlignment="1">
      <alignment horizontal="left" vertical="center" wrapText="1"/>
      <protection/>
    </xf>
    <xf numFmtId="0" fontId="30" fillId="33" borderId="10" xfId="68" applyFont="1" applyFill="1" applyBorder="1" applyAlignment="1">
      <alignment horizontal="left" vertical="center" wrapText="1"/>
      <protection/>
    </xf>
    <xf numFmtId="0" fontId="81" fillId="33" borderId="10" xfId="0" applyFont="1" applyFill="1" applyBorder="1" applyAlignment="1">
      <alignment horizontal="left" vertical="center" wrapText="1"/>
    </xf>
    <xf numFmtId="0" fontId="85" fillId="33" borderId="10" xfId="72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77" fillId="33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2" fontId="77" fillId="33" borderId="0" xfId="0" applyNumberFormat="1" applyFont="1" applyFill="1" applyBorder="1" applyAlignment="1">
      <alignment/>
    </xf>
    <xf numFmtId="188" fontId="4" fillId="0" borderId="0" xfId="0" applyNumberFormat="1" applyFont="1" applyAlignment="1">
      <alignment/>
    </xf>
    <xf numFmtId="0" fontId="13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9" fillId="33" borderId="14" xfId="72" applyFont="1" applyFill="1" applyBorder="1" applyAlignment="1">
      <alignment horizontal="center" vertical="center"/>
      <protection/>
    </xf>
    <xf numFmtId="0" fontId="19" fillId="33" borderId="13" xfId="72" applyFont="1" applyFill="1" applyBorder="1" applyAlignment="1">
      <alignment horizontal="center" vertical="center"/>
      <protection/>
    </xf>
    <xf numFmtId="0" fontId="19" fillId="33" borderId="17" xfId="72" applyFont="1" applyFill="1" applyBorder="1" applyAlignment="1">
      <alignment horizontal="center" vertical="center"/>
      <protection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top" wrapText="1"/>
    </xf>
    <xf numFmtId="0" fontId="81" fillId="33" borderId="0" xfId="0" applyFont="1" applyFill="1" applyBorder="1" applyAlignment="1">
      <alignment horizontal="right" vertical="top" wrapText="1"/>
    </xf>
    <xf numFmtId="0" fontId="81" fillId="33" borderId="0" xfId="0" applyFont="1" applyFill="1" applyBorder="1" applyAlignment="1">
      <alignment horizontal="left" vertical="top" wrapText="1"/>
    </xf>
    <xf numFmtId="0" fontId="92" fillId="33" borderId="10" xfId="0" applyFont="1" applyFill="1" applyBorder="1" applyAlignment="1">
      <alignment horizontal="center" vertical="center" wrapText="1"/>
    </xf>
    <xf numFmtId="0" fontId="92" fillId="33" borderId="14" xfId="0" applyFont="1" applyFill="1" applyBorder="1" applyAlignment="1">
      <alignment horizontal="center" vertical="center" wrapText="1"/>
    </xf>
    <xf numFmtId="0" fontId="92" fillId="33" borderId="17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shrinkToFit="1"/>
    </xf>
    <xf numFmtId="0" fontId="79" fillId="33" borderId="0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8" fillId="33" borderId="14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 wrapText="1"/>
    </xf>
    <xf numFmtId="0" fontId="88" fillId="33" borderId="1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/>
    </xf>
    <xf numFmtId="0" fontId="91" fillId="33" borderId="1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91" fillId="33" borderId="17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4_anakia II etapi.xls sm. defeqturi 2" xfId="58"/>
    <cellStyle name="Normal 2 10" xfId="59"/>
    <cellStyle name="Normal 35 2" xfId="60"/>
    <cellStyle name="Normal 38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4 2" xfId="70"/>
    <cellStyle name="Обычный 5" xfId="71"/>
    <cellStyle name="Обычный_Лист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76200" cy="209550"/>
    <xdr:sp fLocksText="0">
      <xdr:nvSpPr>
        <xdr:cNvPr id="1" name="Text Box 5"/>
        <xdr:cNvSpPr txBox="1">
          <a:spLocks noChangeArrowheads="1"/>
        </xdr:cNvSpPr>
      </xdr:nvSpPr>
      <xdr:spPr>
        <a:xfrm>
          <a:off x="3314700" y="405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2" name="Text Box 40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3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85750"/>
    <xdr:sp fLocksText="0">
      <xdr:nvSpPr>
        <xdr:cNvPr id="4" name="Text Box 38"/>
        <xdr:cNvSpPr txBox="1">
          <a:spLocks noChangeArrowheads="1"/>
        </xdr:cNvSpPr>
      </xdr:nvSpPr>
      <xdr:spPr>
        <a:xfrm>
          <a:off x="3314700" y="4057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190500"/>
    <xdr:sp fLocksText="0">
      <xdr:nvSpPr>
        <xdr:cNvPr id="5" name="Text Box 54"/>
        <xdr:cNvSpPr txBox="1">
          <a:spLocks noChangeArrowheads="1"/>
        </xdr:cNvSpPr>
      </xdr:nvSpPr>
      <xdr:spPr>
        <a:xfrm>
          <a:off x="3314700" y="4057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190500"/>
    <xdr:sp fLocksText="0">
      <xdr:nvSpPr>
        <xdr:cNvPr id="6" name="Text Box 55"/>
        <xdr:cNvSpPr txBox="1">
          <a:spLocks noChangeArrowheads="1"/>
        </xdr:cNvSpPr>
      </xdr:nvSpPr>
      <xdr:spPr>
        <a:xfrm>
          <a:off x="3314700" y="4057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7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85750"/>
    <xdr:sp fLocksText="0">
      <xdr:nvSpPr>
        <xdr:cNvPr id="8" name="Text Box 38"/>
        <xdr:cNvSpPr txBox="1">
          <a:spLocks noChangeArrowheads="1"/>
        </xdr:cNvSpPr>
      </xdr:nvSpPr>
      <xdr:spPr>
        <a:xfrm>
          <a:off x="3314700" y="4057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9" name="Text Box 38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10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11" name="Text Box 38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12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13" name="Text Box 38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14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171450"/>
    <xdr:sp fLocksText="0">
      <xdr:nvSpPr>
        <xdr:cNvPr id="15" name="Text Box 54"/>
        <xdr:cNvSpPr txBox="1">
          <a:spLocks noChangeArrowheads="1"/>
        </xdr:cNvSpPr>
      </xdr:nvSpPr>
      <xdr:spPr>
        <a:xfrm>
          <a:off x="3314700" y="405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171450"/>
    <xdr:sp fLocksText="0">
      <xdr:nvSpPr>
        <xdr:cNvPr id="16" name="Text Box 55"/>
        <xdr:cNvSpPr txBox="1">
          <a:spLocks noChangeArrowheads="1"/>
        </xdr:cNvSpPr>
      </xdr:nvSpPr>
      <xdr:spPr>
        <a:xfrm>
          <a:off x="3314700" y="405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17" name="Text Box 38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18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19" name="Text Box 38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20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21" name="Text Box 38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22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23" name="Text Box 38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24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171450"/>
    <xdr:sp fLocksText="0">
      <xdr:nvSpPr>
        <xdr:cNvPr id="25" name="Text Box 54"/>
        <xdr:cNvSpPr txBox="1">
          <a:spLocks noChangeArrowheads="1"/>
        </xdr:cNvSpPr>
      </xdr:nvSpPr>
      <xdr:spPr>
        <a:xfrm>
          <a:off x="3314700" y="405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171450"/>
    <xdr:sp fLocksText="0">
      <xdr:nvSpPr>
        <xdr:cNvPr id="26" name="Text Box 55"/>
        <xdr:cNvSpPr txBox="1">
          <a:spLocks noChangeArrowheads="1"/>
        </xdr:cNvSpPr>
      </xdr:nvSpPr>
      <xdr:spPr>
        <a:xfrm>
          <a:off x="3314700" y="4057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27" name="Text Box 38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66700"/>
    <xdr:sp fLocksText="0">
      <xdr:nvSpPr>
        <xdr:cNvPr id="28" name="Text Box 38"/>
        <xdr:cNvSpPr txBox="1">
          <a:spLocks noChangeArrowheads="1"/>
        </xdr:cNvSpPr>
      </xdr:nvSpPr>
      <xdr:spPr>
        <a:xfrm>
          <a:off x="3314700" y="4057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38125"/>
    <xdr:sp fLocksText="0">
      <xdr:nvSpPr>
        <xdr:cNvPr id="29" name="Text Box 40"/>
        <xdr:cNvSpPr txBox="1">
          <a:spLocks noChangeArrowheads="1"/>
        </xdr:cNvSpPr>
      </xdr:nvSpPr>
      <xdr:spPr>
        <a:xfrm>
          <a:off x="3314700" y="4057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9550"/>
    <xdr:sp fLocksText="0">
      <xdr:nvSpPr>
        <xdr:cNvPr id="30" name="Text Box 5"/>
        <xdr:cNvSpPr txBox="1">
          <a:spLocks noChangeArrowheads="1"/>
        </xdr:cNvSpPr>
      </xdr:nvSpPr>
      <xdr:spPr>
        <a:xfrm>
          <a:off x="3314700" y="405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47650"/>
    <xdr:sp fLocksText="0">
      <xdr:nvSpPr>
        <xdr:cNvPr id="31" name="Text Box 40"/>
        <xdr:cNvSpPr txBox="1">
          <a:spLocks noChangeArrowheads="1"/>
        </xdr:cNvSpPr>
      </xdr:nvSpPr>
      <xdr:spPr>
        <a:xfrm>
          <a:off x="3314700" y="4057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110"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8.140625" style="1" customWidth="1"/>
    <col min="2" max="3" width="9.140625" style="1" customWidth="1"/>
    <col min="4" max="4" width="17.57421875" style="1" customWidth="1"/>
    <col min="5" max="5" width="7.57421875" style="1" customWidth="1"/>
    <col min="6" max="6" width="14.00390625" style="1" customWidth="1"/>
    <col min="7" max="7" width="12.7109375" style="1" customWidth="1"/>
    <col min="8" max="8" width="12.8515625" style="1" customWidth="1"/>
    <col min="9" max="9" width="12.421875" style="1" customWidth="1"/>
    <col min="10" max="10" width="18.421875" style="1" customWidth="1"/>
    <col min="11" max="11" width="11.7109375" style="1" bestFit="1" customWidth="1"/>
    <col min="12" max="16384" width="9.140625" style="1" customWidth="1"/>
  </cols>
  <sheetData>
    <row r="1" spans="1:10" ht="39" customHeight="1">
      <c r="A1" s="197" t="s">
        <v>49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2" customFormat="1" ht="18">
      <c r="A2" s="200" t="s">
        <v>44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">
      <c r="A3" s="24"/>
      <c r="B3" s="24"/>
      <c r="C3" s="24"/>
      <c r="D3" s="24"/>
      <c r="E3" s="202" t="s">
        <v>26</v>
      </c>
      <c r="F3" s="202"/>
      <c r="G3" s="202"/>
      <c r="H3" s="202"/>
      <c r="I3" s="33">
        <f>J13</f>
        <v>0</v>
      </c>
      <c r="J3" s="25" t="s">
        <v>27</v>
      </c>
    </row>
    <row r="4" spans="1:10" ht="22.5" customHeight="1">
      <c r="A4" s="196" t="s">
        <v>0</v>
      </c>
      <c r="B4" s="203" t="s">
        <v>16</v>
      </c>
      <c r="C4" s="203"/>
      <c r="D4" s="203"/>
      <c r="E4" s="203"/>
      <c r="F4" s="191" t="s">
        <v>17</v>
      </c>
      <c r="G4" s="192"/>
      <c r="H4" s="192"/>
      <c r="I4" s="193"/>
      <c r="J4" s="198" t="s">
        <v>18</v>
      </c>
    </row>
    <row r="5" spans="1:10" ht="36.75" customHeight="1">
      <c r="A5" s="196"/>
      <c r="B5" s="203"/>
      <c r="C5" s="203"/>
      <c r="D5" s="203"/>
      <c r="E5" s="203"/>
      <c r="F5" s="15" t="s">
        <v>23</v>
      </c>
      <c r="G5" s="15" t="s">
        <v>19</v>
      </c>
      <c r="H5" s="15" t="s">
        <v>20</v>
      </c>
      <c r="I5" s="15" t="s">
        <v>21</v>
      </c>
      <c r="J5" s="199"/>
    </row>
    <row r="6" spans="1:10" ht="24" customHeight="1">
      <c r="A6" s="9">
        <v>1</v>
      </c>
      <c r="B6" s="180">
        <v>2</v>
      </c>
      <c r="C6" s="180"/>
      <c r="D6" s="180"/>
      <c r="E6" s="180"/>
      <c r="F6" s="9">
        <v>3</v>
      </c>
      <c r="G6" s="9">
        <v>4</v>
      </c>
      <c r="H6" s="9">
        <v>5</v>
      </c>
      <c r="I6" s="9">
        <v>6</v>
      </c>
      <c r="J6" s="9">
        <v>7</v>
      </c>
    </row>
    <row r="7" spans="1:10" ht="19.5" customHeight="1">
      <c r="A7" s="10">
        <v>1</v>
      </c>
      <c r="B7" s="181" t="s">
        <v>38</v>
      </c>
      <c r="C7" s="182"/>
      <c r="D7" s="182"/>
      <c r="E7" s="183"/>
      <c r="F7" s="16"/>
      <c r="G7" s="18">
        <f>ელექტრობა!H57</f>
        <v>0</v>
      </c>
      <c r="H7" s="18">
        <f>ელექტრობა!J57</f>
        <v>0</v>
      </c>
      <c r="I7" s="18">
        <f>ელექტრობა!L57</f>
        <v>0</v>
      </c>
      <c r="J7" s="11">
        <f>ელექტრობა!M61</f>
        <v>0</v>
      </c>
    </row>
    <row r="8" spans="1:10" ht="19.5" customHeight="1">
      <c r="A8" s="10">
        <v>2</v>
      </c>
      <c r="B8" s="181" t="s">
        <v>50</v>
      </c>
      <c r="C8" s="182"/>
      <c r="D8" s="182"/>
      <c r="E8" s="183"/>
      <c r="F8" s="16"/>
      <c r="G8" s="18">
        <f>'შიდა მოპირკეთების სამუშაოები'!H59</f>
        <v>0</v>
      </c>
      <c r="H8" s="18">
        <f>'შიდა მოპირკეთების სამუშაოები'!J59</f>
        <v>0</v>
      </c>
      <c r="I8" s="18">
        <f>'შიდა მოპირკეთების სამუშაოები'!L59</f>
        <v>0</v>
      </c>
      <c r="J8" s="11">
        <f>'შიდა მოპირკეთების სამუშაოები'!M63</f>
        <v>0</v>
      </c>
    </row>
    <row r="9" spans="1:10" ht="14.25" customHeight="1">
      <c r="A9" s="10"/>
      <c r="B9" s="188" t="s">
        <v>25</v>
      </c>
      <c r="C9" s="189"/>
      <c r="D9" s="189"/>
      <c r="E9" s="190"/>
      <c r="F9" s="16"/>
      <c r="G9" s="65">
        <f>SUM(G7:G8)</f>
        <v>0</v>
      </c>
      <c r="H9" s="65">
        <f>SUM(H7:H8)</f>
        <v>0</v>
      </c>
      <c r="I9" s="65">
        <f>SUM(I7:I8)</f>
        <v>0</v>
      </c>
      <c r="J9" s="65">
        <f>SUM(J7:J8)</f>
        <v>0</v>
      </c>
    </row>
    <row r="10" spans="1:11" ht="19.5" customHeight="1">
      <c r="A10" s="17"/>
      <c r="B10" s="181" t="s">
        <v>22</v>
      </c>
      <c r="C10" s="182"/>
      <c r="D10" s="182"/>
      <c r="E10" s="183"/>
      <c r="F10" s="19">
        <v>0.03</v>
      </c>
      <c r="G10" s="18"/>
      <c r="H10" s="18"/>
      <c r="I10" s="18"/>
      <c r="J10" s="11">
        <f>F10*J9</f>
        <v>0</v>
      </c>
      <c r="K10" s="4"/>
    </row>
    <row r="11" spans="1:10" ht="14.25" customHeight="1">
      <c r="A11" s="17"/>
      <c r="B11" s="188" t="s">
        <v>24</v>
      </c>
      <c r="C11" s="189"/>
      <c r="D11" s="189"/>
      <c r="E11" s="190"/>
      <c r="F11" s="16"/>
      <c r="G11" s="17"/>
      <c r="H11" s="17"/>
      <c r="I11" s="17"/>
      <c r="J11" s="58">
        <f>J10+J9</f>
        <v>0</v>
      </c>
    </row>
    <row r="12" spans="1:10" ht="21" customHeight="1">
      <c r="A12" s="17"/>
      <c r="B12" s="195" t="s">
        <v>29</v>
      </c>
      <c r="C12" s="195"/>
      <c r="D12" s="195"/>
      <c r="E12" s="195"/>
      <c r="F12" s="20">
        <v>0.18</v>
      </c>
      <c r="G12" s="17"/>
      <c r="H12" s="17"/>
      <c r="I12" s="17"/>
      <c r="J12" s="11">
        <f>J11*F12</f>
        <v>0</v>
      </c>
    </row>
    <row r="13" spans="1:10" ht="14.25" customHeight="1">
      <c r="A13" s="21"/>
      <c r="B13" s="194" t="s">
        <v>24</v>
      </c>
      <c r="C13" s="194"/>
      <c r="D13" s="194"/>
      <c r="E13" s="194"/>
      <c r="F13" s="22"/>
      <c r="G13" s="22"/>
      <c r="H13" s="22"/>
      <c r="I13" s="22"/>
      <c r="J13" s="58">
        <f>J12+J11</f>
        <v>0</v>
      </c>
    </row>
    <row r="14" spans="1:12" ht="27.75" customHeight="1">
      <c r="A14" s="5"/>
      <c r="B14" s="5"/>
      <c r="C14" s="5"/>
      <c r="D14" s="5"/>
      <c r="E14" s="5"/>
      <c r="F14" s="5"/>
      <c r="G14" s="5"/>
      <c r="H14" s="5"/>
      <c r="I14" s="5"/>
      <c r="J14" s="68"/>
      <c r="K14" s="178"/>
      <c r="L14" s="4"/>
    </row>
    <row r="15" spans="1:10" ht="24.75" customHeight="1">
      <c r="A15" s="23"/>
      <c r="B15" s="187"/>
      <c r="C15" s="187"/>
      <c r="D15" s="187"/>
      <c r="E15" s="185"/>
      <c r="F15" s="185"/>
      <c r="G15" s="185"/>
      <c r="H15" s="185"/>
      <c r="I15" s="5"/>
      <c r="J15" s="67"/>
    </row>
    <row r="16" spans="1:10" ht="33" customHeight="1">
      <c r="A16" s="23"/>
      <c r="B16" s="28"/>
      <c r="C16" s="28"/>
      <c r="D16" s="26"/>
      <c r="E16" s="27"/>
      <c r="F16" s="27"/>
      <c r="G16" s="27"/>
      <c r="H16" s="5"/>
      <c r="I16" s="5"/>
      <c r="J16" s="84"/>
    </row>
    <row r="17" spans="1:10" ht="16.5" customHeight="1">
      <c r="A17" s="23"/>
      <c r="B17" s="179" t="s">
        <v>28</v>
      </c>
      <c r="C17" s="179"/>
      <c r="D17" s="179"/>
      <c r="E17" s="185"/>
      <c r="F17" s="185"/>
      <c r="G17" s="185"/>
      <c r="H17" s="6"/>
      <c r="I17" s="6"/>
      <c r="J17" s="6"/>
    </row>
    <row r="18" spans="1:10" ht="15.75">
      <c r="A18" s="23"/>
      <c r="B18" s="29"/>
      <c r="C18" s="29"/>
      <c r="D18" s="30"/>
      <c r="E18" s="31"/>
      <c r="F18" s="31"/>
      <c r="G18" s="31"/>
      <c r="H18" s="7"/>
      <c r="I18" s="7"/>
      <c r="J18" s="7"/>
    </row>
    <row r="19" spans="1:10" ht="12.75" customHeight="1">
      <c r="A19" s="23"/>
      <c r="B19" s="28"/>
      <c r="C19" s="28"/>
      <c r="D19" s="32"/>
      <c r="E19" s="27"/>
      <c r="F19" s="27"/>
      <c r="G19" s="27"/>
      <c r="H19" s="7"/>
      <c r="I19" s="7"/>
      <c r="J19" s="7"/>
    </row>
    <row r="20" spans="1:10" ht="15.75">
      <c r="A20" s="5"/>
      <c r="B20" s="184"/>
      <c r="C20" s="184"/>
      <c r="D20" s="14"/>
      <c r="E20" s="186"/>
      <c r="F20" s="186"/>
      <c r="G20" s="186"/>
      <c r="H20" s="8"/>
      <c r="I20" s="8"/>
      <c r="J20" s="8"/>
    </row>
    <row r="21" spans="1:10" ht="15.75">
      <c r="A21" s="5"/>
      <c r="B21" s="12"/>
      <c r="C21" s="12"/>
      <c r="D21" s="13"/>
      <c r="E21" s="13"/>
      <c r="F21" s="13"/>
      <c r="G21" s="13"/>
      <c r="H21" s="7"/>
      <c r="I21" s="7"/>
      <c r="J21" s="7"/>
    </row>
    <row r="22" spans="1:10" ht="15.75">
      <c r="A22" s="5"/>
      <c r="B22" s="5"/>
      <c r="C22" s="5"/>
      <c r="D22" s="7"/>
      <c r="E22" s="7"/>
      <c r="F22" s="7"/>
      <c r="G22" s="7"/>
      <c r="H22" s="7"/>
      <c r="I22" s="7"/>
      <c r="J22" s="7"/>
    </row>
    <row r="23" spans="4:10" ht="15">
      <c r="D23" s="3"/>
      <c r="E23" s="3"/>
      <c r="F23" s="3"/>
      <c r="G23" s="3"/>
      <c r="H23" s="3"/>
      <c r="I23" s="3"/>
      <c r="J23" s="3"/>
    </row>
    <row r="24" spans="4:10" ht="15">
      <c r="D24" s="3"/>
      <c r="E24" s="3"/>
      <c r="F24" s="3"/>
      <c r="G24" s="3"/>
      <c r="H24" s="3"/>
      <c r="I24" s="3"/>
      <c r="J24" s="3"/>
    </row>
    <row r="25" spans="4:10" ht="15">
      <c r="D25" s="3"/>
      <c r="E25" s="3"/>
      <c r="F25" s="3"/>
      <c r="G25" s="3"/>
      <c r="H25" s="3"/>
      <c r="I25" s="3"/>
      <c r="J25" s="3"/>
    </row>
    <row r="26" spans="4:10" ht="15">
      <c r="D26" s="3"/>
      <c r="E26" s="3"/>
      <c r="F26" s="3"/>
      <c r="G26" s="3"/>
      <c r="H26" s="3"/>
      <c r="I26" s="3"/>
      <c r="J26" s="3"/>
    </row>
    <row r="27" spans="4:10" ht="15">
      <c r="D27" s="3"/>
      <c r="E27" s="3"/>
      <c r="F27" s="3"/>
      <c r="G27" s="3"/>
      <c r="H27" s="3"/>
      <c r="I27" s="3"/>
      <c r="J27" s="3"/>
    </row>
    <row r="28" spans="4:10" ht="15">
      <c r="D28" s="3"/>
      <c r="E28" s="3"/>
      <c r="F28" s="3"/>
      <c r="G28" s="3"/>
      <c r="H28" s="3"/>
      <c r="I28" s="3"/>
      <c r="J28" s="3"/>
    </row>
    <row r="29" spans="4:10" ht="15">
      <c r="D29" s="3"/>
      <c r="E29" s="3"/>
      <c r="F29" s="3"/>
      <c r="G29" s="3"/>
      <c r="H29" s="3"/>
      <c r="I29" s="3"/>
      <c r="J29" s="3"/>
    </row>
    <row r="30" spans="4:10" ht="15">
      <c r="D30" s="3"/>
      <c r="E30" s="3"/>
      <c r="F30" s="3"/>
      <c r="G30" s="3"/>
      <c r="H30" s="3"/>
      <c r="I30" s="3"/>
      <c r="J30" s="3"/>
    </row>
    <row r="31" spans="4:10" ht="15">
      <c r="D31" s="3"/>
      <c r="E31" s="3"/>
      <c r="F31" s="3"/>
      <c r="G31" s="3"/>
      <c r="H31" s="3"/>
      <c r="I31" s="3"/>
      <c r="J31" s="3"/>
    </row>
    <row r="32" spans="4:10" ht="15">
      <c r="D32" s="3"/>
      <c r="E32" s="3"/>
      <c r="F32" s="3"/>
      <c r="G32" s="3"/>
      <c r="H32" s="3"/>
      <c r="I32" s="3"/>
      <c r="J32" s="3"/>
    </row>
  </sheetData>
  <sheetProtection/>
  <mergeCells count="21">
    <mergeCell ref="B4:E5"/>
    <mergeCell ref="F4:I4"/>
    <mergeCell ref="E15:H15"/>
    <mergeCell ref="B13:E13"/>
    <mergeCell ref="B12:E12"/>
    <mergeCell ref="A4:A5"/>
    <mergeCell ref="A1:J1"/>
    <mergeCell ref="B7:E7"/>
    <mergeCell ref="J4:J5"/>
    <mergeCell ref="A2:J2"/>
    <mergeCell ref="E3:H3"/>
    <mergeCell ref="B17:D17"/>
    <mergeCell ref="B6:E6"/>
    <mergeCell ref="B8:E8"/>
    <mergeCell ref="B20:C20"/>
    <mergeCell ref="E17:G17"/>
    <mergeCell ref="E20:G20"/>
    <mergeCell ref="B15:D15"/>
    <mergeCell ref="B10:E10"/>
    <mergeCell ref="B11:E11"/>
    <mergeCell ref="B9:E9"/>
  </mergeCells>
  <printOptions horizontalCentered="1" verticalCentered="1"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7"/>
  <sheetViews>
    <sheetView view="pageBreakPreview" zoomScaleNormal="85" zoomScaleSheetLayoutView="100" zoomScalePageLayoutView="0" workbookViewId="0" topLeftCell="A49">
      <selection activeCell="E22" sqref="E22"/>
    </sheetView>
  </sheetViews>
  <sheetFormatPr defaultColWidth="9.00390625" defaultRowHeight="15"/>
  <cols>
    <col min="1" max="1" width="2.8515625" style="64" customWidth="1"/>
    <col min="2" max="2" width="10.140625" style="60" customWidth="1"/>
    <col min="3" max="3" width="38.00390625" style="75" customWidth="1"/>
    <col min="4" max="4" width="10.28125" style="34" customWidth="1"/>
    <col min="5" max="5" width="10.00390625" style="34" customWidth="1"/>
    <col min="6" max="6" width="9.7109375" style="34" customWidth="1"/>
    <col min="7" max="7" width="10.421875" style="34" customWidth="1"/>
    <col min="8" max="8" width="8.140625" style="34" customWidth="1"/>
    <col min="9" max="9" width="9.7109375" style="34" customWidth="1"/>
    <col min="10" max="10" width="9.00390625" style="34" customWidth="1"/>
    <col min="11" max="11" width="10.421875" style="34" customWidth="1"/>
    <col min="12" max="12" width="8.7109375" style="34" customWidth="1"/>
    <col min="13" max="13" width="10.00390625" style="34" customWidth="1"/>
    <col min="14" max="16384" width="9.00390625" style="34" customWidth="1"/>
  </cols>
  <sheetData>
    <row r="1" spans="1:13" s="48" customFormat="1" ht="24.75" customHeight="1">
      <c r="A1" s="216" t="s">
        <v>12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33.75" customHeight="1">
      <c r="A2" s="217" t="s">
        <v>81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s="48" customFormat="1" ht="15.75" customHeight="1">
      <c r="A3" s="218" t="s">
        <v>127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s="48" customFormat="1" ht="3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s="48" customFormat="1" ht="18.75" customHeight="1">
      <c r="A5" s="219"/>
      <c r="B5" s="219"/>
      <c r="C5" s="219"/>
      <c r="D5" s="219"/>
      <c r="E5" s="219"/>
      <c r="F5" s="219"/>
      <c r="G5" s="219"/>
      <c r="H5" s="219"/>
      <c r="I5" s="219"/>
      <c r="J5" s="43"/>
      <c r="K5" s="44" t="s">
        <v>14</v>
      </c>
      <c r="L5" s="45">
        <f>M61</f>
        <v>0</v>
      </c>
      <c r="M5" s="46" t="s">
        <v>15</v>
      </c>
    </row>
    <row r="6" spans="1:13" ht="21" customHeight="1">
      <c r="A6" s="220" t="s">
        <v>0</v>
      </c>
      <c r="B6" s="213" t="s">
        <v>1</v>
      </c>
      <c r="C6" s="213" t="s">
        <v>2</v>
      </c>
      <c r="D6" s="213" t="s">
        <v>10</v>
      </c>
      <c r="E6" s="214" t="s">
        <v>13</v>
      </c>
      <c r="F6" s="213" t="s">
        <v>9</v>
      </c>
      <c r="G6" s="213" t="s">
        <v>3</v>
      </c>
      <c r="H6" s="213"/>
      <c r="I6" s="213" t="s">
        <v>4</v>
      </c>
      <c r="J6" s="213"/>
      <c r="K6" s="213" t="s">
        <v>5</v>
      </c>
      <c r="L6" s="213"/>
      <c r="M6" s="213" t="s">
        <v>6</v>
      </c>
    </row>
    <row r="7" spans="1:13" ht="27.75" customHeight="1">
      <c r="A7" s="220"/>
      <c r="B7" s="213"/>
      <c r="C7" s="213"/>
      <c r="D7" s="213"/>
      <c r="E7" s="215"/>
      <c r="F7" s="213"/>
      <c r="G7" s="155" t="s">
        <v>7</v>
      </c>
      <c r="H7" s="155" t="s">
        <v>8</v>
      </c>
      <c r="I7" s="155" t="s">
        <v>7</v>
      </c>
      <c r="J7" s="155" t="s">
        <v>8</v>
      </c>
      <c r="K7" s="155" t="s">
        <v>7</v>
      </c>
      <c r="L7" s="155" t="s">
        <v>8</v>
      </c>
      <c r="M7" s="213"/>
    </row>
    <row r="8" spans="1:13" ht="15.75">
      <c r="A8" s="85">
        <v>1</v>
      </c>
      <c r="B8" s="85">
        <v>2</v>
      </c>
      <c r="C8" s="87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</row>
    <row r="9" spans="1:15" ht="44.25" customHeight="1">
      <c r="A9" s="204">
        <v>1</v>
      </c>
      <c r="B9" s="147"/>
      <c r="C9" s="163" t="s">
        <v>130</v>
      </c>
      <c r="D9" s="109" t="s">
        <v>55</v>
      </c>
      <c r="E9" s="72"/>
      <c r="F9" s="72">
        <v>5.43</v>
      </c>
      <c r="G9" s="71"/>
      <c r="H9" s="39"/>
      <c r="I9" s="71"/>
      <c r="J9" s="82">
        <f>I9*F9</f>
        <v>0</v>
      </c>
      <c r="K9" s="71"/>
      <c r="L9" s="71"/>
      <c r="M9" s="82">
        <f>J9</f>
        <v>0</v>
      </c>
      <c r="O9" s="177"/>
    </row>
    <row r="10" spans="1:13" ht="30">
      <c r="A10" s="205"/>
      <c r="B10" s="148"/>
      <c r="C10" s="168" t="s">
        <v>104</v>
      </c>
      <c r="D10" s="149" t="s">
        <v>40</v>
      </c>
      <c r="E10" s="72"/>
      <c r="F10" s="72">
        <v>48</v>
      </c>
      <c r="G10" s="71"/>
      <c r="H10" s="39">
        <f>G10*F10</f>
        <v>0</v>
      </c>
      <c r="I10" s="71"/>
      <c r="J10" s="39"/>
      <c r="K10" s="71"/>
      <c r="L10" s="71"/>
      <c r="M10" s="39">
        <f>H10*1</f>
        <v>0</v>
      </c>
    </row>
    <row r="11" spans="1:13" ht="15.75">
      <c r="A11" s="206"/>
      <c r="B11" s="171"/>
      <c r="C11" s="168" t="s">
        <v>120</v>
      </c>
      <c r="D11" s="149" t="s">
        <v>40</v>
      </c>
      <c r="E11" s="69"/>
      <c r="F11" s="79">
        <v>48</v>
      </c>
      <c r="G11" s="71"/>
      <c r="H11" s="39">
        <f>G11*F11</f>
        <v>0</v>
      </c>
      <c r="I11" s="71"/>
      <c r="J11" s="39"/>
      <c r="K11" s="71"/>
      <c r="L11" s="71"/>
      <c r="M11" s="39">
        <f>H11*1</f>
        <v>0</v>
      </c>
    </row>
    <row r="12" spans="1:13" ht="22.5" customHeight="1">
      <c r="A12" s="204">
        <v>2</v>
      </c>
      <c r="B12" s="66"/>
      <c r="C12" s="163" t="s">
        <v>114</v>
      </c>
      <c r="D12" s="71" t="s">
        <v>115</v>
      </c>
      <c r="E12" s="72"/>
      <c r="F12" s="72">
        <v>1</v>
      </c>
      <c r="G12" s="71"/>
      <c r="H12" s="39"/>
      <c r="I12" s="71"/>
      <c r="J12" s="39">
        <f>I12*F12</f>
        <v>0</v>
      </c>
      <c r="K12" s="71"/>
      <c r="L12" s="71"/>
      <c r="M12" s="39">
        <f>J12</f>
        <v>0</v>
      </c>
    </row>
    <row r="13" spans="1:13" ht="17.25" customHeight="1">
      <c r="A13" s="205"/>
      <c r="B13" s="144"/>
      <c r="C13" s="163" t="s">
        <v>116</v>
      </c>
      <c r="D13" s="71" t="s">
        <v>34</v>
      </c>
      <c r="E13" s="72"/>
      <c r="F13" s="72">
        <v>3</v>
      </c>
      <c r="G13" s="71"/>
      <c r="H13" s="39">
        <f>G13*F13</f>
        <v>0</v>
      </c>
      <c r="I13" s="71"/>
      <c r="J13" s="39"/>
      <c r="K13" s="71"/>
      <c r="L13" s="71"/>
      <c r="M13" s="39">
        <f>H13*1</f>
        <v>0</v>
      </c>
    </row>
    <row r="14" spans="1:13" ht="15.75">
      <c r="A14" s="205"/>
      <c r="B14" s="144"/>
      <c r="C14" s="163" t="s">
        <v>117</v>
      </c>
      <c r="D14" s="71" t="s">
        <v>34</v>
      </c>
      <c r="E14" s="72"/>
      <c r="F14" s="72">
        <v>1</v>
      </c>
      <c r="G14" s="71"/>
      <c r="H14" s="39">
        <f>G14*F14</f>
        <v>0</v>
      </c>
      <c r="I14" s="71"/>
      <c r="J14" s="39"/>
      <c r="K14" s="71"/>
      <c r="L14" s="71"/>
      <c r="M14" s="39">
        <f>H14*1</f>
        <v>0</v>
      </c>
    </row>
    <row r="15" spans="1:13" ht="15.75">
      <c r="A15" s="205"/>
      <c r="B15" s="66"/>
      <c r="C15" s="163" t="s">
        <v>118</v>
      </c>
      <c r="D15" s="71" t="s">
        <v>40</v>
      </c>
      <c r="E15" s="72"/>
      <c r="F15" s="72">
        <v>10</v>
      </c>
      <c r="G15" s="71"/>
      <c r="H15" s="39">
        <f>G15*F15</f>
        <v>0</v>
      </c>
      <c r="I15" s="71"/>
      <c r="J15" s="39"/>
      <c r="K15" s="71"/>
      <c r="L15" s="71"/>
      <c r="M15" s="39">
        <f>H15*1</f>
        <v>0</v>
      </c>
    </row>
    <row r="16" spans="1:13" ht="15.75">
      <c r="A16" s="206"/>
      <c r="B16" s="66"/>
      <c r="C16" s="163" t="s">
        <v>119</v>
      </c>
      <c r="D16" s="71" t="s">
        <v>40</v>
      </c>
      <c r="E16" s="72"/>
      <c r="F16" s="72">
        <f>F15</f>
        <v>10</v>
      </c>
      <c r="G16" s="71"/>
      <c r="H16" s="39">
        <f>G16*F16</f>
        <v>0</v>
      </c>
      <c r="I16" s="71"/>
      <c r="J16" s="39"/>
      <c r="K16" s="71"/>
      <c r="L16" s="71"/>
      <c r="M16" s="39">
        <f>H16*1</f>
        <v>0</v>
      </c>
    </row>
    <row r="17" spans="1:15" ht="35.25" customHeight="1">
      <c r="A17" s="207">
        <v>3</v>
      </c>
      <c r="B17" s="147"/>
      <c r="C17" s="169" t="s">
        <v>135</v>
      </c>
      <c r="D17" s="147" t="s">
        <v>136</v>
      </c>
      <c r="E17" s="102"/>
      <c r="F17" s="70">
        <v>75</v>
      </c>
      <c r="G17" s="102"/>
      <c r="H17" s="102"/>
      <c r="I17" s="102"/>
      <c r="J17" s="102"/>
      <c r="K17" s="102"/>
      <c r="L17" s="102"/>
      <c r="M17" s="102"/>
      <c r="O17" s="177"/>
    </row>
    <row r="18" spans="1:13" ht="21" customHeight="1">
      <c r="A18" s="208"/>
      <c r="B18" s="103"/>
      <c r="C18" s="170" t="s">
        <v>30</v>
      </c>
      <c r="D18" s="129" t="s">
        <v>31</v>
      </c>
      <c r="E18" s="69">
        <v>0.3</v>
      </c>
      <c r="F18" s="79">
        <f>F17*E18</f>
        <v>22.5</v>
      </c>
      <c r="G18" s="79"/>
      <c r="H18" s="80"/>
      <c r="I18" s="83"/>
      <c r="J18" s="82">
        <f>I18*F18</f>
        <v>0</v>
      </c>
      <c r="K18" s="81"/>
      <c r="L18" s="82"/>
      <c r="M18" s="82">
        <f>J18</f>
        <v>0</v>
      </c>
    </row>
    <row r="19" spans="1:13" ht="19.5" customHeight="1">
      <c r="A19" s="208"/>
      <c r="B19" s="103"/>
      <c r="C19" s="170" t="s">
        <v>32</v>
      </c>
      <c r="D19" s="129" t="s">
        <v>27</v>
      </c>
      <c r="E19" s="69">
        <v>5.4</v>
      </c>
      <c r="F19" s="79">
        <f>F17*E19</f>
        <v>405</v>
      </c>
      <c r="G19" s="79"/>
      <c r="H19" s="80"/>
      <c r="I19" s="81"/>
      <c r="J19" s="82"/>
      <c r="K19" s="81"/>
      <c r="L19" s="82">
        <f>K19*F19</f>
        <v>0</v>
      </c>
      <c r="M19" s="82">
        <f>L19</f>
        <v>0</v>
      </c>
    </row>
    <row r="20" spans="1:13" ht="18" customHeight="1">
      <c r="A20" s="208"/>
      <c r="B20" s="118"/>
      <c r="C20" s="136" t="s">
        <v>83</v>
      </c>
      <c r="D20" s="109" t="s">
        <v>55</v>
      </c>
      <c r="E20" s="109"/>
      <c r="F20" s="111">
        <v>0.02</v>
      </c>
      <c r="G20" s="119"/>
      <c r="H20" s="115">
        <f>G20*F20</f>
        <v>0</v>
      </c>
      <c r="I20" s="109"/>
      <c r="J20" s="116"/>
      <c r="K20" s="109"/>
      <c r="L20" s="116"/>
      <c r="M20" s="11">
        <f>L20+J20+H20</f>
        <v>0</v>
      </c>
    </row>
    <row r="21" spans="1:13" ht="18" customHeight="1">
      <c r="A21" s="209"/>
      <c r="B21" s="172"/>
      <c r="C21" s="176" t="s">
        <v>78</v>
      </c>
      <c r="D21" s="109" t="s">
        <v>72</v>
      </c>
      <c r="E21" s="109"/>
      <c r="F21" s="111">
        <v>1.35</v>
      </c>
      <c r="G21" s="119"/>
      <c r="H21" s="115">
        <f>G21*F21</f>
        <v>0</v>
      </c>
      <c r="I21" s="109"/>
      <c r="J21" s="116"/>
      <c r="K21" s="109"/>
      <c r="L21" s="116"/>
      <c r="M21" s="11">
        <f>L21+J21+H21</f>
        <v>0</v>
      </c>
    </row>
    <row r="22" spans="1:13" ht="45" customHeight="1">
      <c r="A22" s="207">
        <v>4</v>
      </c>
      <c r="B22" s="147"/>
      <c r="C22" s="165" t="s">
        <v>137</v>
      </c>
      <c r="D22" s="147" t="s">
        <v>84</v>
      </c>
      <c r="E22" s="63"/>
      <c r="F22" s="70">
        <v>5</v>
      </c>
      <c r="G22" s="63"/>
      <c r="H22" s="63"/>
      <c r="I22" s="63"/>
      <c r="J22" s="63"/>
      <c r="K22" s="63"/>
      <c r="L22" s="63"/>
      <c r="M22" s="63"/>
    </row>
    <row r="23" spans="1:13" ht="15" customHeight="1">
      <c r="A23" s="208"/>
      <c r="B23" s="103"/>
      <c r="C23" s="128" t="s">
        <v>30</v>
      </c>
      <c r="D23" s="129" t="s">
        <v>31</v>
      </c>
      <c r="E23" s="69">
        <v>8.5</v>
      </c>
      <c r="F23" s="79">
        <f>F22*E23</f>
        <v>42.5</v>
      </c>
      <c r="G23" s="79"/>
      <c r="H23" s="80"/>
      <c r="I23" s="83"/>
      <c r="J23" s="82">
        <f>I23*F23</f>
        <v>0</v>
      </c>
      <c r="K23" s="81"/>
      <c r="L23" s="82"/>
      <c r="M23" s="82">
        <f>J23</f>
        <v>0</v>
      </c>
    </row>
    <row r="24" spans="1:13" ht="16.5" customHeight="1">
      <c r="A24" s="208"/>
      <c r="B24" s="103"/>
      <c r="C24" s="128" t="s">
        <v>32</v>
      </c>
      <c r="D24" s="129" t="s">
        <v>27</v>
      </c>
      <c r="E24" s="69">
        <v>10.5</v>
      </c>
      <c r="F24" s="79">
        <f>F22*E24</f>
        <v>52.5</v>
      </c>
      <c r="G24" s="79"/>
      <c r="H24" s="80"/>
      <c r="I24" s="81"/>
      <c r="J24" s="82"/>
      <c r="K24" s="81"/>
      <c r="L24" s="82">
        <f>K24*F24</f>
        <v>0</v>
      </c>
      <c r="M24" s="82">
        <f>L24</f>
        <v>0</v>
      </c>
    </row>
    <row r="25" spans="1:13" ht="33" customHeight="1">
      <c r="A25" s="204">
        <v>5</v>
      </c>
      <c r="B25" s="149"/>
      <c r="C25" s="166" t="s">
        <v>45</v>
      </c>
      <c r="D25" s="150" t="s">
        <v>34</v>
      </c>
      <c r="E25" s="36"/>
      <c r="F25" s="36">
        <v>3</v>
      </c>
      <c r="G25" s="35"/>
      <c r="H25" s="37"/>
      <c r="I25" s="73"/>
      <c r="J25" s="40"/>
      <c r="K25" s="38"/>
      <c r="L25" s="38"/>
      <c r="M25" s="40"/>
    </row>
    <row r="26" spans="1:13" ht="18" customHeight="1">
      <c r="A26" s="205"/>
      <c r="B26" s="147"/>
      <c r="C26" s="166" t="s">
        <v>30</v>
      </c>
      <c r="D26" s="149" t="s">
        <v>31</v>
      </c>
      <c r="E26" s="71">
        <v>1</v>
      </c>
      <c r="F26" s="35">
        <f>F25*E26</f>
        <v>3</v>
      </c>
      <c r="G26" s="35"/>
      <c r="H26" s="37"/>
      <c r="I26" s="73"/>
      <c r="J26" s="39">
        <f>I26*F26</f>
        <v>0</v>
      </c>
      <c r="K26" s="71"/>
      <c r="L26" s="71"/>
      <c r="M26" s="40">
        <f>J26*1</f>
        <v>0</v>
      </c>
    </row>
    <row r="27" spans="1:13" ht="23.25" customHeight="1">
      <c r="A27" s="205"/>
      <c r="B27" s="149"/>
      <c r="C27" s="166" t="s">
        <v>48</v>
      </c>
      <c r="D27" s="149" t="s">
        <v>34</v>
      </c>
      <c r="E27" s="72">
        <v>1</v>
      </c>
      <c r="F27" s="36">
        <f>F25*E27</f>
        <v>3</v>
      </c>
      <c r="G27" s="35"/>
      <c r="H27" s="37">
        <f>G27*F27</f>
        <v>0</v>
      </c>
      <c r="I27" s="73"/>
      <c r="J27" s="39"/>
      <c r="K27" s="71"/>
      <c r="L27" s="71"/>
      <c r="M27" s="40">
        <f>H27*1</f>
        <v>0</v>
      </c>
    </row>
    <row r="28" spans="1:13" ht="22.5" customHeight="1">
      <c r="A28" s="206"/>
      <c r="B28" s="147"/>
      <c r="C28" s="167" t="s">
        <v>46</v>
      </c>
      <c r="D28" s="129" t="s">
        <v>34</v>
      </c>
      <c r="E28" s="69"/>
      <c r="F28" s="79">
        <v>3</v>
      </c>
      <c r="G28" s="35"/>
      <c r="H28" s="37">
        <f>G28*F28</f>
        <v>0</v>
      </c>
      <c r="I28" s="73"/>
      <c r="J28" s="39"/>
      <c r="K28" s="71"/>
      <c r="L28" s="71"/>
      <c r="M28" s="40">
        <f>H28*1</f>
        <v>0</v>
      </c>
    </row>
    <row r="29" spans="1:13" ht="31.5" customHeight="1">
      <c r="A29" s="204">
        <v>6</v>
      </c>
      <c r="B29" s="149"/>
      <c r="C29" s="166" t="s">
        <v>47</v>
      </c>
      <c r="D29" s="150" t="s">
        <v>34</v>
      </c>
      <c r="E29" s="36"/>
      <c r="F29" s="36">
        <v>11</v>
      </c>
      <c r="G29" s="35"/>
      <c r="H29" s="37"/>
      <c r="I29" s="73"/>
      <c r="J29" s="40"/>
      <c r="K29" s="38"/>
      <c r="L29" s="38"/>
      <c r="M29" s="40"/>
    </row>
    <row r="30" spans="1:13" ht="18.75" customHeight="1">
      <c r="A30" s="205"/>
      <c r="B30" s="147"/>
      <c r="C30" s="166" t="s">
        <v>30</v>
      </c>
      <c r="D30" s="149" t="s">
        <v>31</v>
      </c>
      <c r="E30" s="71">
        <v>0.1</v>
      </c>
      <c r="F30" s="35">
        <f>F29*E30</f>
        <v>1.1</v>
      </c>
      <c r="G30" s="35"/>
      <c r="H30" s="37"/>
      <c r="I30" s="73"/>
      <c r="J30" s="39">
        <f>I30*F30</f>
        <v>0</v>
      </c>
      <c r="K30" s="71"/>
      <c r="L30" s="71"/>
      <c r="M30" s="40">
        <f>J30*1</f>
        <v>0</v>
      </c>
    </row>
    <row r="31" spans="1:13" ht="32.25" customHeight="1">
      <c r="A31" s="205"/>
      <c r="B31" s="149"/>
      <c r="C31" s="166" t="s">
        <v>100</v>
      </c>
      <c r="D31" s="149" t="s">
        <v>34</v>
      </c>
      <c r="E31" s="72"/>
      <c r="F31" s="36">
        <v>8</v>
      </c>
      <c r="G31" s="35"/>
      <c r="H31" s="37">
        <f>G31*F31</f>
        <v>0</v>
      </c>
      <c r="I31" s="73"/>
      <c r="J31" s="39"/>
      <c r="K31" s="71"/>
      <c r="L31" s="71"/>
      <c r="M31" s="40">
        <f>H31*1</f>
        <v>0</v>
      </c>
    </row>
    <row r="32" spans="1:13" ht="32.25" customHeight="1">
      <c r="A32" s="101"/>
      <c r="B32" s="149"/>
      <c r="C32" s="166" t="s">
        <v>101</v>
      </c>
      <c r="D32" s="149" t="s">
        <v>34</v>
      </c>
      <c r="E32" s="72"/>
      <c r="F32" s="36">
        <v>3</v>
      </c>
      <c r="G32" s="35"/>
      <c r="H32" s="37">
        <f>G32*F32</f>
        <v>0</v>
      </c>
      <c r="I32" s="73"/>
      <c r="J32" s="39"/>
      <c r="K32" s="71"/>
      <c r="L32" s="71"/>
      <c r="M32" s="40">
        <f>H32*1</f>
        <v>0</v>
      </c>
    </row>
    <row r="33" spans="1:13" ht="46.5" customHeight="1">
      <c r="A33" s="204">
        <v>7</v>
      </c>
      <c r="B33" s="151"/>
      <c r="C33" s="168" t="s">
        <v>103</v>
      </c>
      <c r="D33" s="149" t="s">
        <v>40</v>
      </c>
      <c r="E33" s="71"/>
      <c r="F33" s="72">
        <f>F36+F37+F38+F39</f>
        <v>1620</v>
      </c>
      <c r="G33" s="71"/>
      <c r="H33" s="71"/>
      <c r="I33" s="71"/>
      <c r="J33" s="39"/>
      <c r="K33" s="71"/>
      <c r="L33" s="71"/>
      <c r="M33" s="39"/>
    </row>
    <row r="34" spans="1:13" ht="22.5" customHeight="1">
      <c r="A34" s="205"/>
      <c r="B34" s="147"/>
      <c r="C34" s="166" t="s">
        <v>30</v>
      </c>
      <c r="D34" s="149" t="s">
        <v>31</v>
      </c>
      <c r="E34" s="71">
        <v>0.139</v>
      </c>
      <c r="F34" s="39">
        <f>F33*E34</f>
        <v>225.18</v>
      </c>
      <c r="G34" s="71"/>
      <c r="H34" s="39"/>
      <c r="I34" s="72"/>
      <c r="J34" s="39">
        <f>I34*F34</f>
        <v>0</v>
      </c>
      <c r="K34" s="71"/>
      <c r="L34" s="71"/>
      <c r="M34" s="39">
        <f>J34*1</f>
        <v>0</v>
      </c>
    </row>
    <row r="35" spans="1:13" ht="17.25" customHeight="1">
      <c r="A35" s="205"/>
      <c r="B35" s="103"/>
      <c r="C35" s="128" t="s">
        <v>33</v>
      </c>
      <c r="D35" s="129" t="s">
        <v>27</v>
      </c>
      <c r="E35" s="69">
        <v>0.04</v>
      </c>
      <c r="F35" s="79">
        <f>E35*F31</f>
        <v>0.32</v>
      </c>
      <c r="G35" s="79"/>
      <c r="H35" s="80">
        <f>G35*F35</f>
        <v>0</v>
      </c>
      <c r="I35" s="81"/>
      <c r="J35" s="82"/>
      <c r="K35" s="81"/>
      <c r="L35" s="82"/>
      <c r="M35" s="82">
        <f>H35</f>
        <v>0</v>
      </c>
    </row>
    <row r="36" spans="1:13" ht="30">
      <c r="A36" s="205"/>
      <c r="B36" s="148"/>
      <c r="C36" s="168" t="s">
        <v>105</v>
      </c>
      <c r="D36" s="149" t="s">
        <v>40</v>
      </c>
      <c r="E36" s="72"/>
      <c r="F36" s="72">
        <v>15</v>
      </c>
      <c r="G36" s="71"/>
      <c r="H36" s="39">
        <f aca="true" t="shared" si="0" ref="H36:H41">G36*F36</f>
        <v>0</v>
      </c>
      <c r="I36" s="71"/>
      <c r="J36" s="39"/>
      <c r="K36" s="71"/>
      <c r="L36" s="71"/>
      <c r="M36" s="39">
        <f aca="true" t="shared" si="1" ref="M36:M41">H36*1</f>
        <v>0</v>
      </c>
    </row>
    <row r="37" spans="1:13" ht="30">
      <c r="A37" s="205"/>
      <c r="B37" s="148"/>
      <c r="C37" s="168" t="s">
        <v>106</v>
      </c>
      <c r="D37" s="149" t="s">
        <v>40</v>
      </c>
      <c r="E37" s="72"/>
      <c r="F37" s="72">
        <v>420</v>
      </c>
      <c r="G37" s="71"/>
      <c r="H37" s="39">
        <f t="shared" si="0"/>
        <v>0</v>
      </c>
      <c r="I37" s="71"/>
      <c r="J37" s="39"/>
      <c r="K37" s="71"/>
      <c r="L37" s="71"/>
      <c r="M37" s="39">
        <f t="shared" si="1"/>
        <v>0</v>
      </c>
    </row>
    <row r="38" spans="1:13" ht="36.75" customHeight="1">
      <c r="A38" s="205"/>
      <c r="B38" s="148"/>
      <c r="C38" s="168" t="s">
        <v>125</v>
      </c>
      <c r="D38" s="149" t="s">
        <v>40</v>
      </c>
      <c r="E38" s="72"/>
      <c r="F38" s="72">
        <v>570</v>
      </c>
      <c r="G38" s="71"/>
      <c r="H38" s="39">
        <f t="shared" si="0"/>
        <v>0</v>
      </c>
      <c r="I38" s="71"/>
      <c r="J38" s="39"/>
      <c r="K38" s="71"/>
      <c r="L38" s="71"/>
      <c r="M38" s="39">
        <f t="shared" si="1"/>
        <v>0</v>
      </c>
    </row>
    <row r="39" spans="1:13" ht="36" customHeight="1">
      <c r="A39" s="205"/>
      <c r="B39" s="148"/>
      <c r="C39" s="168" t="s">
        <v>107</v>
      </c>
      <c r="D39" s="149" t="s">
        <v>40</v>
      </c>
      <c r="E39" s="69"/>
      <c r="F39" s="79">
        <v>615</v>
      </c>
      <c r="G39" s="71"/>
      <c r="H39" s="39">
        <f t="shared" si="0"/>
        <v>0</v>
      </c>
      <c r="I39" s="71"/>
      <c r="J39" s="39"/>
      <c r="K39" s="71"/>
      <c r="L39" s="71"/>
      <c r="M39" s="39">
        <f t="shared" si="1"/>
        <v>0</v>
      </c>
    </row>
    <row r="40" spans="1:13" ht="17.25" customHeight="1">
      <c r="A40" s="205"/>
      <c r="B40" s="149"/>
      <c r="C40" s="168" t="s">
        <v>110</v>
      </c>
      <c r="D40" s="149" t="s">
        <v>111</v>
      </c>
      <c r="E40" s="69"/>
      <c r="F40" s="79">
        <v>12</v>
      </c>
      <c r="G40" s="71"/>
      <c r="H40" s="39">
        <f t="shared" si="0"/>
        <v>0</v>
      </c>
      <c r="I40" s="71"/>
      <c r="J40" s="39"/>
      <c r="K40" s="71"/>
      <c r="L40" s="71"/>
      <c r="M40" s="39">
        <f t="shared" si="1"/>
        <v>0</v>
      </c>
    </row>
    <row r="41" spans="1:13" ht="16.5" customHeight="1">
      <c r="A41" s="206"/>
      <c r="B41" s="147"/>
      <c r="C41" s="168" t="s">
        <v>113</v>
      </c>
      <c r="D41" s="149" t="s">
        <v>111</v>
      </c>
      <c r="E41" s="69"/>
      <c r="F41" s="79">
        <v>1400</v>
      </c>
      <c r="G41" s="71"/>
      <c r="H41" s="39">
        <f t="shared" si="0"/>
        <v>0</v>
      </c>
      <c r="I41" s="71"/>
      <c r="J41" s="39"/>
      <c r="K41" s="71"/>
      <c r="L41" s="71"/>
      <c r="M41" s="39">
        <f t="shared" si="1"/>
        <v>0</v>
      </c>
    </row>
    <row r="42" spans="1:13" ht="30.75" customHeight="1">
      <c r="A42" s="207">
        <v>8</v>
      </c>
      <c r="B42" s="149"/>
      <c r="C42" s="165" t="s">
        <v>112</v>
      </c>
      <c r="D42" s="147" t="s">
        <v>34</v>
      </c>
      <c r="E42" s="63"/>
      <c r="F42" s="70">
        <v>155</v>
      </c>
      <c r="G42" s="63"/>
      <c r="H42" s="63"/>
      <c r="I42" s="63"/>
      <c r="J42" s="63"/>
      <c r="K42" s="63"/>
      <c r="L42" s="63"/>
      <c r="M42" s="63"/>
    </row>
    <row r="43" spans="1:13" ht="20.25" customHeight="1">
      <c r="A43" s="208"/>
      <c r="B43" s="147"/>
      <c r="C43" s="166" t="s">
        <v>30</v>
      </c>
      <c r="D43" s="149" t="s">
        <v>31</v>
      </c>
      <c r="E43" s="35">
        <v>0.34</v>
      </c>
      <c r="F43" s="35">
        <f>F42*E43</f>
        <v>52.7</v>
      </c>
      <c r="G43" s="35"/>
      <c r="H43" s="37"/>
      <c r="I43" s="73"/>
      <c r="J43" s="39">
        <f>I43*F43</f>
        <v>0</v>
      </c>
      <c r="K43" s="71"/>
      <c r="L43" s="71"/>
      <c r="M43" s="40">
        <f>J43*1</f>
        <v>0</v>
      </c>
    </row>
    <row r="44" spans="1:13" ht="15.75">
      <c r="A44" s="208"/>
      <c r="B44" s="149"/>
      <c r="C44" s="168" t="s">
        <v>43</v>
      </c>
      <c r="D44" s="149" t="s">
        <v>34</v>
      </c>
      <c r="E44" s="36"/>
      <c r="F44" s="36">
        <v>87</v>
      </c>
      <c r="G44" s="36"/>
      <c r="H44" s="37">
        <f>G44*F44</f>
        <v>0</v>
      </c>
      <c r="I44" s="38"/>
      <c r="J44" s="39"/>
      <c r="K44" s="71"/>
      <c r="L44" s="71"/>
      <c r="M44" s="40">
        <f>H44</f>
        <v>0</v>
      </c>
    </row>
    <row r="45" spans="1:13" ht="15.75">
      <c r="A45" s="208"/>
      <c r="B45" s="149"/>
      <c r="C45" s="166" t="s">
        <v>79</v>
      </c>
      <c r="D45" s="149" t="s">
        <v>34</v>
      </c>
      <c r="E45" s="36"/>
      <c r="F45" s="36">
        <v>61</v>
      </c>
      <c r="G45" s="36"/>
      <c r="H45" s="37">
        <f>G45*F45</f>
        <v>0</v>
      </c>
      <c r="I45" s="38"/>
      <c r="J45" s="39"/>
      <c r="K45" s="71"/>
      <c r="L45" s="71"/>
      <c r="M45" s="40">
        <f>H45*1</f>
        <v>0</v>
      </c>
    </row>
    <row r="46" spans="1:13" ht="15.75">
      <c r="A46" s="208"/>
      <c r="B46" s="147"/>
      <c r="C46" s="166" t="s">
        <v>80</v>
      </c>
      <c r="D46" s="149" t="s">
        <v>34</v>
      </c>
      <c r="E46" s="36"/>
      <c r="F46" s="36">
        <v>6</v>
      </c>
      <c r="G46" s="36"/>
      <c r="H46" s="37">
        <f>G46*F46</f>
        <v>0</v>
      </c>
      <c r="I46" s="38"/>
      <c r="J46" s="39"/>
      <c r="K46" s="71"/>
      <c r="L46" s="71"/>
      <c r="M46" s="40">
        <f>H46*1</f>
        <v>0</v>
      </c>
    </row>
    <row r="47" spans="1:13" ht="15.75">
      <c r="A47" s="209"/>
      <c r="B47" s="147"/>
      <c r="C47" s="166" t="s">
        <v>102</v>
      </c>
      <c r="D47" s="149" t="s">
        <v>34</v>
      </c>
      <c r="E47" s="36"/>
      <c r="F47" s="36">
        <v>1</v>
      </c>
      <c r="G47" s="36"/>
      <c r="H47" s="37">
        <f>G47*F47</f>
        <v>0</v>
      </c>
      <c r="I47" s="38"/>
      <c r="J47" s="39"/>
      <c r="K47" s="71"/>
      <c r="L47" s="71"/>
      <c r="M47" s="40">
        <f>H47*1</f>
        <v>0</v>
      </c>
    </row>
    <row r="48" spans="1:13" ht="36" customHeight="1">
      <c r="A48" s="204">
        <v>9</v>
      </c>
      <c r="B48" s="149"/>
      <c r="C48" s="166" t="s">
        <v>138</v>
      </c>
      <c r="D48" s="150" t="s">
        <v>34</v>
      </c>
      <c r="E48" s="35"/>
      <c r="F48" s="36">
        <v>94</v>
      </c>
      <c r="G48" s="35"/>
      <c r="H48" s="37"/>
      <c r="I48" s="38"/>
      <c r="J48" s="39"/>
      <c r="K48" s="71"/>
      <c r="L48" s="71"/>
      <c r="M48" s="40"/>
    </row>
    <row r="49" spans="1:13" ht="20.25" customHeight="1">
      <c r="A49" s="205"/>
      <c r="B49" s="147"/>
      <c r="C49" s="166" t="s">
        <v>30</v>
      </c>
      <c r="D49" s="149" t="s">
        <v>31</v>
      </c>
      <c r="E49" s="71">
        <v>0.81</v>
      </c>
      <c r="F49" s="35">
        <f>F48*E49</f>
        <v>76.14</v>
      </c>
      <c r="G49" s="35"/>
      <c r="H49" s="37"/>
      <c r="I49" s="73"/>
      <c r="J49" s="39">
        <f>I49*F49</f>
        <v>0</v>
      </c>
      <c r="K49" s="71"/>
      <c r="L49" s="71"/>
      <c r="M49" s="40">
        <f>J49*1</f>
        <v>0</v>
      </c>
    </row>
    <row r="50" spans="1:13" ht="30">
      <c r="A50" s="205"/>
      <c r="B50" s="151"/>
      <c r="C50" s="166" t="s">
        <v>139</v>
      </c>
      <c r="D50" s="149" t="s">
        <v>34</v>
      </c>
      <c r="E50" s="72"/>
      <c r="F50" s="36">
        <v>11</v>
      </c>
      <c r="G50" s="36"/>
      <c r="H50" s="37">
        <f>G50*F50</f>
        <v>0</v>
      </c>
      <c r="I50" s="73"/>
      <c r="J50" s="39"/>
      <c r="K50" s="71"/>
      <c r="L50" s="71"/>
      <c r="M50" s="40">
        <f>H50</f>
        <v>0</v>
      </c>
    </row>
    <row r="51" spans="1:13" ht="18.75" customHeight="1">
      <c r="A51" s="205"/>
      <c r="B51" s="147"/>
      <c r="C51" s="166" t="s">
        <v>108</v>
      </c>
      <c r="D51" s="149" t="s">
        <v>34</v>
      </c>
      <c r="E51" s="72"/>
      <c r="F51" s="36">
        <v>36</v>
      </c>
      <c r="G51" s="36"/>
      <c r="H51" s="37">
        <f>G51*F51</f>
        <v>0</v>
      </c>
      <c r="I51" s="73"/>
      <c r="J51" s="39"/>
      <c r="K51" s="71"/>
      <c r="L51" s="71"/>
      <c r="M51" s="40">
        <f>H51</f>
        <v>0</v>
      </c>
    </row>
    <row r="52" spans="1:13" ht="22.5" customHeight="1">
      <c r="A52" s="205"/>
      <c r="B52" s="147"/>
      <c r="C52" s="166" t="s">
        <v>109</v>
      </c>
      <c r="D52" s="149" t="s">
        <v>34</v>
      </c>
      <c r="E52" s="72"/>
      <c r="F52" s="36">
        <v>77</v>
      </c>
      <c r="G52" s="36"/>
      <c r="H52" s="37">
        <f>G52*F52</f>
        <v>0</v>
      </c>
      <c r="I52" s="73"/>
      <c r="J52" s="39"/>
      <c r="K52" s="71"/>
      <c r="L52" s="71"/>
      <c r="M52" s="40">
        <f>H52</f>
        <v>0</v>
      </c>
    </row>
    <row r="53" spans="1:13" ht="36" customHeight="1">
      <c r="A53" s="206"/>
      <c r="B53" s="147"/>
      <c r="C53" s="166" t="s">
        <v>140</v>
      </c>
      <c r="D53" s="149" t="s">
        <v>34</v>
      </c>
      <c r="E53" s="72"/>
      <c r="F53" s="36">
        <v>10</v>
      </c>
      <c r="G53" s="36"/>
      <c r="H53" s="37">
        <f>G53*F53</f>
        <v>0</v>
      </c>
      <c r="I53" s="73"/>
      <c r="J53" s="39"/>
      <c r="K53" s="71"/>
      <c r="L53" s="71"/>
      <c r="M53" s="40">
        <f>H53</f>
        <v>0</v>
      </c>
    </row>
    <row r="54" spans="1:13" ht="47.25" customHeight="1">
      <c r="A54" s="204">
        <v>10</v>
      </c>
      <c r="B54" s="149"/>
      <c r="C54" s="166" t="s">
        <v>126</v>
      </c>
      <c r="D54" s="150" t="s">
        <v>34</v>
      </c>
      <c r="E54" s="36"/>
      <c r="F54" s="36">
        <v>279</v>
      </c>
      <c r="G54" s="35"/>
      <c r="H54" s="37"/>
      <c r="I54" s="73"/>
      <c r="J54" s="40"/>
      <c r="K54" s="38"/>
      <c r="L54" s="38"/>
      <c r="M54" s="40"/>
    </row>
    <row r="55" spans="1:13" ht="21.75" customHeight="1">
      <c r="A55" s="205"/>
      <c r="B55" s="147"/>
      <c r="C55" s="166" t="s">
        <v>30</v>
      </c>
      <c r="D55" s="149" t="s">
        <v>31</v>
      </c>
      <c r="E55" s="71">
        <v>0.01</v>
      </c>
      <c r="F55" s="35">
        <f>F54*E55</f>
        <v>2.79</v>
      </c>
      <c r="G55" s="35"/>
      <c r="H55" s="37"/>
      <c r="I55" s="73"/>
      <c r="J55" s="39">
        <f>I55*F55</f>
        <v>0</v>
      </c>
      <c r="K55" s="71"/>
      <c r="L55" s="71"/>
      <c r="M55" s="40">
        <f>J55*1</f>
        <v>0</v>
      </c>
    </row>
    <row r="56" spans="1:13" ht="18" customHeight="1">
      <c r="A56" s="206"/>
      <c r="B56" s="149"/>
      <c r="C56" s="166" t="s">
        <v>42</v>
      </c>
      <c r="D56" s="149" t="s">
        <v>34</v>
      </c>
      <c r="E56" s="72">
        <v>1</v>
      </c>
      <c r="F56" s="36">
        <f>F54*E56</f>
        <v>279</v>
      </c>
      <c r="G56" s="35"/>
      <c r="H56" s="37">
        <f>G56*F56</f>
        <v>0</v>
      </c>
      <c r="I56" s="73"/>
      <c r="J56" s="39"/>
      <c r="K56" s="71"/>
      <c r="L56" s="71"/>
      <c r="M56" s="40">
        <f>H56*1</f>
        <v>0</v>
      </c>
    </row>
    <row r="57" spans="1:13" ht="19.5" customHeight="1">
      <c r="A57" s="91"/>
      <c r="B57" s="147"/>
      <c r="C57" s="152" t="s">
        <v>24</v>
      </c>
      <c r="D57" s="149"/>
      <c r="E57" s="36"/>
      <c r="F57" s="36"/>
      <c r="G57" s="36"/>
      <c r="H57" s="93">
        <f>SUM(H9:H56)</f>
        <v>0</v>
      </c>
      <c r="I57" s="38"/>
      <c r="J57" s="93">
        <f>SUM(J9:J56)</f>
        <v>0</v>
      </c>
      <c r="K57" s="71"/>
      <c r="L57" s="93">
        <f>SUM(L9:L56)</f>
        <v>0</v>
      </c>
      <c r="M57" s="93">
        <f>SUM(M9:M56)</f>
        <v>0</v>
      </c>
    </row>
    <row r="58" spans="1:13" ht="33" customHeight="1">
      <c r="A58" s="41"/>
      <c r="B58" s="149"/>
      <c r="C58" s="150" t="s">
        <v>41</v>
      </c>
      <c r="D58" s="153">
        <v>0</v>
      </c>
      <c r="E58" s="71"/>
      <c r="F58" s="71"/>
      <c r="G58" s="71"/>
      <c r="H58" s="39"/>
      <c r="I58" s="71"/>
      <c r="J58" s="39"/>
      <c r="K58" s="71"/>
      <c r="L58" s="71"/>
      <c r="M58" s="39">
        <f>J57*D58</f>
        <v>0</v>
      </c>
    </row>
    <row r="59" spans="1:13" ht="17.25" customHeight="1">
      <c r="A59" s="41"/>
      <c r="B59" s="149"/>
      <c r="C59" s="154" t="s">
        <v>24</v>
      </c>
      <c r="D59" s="149"/>
      <c r="E59" s="71"/>
      <c r="F59" s="71"/>
      <c r="G59" s="71"/>
      <c r="H59" s="71"/>
      <c r="I59" s="71"/>
      <c r="J59" s="39"/>
      <c r="K59" s="71"/>
      <c r="L59" s="71"/>
      <c r="M59" s="42">
        <f>M57+M58</f>
        <v>0</v>
      </c>
    </row>
    <row r="60" spans="1:13" ht="15.75">
      <c r="A60" s="41"/>
      <c r="B60" s="149"/>
      <c r="C60" s="150" t="s">
        <v>39</v>
      </c>
      <c r="D60" s="153">
        <v>0</v>
      </c>
      <c r="E60" s="71"/>
      <c r="F60" s="71"/>
      <c r="G60" s="71"/>
      <c r="H60" s="71"/>
      <c r="I60" s="71"/>
      <c r="J60" s="71"/>
      <c r="K60" s="71"/>
      <c r="L60" s="71"/>
      <c r="M60" s="39">
        <f>M59*D60</f>
        <v>0</v>
      </c>
    </row>
    <row r="61" spans="1:13" ht="15.75">
      <c r="A61" s="41"/>
      <c r="B61" s="149"/>
      <c r="C61" s="154" t="s">
        <v>24</v>
      </c>
      <c r="D61" s="149"/>
      <c r="E61" s="71"/>
      <c r="F61" s="71"/>
      <c r="G61" s="71"/>
      <c r="H61" s="71"/>
      <c r="I61" s="71"/>
      <c r="J61" s="71"/>
      <c r="K61" s="71"/>
      <c r="L61" s="71"/>
      <c r="M61" s="42">
        <f>M60+M59</f>
        <v>0</v>
      </c>
    </row>
    <row r="62" spans="1:13" ht="15.75">
      <c r="A62" s="59"/>
      <c r="B62" s="59"/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8"/>
    </row>
    <row r="63" spans="1:13" ht="15.75">
      <c r="A63" s="59"/>
      <c r="B63" s="59"/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8"/>
    </row>
    <row r="64" spans="1:13" ht="15.75">
      <c r="A64" s="47"/>
      <c r="B64" s="47"/>
      <c r="C64" s="211" t="s">
        <v>11</v>
      </c>
      <c r="D64" s="211"/>
      <c r="E64" s="211"/>
      <c r="F64" s="211"/>
      <c r="G64" s="212"/>
      <c r="H64" s="212"/>
      <c r="I64" s="212"/>
      <c r="J64" s="47"/>
      <c r="K64" s="47"/>
      <c r="L64" s="47"/>
      <c r="M64" s="47"/>
    </row>
    <row r="65" spans="1:13" ht="15.75">
      <c r="A65" s="47"/>
      <c r="B65" s="47"/>
      <c r="C65" s="88"/>
      <c r="D65" s="88"/>
      <c r="E65" s="88"/>
      <c r="F65" s="88"/>
      <c r="G65" s="89"/>
      <c r="H65" s="89"/>
      <c r="I65" s="89"/>
      <c r="J65" s="47"/>
      <c r="K65" s="47"/>
      <c r="L65" s="47"/>
      <c r="M65" s="47"/>
    </row>
    <row r="66" spans="1:13" ht="15.75">
      <c r="A66" s="47"/>
      <c r="B66" s="47"/>
      <c r="C66" s="211"/>
      <c r="D66" s="211"/>
      <c r="E66" s="211"/>
      <c r="F66" s="211"/>
      <c r="G66" s="212"/>
      <c r="H66" s="212"/>
      <c r="I66" s="212"/>
      <c r="J66" s="47"/>
      <c r="K66" s="47"/>
      <c r="L66" s="47"/>
      <c r="M66" s="47"/>
    </row>
    <row r="67" spans="1:13" ht="15.75">
      <c r="A67" s="47"/>
      <c r="B67" s="47"/>
      <c r="C67" s="61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5.75">
      <c r="A68" s="47"/>
      <c r="B68" s="47"/>
      <c r="C68" s="61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5.75">
      <c r="A69" s="47"/>
      <c r="B69" s="47"/>
      <c r="C69" s="61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5.75">
      <c r="A70" s="47"/>
      <c r="B70" s="47"/>
      <c r="C70" s="61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5.75">
      <c r="A71" s="47"/>
      <c r="B71" s="47"/>
      <c r="C71" s="61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5.75">
      <c r="A72" s="47"/>
      <c r="B72" s="47"/>
      <c r="C72" s="61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.75">
      <c r="A73" s="47"/>
      <c r="B73" s="47"/>
      <c r="C73" s="61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5.75">
      <c r="A74" s="47"/>
      <c r="B74" s="47"/>
      <c r="C74" s="61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5.75">
      <c r="A75" s="47"/>
      <c r="B75" s="47"/>
      <c r="C75" s="61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5.75">
      <c r="A76" s="47"/>
      <c r="B76" s="47"/>
      <c r="C76" s="61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5.75">
      <c r="A77" s="47"/>
      <c r="B77" s="47"/>
      <c r="C77" s="61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5.75">
      <c r="A78" s="47"/>
      <c r="B78" s="47"/>
      <c r="C78" s="61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5.75">
      <c r="A79" s="47"/>
      <c r="B79" s="47"/>
      <c r="C79" s="61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5.75">
      <c r="A80" s="47"/>
      <c r="B80" s="47"/>
      <c r="C80" s="61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5.75">
      <c r="A81" s="47"/>
      <c r="B81" s="47"/>
      <c r="C81" s="61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5.75">
      <c r="A82" s="47"/>
      <c r="B82" s="47"/>
      <c r="C82" s="61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5.75">
      <c r="A83" s="47"/>
      <c r="B83" s="47"/>
      <c r="C83" s="61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5.75">
      <c r="A84" s="47"/>
      <c r="B84" s="47"/>
      <c r="C84" s="61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5.75">
      <c r="A85" s="47"/>
      <c r="B85" s="47"/>
      <c r="C85" s="61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5.75">
      <c r="A86" s="47"/>
      <c r="B86" s="47"/>
      <c r="C86" s="61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5.75">
      <c r="A87" s="47"/>
      <c r="B87" s="47"/>
      <c r="C87" s="61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5.75">
      <c r="A88" s="47"/>
      <c r="B88" s="47"/>
      <c r="C88" s="61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5.75">
      <c r="A89" s="47"/>
      <c r="B89" s="47"/>
      <c r="C89" s="61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5.75">
      <c r="A90" s="47"/>
      <c r="B90" s="47"/>
      <c r="C90" s="61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5.75">
      <c r="A91" s="47"/>
      <c r="B91" s="47"/>
      <c r="C91" s="61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5.75">
      <c r="A92" s="47"/>
      <c r="B92" s="47"/>
      <c r="C92" s="61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5.75">
      <c r="A93" s="47"/>
      <c r="B93" s="47"/>
      <c r="C93" s="61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5.75">
      <c r="A94" s="47"/>
      <c r="B94" s="47"/>
      <c r="C94" s="61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5.75">
      <c r="A95" s="47"/>
      <c r="B95" s="47"/>
      <c r="C95" s="61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5.75">
      <c r="A96" s="47"/>
      <c r="B96" s="47"/>
      <c r="C96" s="61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5.75">
      <c r="A97" s="47"/>
      <c r="B97" s="47"/>
      <c r="C97" s="61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5.75">
      <c r="A98" s="47"/>
      <c r="B98" s="47"/>
      <c r="C98" s="61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5.75">
      <c r="A99" s="47"/>
      <c r="B99" s="47"/>
      <c r="C99" s="61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5.75">
      <c r="A100" s="47"/>
      <c r="B100" s="47"/>
      <c r="C100" s="61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5.75">
      <c r="A101" s="47"/>
      <c r="B101" s="47"/>
      <c r="C101" s="61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5.75">
      <c r="A102" s="47"/>
      <c r="B102" s="47"/>
      <c r="C102" s="61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5.75">
      <c r="A103" s="47"/>
      <c r="B103" s="47"/>
      <c r="C103" s="61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5.75">
      <c r="A104" s="47"/>
      <c r="B104" s="47"/>
      <c r="C104" s="61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5.75">
      <c r="A105" s="47"/>
      <c r="B105" s="47"/>
      <c r="C105" s="61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.75">
      <c r="A106" s="47"/>
      <c r="B106" s="47"/>
      <c r="C106" s="61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5.75">
      <c r="A107" s="47"/>
      <c r="B107" s="47"/>
      <c r="C107" s="61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5.75">
      <c r="A108" s="47"/>
      <c r="B108" s="47"/>
      <c r="C108" s="61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5.75">
      <c r="A109" s="47"/>
      <c r="B109" s="47"/>
      <c r="C109" s="61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.75">
      <c r="A110" s="47"/>
      <c r="B110" s="47"/>
      <c r="C110" s="61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5.75">
      <c r="A111" s="47"/>
      <c r="B111" s="47"/>
      <c r="C111" s="61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5.75">
      <c r="A112" s="47"/>
      <c r="B112" s="47"/>
      <c r="C112" s="61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5.75">
      <c r="A113" s="47"/>
      <c r="B113" s="47"/>
      <c r="C113" s="61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5.75">
      <c r="A114" s="47"/>
      <c r="B114" s="47"/>
      <c r="C114" s="61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5.75">
      <c r="A115" s="47"/>
      <c r="B115" s="47"/>
      <c r="C115" s="61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5.75">
      <c r="A116" s="47"/>
      <c r="B116" s="47"/>
      <c r="C116" s="61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5.75">
      <c r="A117" s="47"/>
      <c r="B117" s="47"/>
      <c r="C117" s="61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5.75">
      <c r="A118" s="47"/>
      <c r="B118" s="47"/>
      <c r="C118" s="61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5.75">
      <c r="A119" s="47"/>
      <c r="B119" s="47"/>
      <c r="C119" s="61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5.75">
      <c r="A120" s="47"/>
      <c r="B120" s="47"/>
      <c r="C120" s="61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5.75">
      <c r="A121" s="47"/>
      <c r="B121" s="47"/>
      <c r="C121" s="61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5.75">
      <c r="A122" s="47"/>
      <c r="B122" s="47"/>
      <c r="C122" s="61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5.75">
      <c r="A123" s="47"/>
      <c r="B123" s="47"/>
      <c r="C123" s="61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5.75">
      <c r="A124" s="47"/>
      <c r="B124" s="47"/>
      <c r="C124" s="61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5.75">
      <c r="A125" s="47"/>
      <c r="B125" s="47"/>
      <c r="C125" s="61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5.75">
      <c r="A126" s="47"/>
      <c r="B126" s="47"/>
      <c r="C126" s="61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5.75">
      <c r="A127" s="47"/>
      <c r="B127" s="47"/>
      <c r="C127" s="61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5.75">
      <c r="A128" s="47"/>
      <c r="B128" s="47"/>
      <c r="C128" s="61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5.75">
      <c r="A129" s="47"/>
      <c r="B129" s="47"/>
      <c r="C129" s="61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5.75">
      <c r="A130" s="47"/>
      <c r="B130" s="47"/>
      <c r="C130" s="61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5.75">
      <c r="A131" s="47"/>
      <c r="B131" s="47"/>
      <c r="C131" s="61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5.75">
      <c r="A132" s="47"/>
      <c r="B132" s="47"/>
      <c r="C132" s="61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5.75">
      <c r="A133" s="47"/>
      <c r="B133" s="47"/>
      <c r="C133" s="61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5.75">
      <c r="A134" s="47"/>
      <c r="B134" s="47"/>
      <c r="C134" s="61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5.75">
      <c r="A135" s="47"/>
      <c r="B135" s="47"/>
      <c r="C135" s="61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5.75">
      <c r="A136" s="47"/>
      <c r="B136" s="47"/>
      <c r="C136" s="61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5.75">
      <c r="A137" s="47"/>
      <c r="B137" s="47"/>
      <c r="C137" s="61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5.75">
      <c r="A138" s="47"/>
      <c r="B138" s="47"/>
      <c r="C138" s="61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5.75">
      <c r="A139" s="47"/>
      <c r="B139" s="47"/>
      <c r="C139" s="61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5.75">
      <c r="A140" s="47"/>
      <c r="B140" s="47"/>
      <c r="C140" s="61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5.75">
      <c r="A141" s="47"/>
      <c r="B141" s="47"/>
      <c r="C141" s="61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5.75">
      <c r="A142" s="47"/>
      <c r="B142" s="47"/>
      <c r="C142" s="61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5.75">
      <c r="A143" s="47"/>
      <c r="B143" s="47"/>
      <c r="C143" s="61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5.75">
      <c r="A144" s="47"/>
      <c r="B144" s="47"/>
      <c r="C144" s="61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5.75">
      <c r="A145" s="47"/>
      <c r="B145" s="47"/>
      <c r="C145" s="61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5.75">
      <c r="A146" s="47"/>
      <c r="B146" s="47"/>
      <c r="C146" s="61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5.75">
      <c r="A147" s="47"/>
      <c r="B147" s="47"/>
      <c r="C147" s="61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ht="15.75">
      <c r="A148" s="47"/>
      <c r="B148" s="47"/>
      <c r="C148" s="61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5.75">
      <c r="A149" s="47"/>
      <c r="B149" s="47"/>
      <c r="C149" s="61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5.75">
      <c r="A150" s="47"/>
      <c r="B150" s="47"/>
      <c r="C150" s="61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ht="15.75">
      <c r="A151" s="47"/>
      <c r="B151" s="47"/>
      <c r="C151" s="61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ht="15.75">
      <c r="A152" s="47"/>
      <c r="B152" s="47"/>
      <c r="C152" s="61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ht="15.75">
      <c r="A153" s="47"/>
      <c r="B153" s="47"/>
      <c r="C153" s="61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ht="15.75">
      <c r="A154" s="47"/>
      <c r="B154" s="47"/>
      <c r="C154" s="61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ht="15.75">
      <c r="A155" s="47"/>
      <c r="B155" s="47"/>
      <c r="C155" s="61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ht="15.75">
      <c r="A156" s="47"/>
      <c r="B156" s="47"/>
      <c r="C156" s="61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ht="15.75">
      <c r="A157" s="47"/>
      <c r="B157" s="47"/>
      <c r="C157" s="61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ht="15.75">
      <c r="A158" s="47"/>
      <c r="B158" s="47"/>
      <c r="C158" s="61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ht="15.75">
      <c r="A159" s="47"/>
      <c r="B159" s="47"/>
      <c r="C159" s="61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ht="15.75">
      <c r="A160" s="47"/>
      <c r="B160" s="47"/>
      <c r="C160" s="61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ht="15.75">
      <c r="A161" s="47"/>
      <c r="B161" s="47"/>
      <c r="C161" s="61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ht="15.75">
      <c r="A162" s="47"/>
      <c r="B162" s="47"/>
      <c r="C162" s="61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ht="15.75">
      <c r="A163" s="47"/>
      <c r="B163" s="47"/>
      <c r="C163" s="61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ht="15.75">
      <c r="A164" s="47"/>
      <c r="B164" s="47"/>
      <c r="C164" s="61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ht="15.75">
      <c r="A165" s="47"/>
      <c r="B165" s="47"/>
      <c r="C165" s="61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ht="15.75">
      <c r="A166" s="47"/>
      <c r="B166" s="47"/>
      <c r="C166" s="61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ht="15.75">
      <c r="A167" s="47"/>
      <c r="B167" s="47"/>
      <c r="C167" s="61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1:13" ht="15.75">
      <c r="A168" s="47"/>
      <c r="B168" s="47"/>
      <c r="C168" s="61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ht="13.5" customHeight="1">
      <c r="A169" s="47"/>
      <c r="B169" s="47"/>
      <c r="C169" s="61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1:13" s="52" customFormat="1" ht="15.75">
      <c r="A170" s="47"/>
      <c r="B170" s="47"/>
      <c r="C170" s="61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1:13" s="52" customFormat="1" ht="24.75" customHeight="1">
      <c r="A171" s="47"/>
      <c r="B171" s="47"/>
      <c r="C171" s="61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1:13" ht="15.75">
      <c r="A172" s="47"/>
      <c r="B172" s="47"/>
      <c r="C172" s="61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1:13" ht="15.75">
      <c r="A173" s="47"/>
      <c r="B173" s="47"/>
      <c r="C173" s="61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13" ht="15.75">
      <c r="A174" s="47"/>
      <c r="B174" s="47"/>
      <c r="C174" s="61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1:13" ht="15.75">
      <c r="A175" s="47"/>
      <c r="B175" s="47"/>
      <c r="C175" s="61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1:13" ht="15.75">
      <c r="A176" s="47"/>
      <c r="B176" s="47"/>
      <c r="C176" s="61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1:13" ht="15.75">
      <c r="A177" s="47"/>
      <c r="B177" s="47"/>
      <c r="C177" s="61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ht="15.75">
      <c r="A178" s="47"/>
      <c r="B178" s="47"/>
      <c r="C178" s="61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1:13" ht="15.75">
      <c r="A179" s="47"/>
      <c r="B179" s="47"/>
      <c r="C179" s="61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1:13" ht="15.75">
      <c r="A180" s="62"/>
      <c r="B180" s="62"/>
      <c r="C180" s="211" t="s">
        <v>11</v>
      </c>
      <c r="D180" s="211"/>
      <c r="E180" s="211"/>
      <c r="F180" s="211"/>
      <c r="G180" s="212" t="s">
        <v>35</v>
      </c>
      <c r="H180" s="212"/>
      <c r="I180" s="212"/>
      <c r="J180" s="50"/>
      <c r="K180" s="51"/>
      <c r="L180" s="210"/>
      <c r="M180" s="210"/>
    </row>
    <row r="181" spans="1:13" ht="15.75">
      <c r="A181" s="62"/>
      <c r="B181" s="62"/>
      <c r="C181" s="88"/>
      <c r="D181" s="88"/>
      <c r="E181" s="88"/>
      <c r="F181" s="88"/>
      <c r="G181" s="89"/>
      <c r="H181" s="89"/>
      <c r="I181" s="89"/>
      <c r="J181" s="50"/>
      <c r="K181" s="50"/>
      <c r="L181" s="90"/>
      <c r="M181" s="90"/>
    </row>
    <row r="182" spans="3:13" ht="15.75">
      <c r="C182" s="211" t="s">
        <v>36</v>
      </c>
      <c r="D182" s="211"/>
      <c r="E182" s="211"/>
      <c r="F182" s="211"/>
      <c r="G182" s="212" t="s">
        <v>37</v>
      </c>
      <c r="H182" s="212"/>
      <c r="I182" s="212"/>
      <c r="J182" s="53"/>
      <c r="K182" s="53"/>
      <c r="L182" s="53"/>
      <c r="M182" s="53"/>
    </row>
    <row r="183" spans="3:13" ht="16.5">
      <c r="C183" s="74"/>
      <c r="D183" s="54"/>
      <c r="E183" s="54"/>
      <c r="F183" s="55"/>
      <c r="G183" s="55"/>
      <c r="H183" s="56"/>
      <c r="I183" s="56"/>
      <c r="J183" s="56"/>
      <c r="K183" s="57"/>
      <c r="L183" s="57"/>
      <c r="M183" s="57"/>
    </row>
    <row r="184" spans="3:13" ht="16.5">
      <c r="C184" s="74"/>
      <c r="D184" s="54"/>
      <c r="E184" s="54"/>
      <c r="F184" s="55"/>
      <c r="G184" s="55"/>
      <c r="H184" s="56"/>
      <c r="I184" s="56"/>
      <c r="J184" s="56"/>
      <c r="K184" s="57"/>
      <c r="L184" s="57"/>
      <c r="M184" s="57"/>
    </row>
    <row r="185" spans="3:13" ht="16.5">
      <c r="C185" s="74"/>
      <c r="D185" s="54"/>
      <c r="E185" s="54"/>
      <c r="F185" s="55"/>
      <c r="G185" s="55"/>
      <c r="H185" s="56"/>
      <c r="I185" s="56"/>
      <c r="J185" s="56"/>
      <c r="K185" s="57"/>
      <c r="L185" s="57"/>
      <c r="M185" s="57"/>
    </row>
    <row r="186" spans="3:13" ht="16.5">
      <c r="C186" s="74"/>
      <c r="D186" s="54"/>
      <c r="E186" s="54"/>
      <c r="F186" s="55"/>
      <c r="G186" s="55"/>
      <c r="H186" s="56"/>
      <c r="I186" s="56"/>
      <c r="J186" s="56"/>
      <c r="K186" s="57"/>
      <c r="L186" s="57"/>
      <c r="M186" s="57"/>
    </row>
    <row r="187" spans="3:13" ht="16.5">
      <c r="C187" s="74"/>
      <c r="D187" s="54"/>
      <c r="E187" s="54"/>
      <c r="F187" s="55"/>
      <c r="G187" s="55"/>
      <c r="H187" s="56"/>
      <c r="I187" s="56"/>
      <c r="J187" s="56"/>
      <c r="K187" s="57"/>
      <c r="L187" s="57"/>
      <c r="M187" s="57"/>
    </row>
    <row r="188" spans="3:13" ht="16.5">
      <c r="C188" s="74"/>
      <c r="D188" s="54"/>
      <c r="E188" s="54"/>
      <c r="F188" s="55"/>
      <c r="G188" s="55"/>
      <c r="H188" s="56"/>
      <c r="I188" s="56"/>
      <c r="J188" s="56"/>
      <c r="K188" s="57"/>
      <c r="L188" s="57"/>
      <c r="M188" s="57"/>
    </row>
    <row r="189" spans="3:13" ht="16.5">
      <c r="C189" s="74"/>
      <c r="D189" s="54"/>
      <c r="E189" s="54"/>
      <c r="F189" s="55"/>
      <c r="G189" s="55"/>
      <c r="H189" s="56"/>
      <c r="I189" s="56"/>
      <c r="J189" s="56"/>
      <c r="K189" s="57"/>
      <c r="L189" s="57"/>
      <c r="M189" s="57"/>
    </row>
    <row r="190" spans="3:13" ht="16.5">
      <c r="C190" s="74"/>
      <c r="D190" s="54"/>
      <c r="E190" s="54"/>
      <c r="F190" s="55"/>
      <c r="G190" s="55"/>
      <c r="H190" s="56"/>
      <c r="I190" s="56"/>
      <c r="J190" s="56"/>
      <c r="K190" s="57"/>
      <c r="L190" s="57"/>
      <c r="M190" s="57"/>
    </row>
    <row r="191" spans="3:13" ht="16.5">
      <c r="C191" s="74"/>
      <c r="D191" s="54"/>
      <c r="E191" s="54"/>
      <c r="F191" s="55"/>
      <c r="G191" s="55"/>
      <c r="H191" s="56"/>
      <c r="I191" s="56"/>
      <c r="J191" s="56"/>
      <c r="K191" s="57"/>
      <c r="L191" s="57"/>
      <c r="M191" s="57"/>
    </row>
    <row r="192" spans="3:13" ht="16.5">
      <c r="C192" s="74"/>
      <c r="D192" s="54"/>
      <c r="E192" s="54"/>
      <c r="F192" s="55"/>
      <c r="G192" s="55"/>
      <c r="H192" s="56"/>
      <c r="I192" s="56"/>
      <c r="J192" s="56"/>
      <c r="K192" s="57"/>
      <c r="L192" s="57"/>
      <c r="M192" s="57"/>
    </row>
    <row r="193" spans="3:13" ht="16.5">
      <c r="C193" s="74"/>
      <c r="D193" s="54"/>
      <c r="E193" s="54"/>
      <c r="F193" s="55"/>
      <c r="G193" s="55"/>
      <c r="H193" s="56"/>
      <c r="I193" s="56"/>
      <c r="J193" s="56"/>
      <c r="K193" s="57"/>
      <c r="L193" s="57"/>
      <c r="M193" s="57"/>
    </row>
    <row r="194" spans="3:13" ht="16.5">
      <c r="C194" s="74"/>
      <c r="D194" s="54"/>
      <c r="E194" s="54"/>
      <c r="F194" s="55"/>
      <c r="G194" s="55"/>
      <c r="H194" s="56"/>
      <c r="I194" s="56"/>
      <c r="J194" s="56"/>
      <c r="K194" s="57"/>
      <c r="L194" s="57"/>
      <c r="M194" s="57"/>
    </row>
    <row r="195" spans="3:13" ht="16.5">
      <c r="C195" s="74"/>
      <c r="D195" s="54"/>
      <c r="E195" s="54"/>
      <c r="F195" s="55"/>
      <c r="G195" s="55"/>
      <c r="H195" s="56"/>
      <c r="I195" s="56"/>
      <c r="J195" s="56"/>
      <c r="K195" s="57"/>
      <c r="L195" s="57"/>
      <c r="M195" s="57"/>
    </row>
    <row r="196" spans="3:13" ht="16.5">
      <c r="C196" s="74"/>
      <c r="D196" s="54"/>
      <c r="E196" s="54"/>
      <c r="F196" s="55"/>
      <c r="G196" s="55"/>
      <c r="H196" s="56"/>
      <c r="I196" s="56"/>
      <c r="J196" s="56"/>
      <c r="K196" s="57"/>
      <c r="L196" s="57"/>
      <c r="M196" s="57"/>
    </row>
    <row r="197" spans="3:13" ht="16.5">
      <c r="C197" s="74"/>
      <c r="D197" s="54"/>
      <c r="E197" s="54"/>
      <c r="F197" s="55"/>
      <c r="G197" s="55"/>
      <c r="H197" s="56"/>
      <c r="I197" s="56"/>
      <c r="J197" s="56"/>
      <c r="K197" s="57"/>
      <c r="L197" s="57"/>
      <c r="M197" s="57"/>
    </row>
    <row r="198" spans="3:13" ht="16.5">
      <c r="C198" s="74"/>
      <c r="D198" s="54"/>
      <c r="E198" s="54"/>
      <c r="F198" s="55"/>
      <c r="G198" s="55"/>
      <c r="H198" s="56"/>
      <c r="I198" s="56"/>
      <c r="J198" s="56"/>
      <c r="K198" s="57"/>
      <c r="L198" s="57"/>
      <c r="M198" s="57"/>
    </row>
    <row r="199" spans="3:13" ht="16.5">
      <c r="C199" s="74"/>
      <c r="D199" s="54"/>
      <c r="E199" s="54"/>
      <c r="F199" s="55"/>
      <c r="G199" s="55"/>
      <c r="H199" s="56"/>
      <c r="I199" s="56"/>
      <c r="J199" s="56"/>
      <c r="K199" s="57"/>
      <c r="L199" s="57"/>
      <c r="M199" s="57"/>
    </row>
    <row r="200" spans="3:13" ht="16.5">
      <c r="C200" s="74"/>
      <c r="D200" s="54"/>
      <c r="E200" s="54"/>
      <c r="F200" s="55"/>
      <c r="G200" s="55"/>
      <c r="H200" s="56"/>
      <c r="I200" s="56"/>
      <c r="J200" s="56"/>
      <c r="K200" s="57"/>
      <c r="L200" s="57"/>
      <c r="M200" s="57"/>
    </row>
    <row r="201" spans="3:13" ht="16.5">
      <c r="C201" s="74"/>
      <c r="D201" s="54"/>
      <c r="E201" s="54"/>
      <c r="F201" s="55"/>
      <c r="G201" s="55"/>
      <c r="H201" s="56"/>
      <c r="I201" s="56"/>
      <c r="J201" s="56"/>
      <c r="K201" s="57"/>
      <c r="L201" s="57"/>
      <c r="M201" s="57"/>
    </row>
    <row r="202" spans="3:13" ht="16.5">
      <c r="C202" s="74"/>
      <c r="D202" s="54"/>
      <c r="E202" s="54"/>
      <c r="F202" s="55"/>
      <c r="G202" s="55"/>
      <c r="H202" s="56"/>
      <c r="I202" s="56"/>
      <c r="J202" s="56"/>
      <c r="K202" s="57"/>
      <c r="L202" s="57"/>
      <c r="M202" s="57"/>
    </row>
    <row r="203" spans="3:13" ht="16.5">
      <c r="C203" s="74"/>
      <c r="D203" s="54"/>
      <c r="E203" s="54"/>
      <c r="F203" s="55"/>
      <c r="G203" s="55"/>
      <c r="H203" s="56"/>
      <c r="I203" s="56"/>
      <c r="J203" s="56"/>
      <c r="K203" s="57"/>
      <c r="L203" s="57"/>
      <c r="M203" s="57"/>
    </row>
    <row r="204" spans="3:13" ht="16.5">
      <c r="C204" s="74"/>
      <c r="D204" s="54"/>
      <c r="E204" s="54"/>
      <c r="F204" s="55"/>
      <c r="G204" s="55"/>
      <c r="H204" s="56"/>
      <c r="I204" s="56"/>
      <c r="J204" s="56"/>
      <c r="K204" s="57"/>
      <c r="L204" s="57"/>
      <c r="M204" s="57"/>
    </row>
    <row r="205" spans="3:13" ht="16.5">
      <c r="C205" s="74"/>
      <c r="D205" s="54"/>
      <c r="E205" s="54"/>
      <c r="F205" s="55"/>
      <c r="G205" s="55"/>
      <c r="H205" s="56"/>
      <c r="I205" s="56"/>
      <c r="J205" s="56"/>
      <c r="K205" s="57"/>
      <c r="L205" s="57"/>
      <c r="M205" s="57"/>
    </row>
    <row r="206" spans="3:13" ht="16.5">
      <c r="C206" s="74"/>
      <c r="D206" s="54"/>
      <c r="E206" s="54"/>
      <c r="F206" s="55"/>
      <c r="G206" s="55"/>
      <c r="H206" s="56"/>
      <c r="I206" s="56"/>
      <c r="J206" s="56"/>
      <c r="K206" s="57"/>
      <c r="L206" s="57"/>
      <c r="M206" s="57"/>
    </row>
    <row r="207" spans="3:13" ht="16.5">
      <c r="C207" s="74"/>
      <c r="D207" s="54"/>
      <c r="E207" s="54"/>
      <c r="F207" s="55"/>
      <c r="G207" s="55"/>
      <c r="H207" s="56"/>
      <c r="I207" s="56"/>
      <c r="J207" s="56"/>
      <c r="K207" s="57"/>
      <c r="L207" s="57"/>
      <c r="M207" s="57"/>
    </row>
    <row r="208" spans="3:13" ht="16.5">
      <c r="C208" s="74"/>
      <c r="D208" s="54"/>
      <c r="E208" s="54"/>
      <c r="F208" s="55"/>
      <c r="G208" s="55"/>
      <c r="H208" s="56"/>
      <c r="I208" s="56"/>
      <c r="J208" s="56"/>
      <c r="K208" s="57"/>
      <c r="L208" s="57"/>
      <c r="M208" s="57"/>
    </row>
    <row r="209" spans="3:13" ht="16.5">
      <c r="C209" s="74"/>
      <c r="D209" s="54"/>
      <c r="E209" s="54"/>
      <c r="F209" s="55"/>
      <c r="G209" s="55"/>
      <c r="H209" s="56"/>
      <c r="I209" s="56"/>
      <c r="J209" s="56"/>
      <c r="K209" s="57"/>
      <c r="L209" s="57"/>
      <c r="M209" s="57"/>
    </row>
    <row r="210" spans="3:13" ht="16.5">
      <c r="C210" s="74"/>
      <c r="D210" s="54"/>
      <c r="E210" s="54"/>
      <c r="F210" s="55"/>
      <c r="G210" s="55"/>
      <c r="H210" s="56"/>
      <c r="I210" s="56"/>
      <c r="J210" s="56"/>
      <c r="K210" s="57"/>
      <c r="L210" s="57"/>
      <c r="M210" s="57"/>
    </row>
    <row r="211" spans="3:13" ht="16.5">
      <c r="C211" s="74"/>
      <c r="D211" s="54"/>
      <c r="E211" s="54"/>
      <c r="F211" s="55"/>
      <c r="G211" s="55"/>
      <c r="H211" s="56"/>
      <c r="I211" s="56"/>
      <c r="J211" s="56"/>
      <c r="K211" s="57"/>
      <c r="L211" s="57"/>
      <c r="M211" s="57"/>
    </row>
    <row r="212" spans="3:13" ht="16.5">
      <c r="C212" s="74"/>
      <c r="D212" s="54"/>
      <c r="E212" s="54"/>
      <c r="F212" s="55"/>
      <c r="G212" s="55"/>
      <c r="H212" s="56"/>
      <c r="I212" s="56"/>
      <c r="J212" s="56"/>
      <c r="K212" s="57"/>
      <c r="L212" s="57"/>
      <c r="M212" s="57"/>
    </row>
    <row r="213" spans="3:13" ht="16.5">
      <c r="C213" s="74"/>
      <c r="D213" s="54"/>
      <c r="E213" s="54"/>
      <c r="F213" s="55"/>
      <c r="G213" s="55"/>
      <c r="H213" s="56"/>
      <c r="I213" s="56"/>
      <c r="J213" s="56"/>
      <c r="K213" s="57"/>
      <c r="L213" s="57"/>
      <c r="M213" s="57"/>
    </row>
    <row r="214" spans="3:13" ht="16.5">
      <c r="C214" s="74"/>
      <c r="D214" s="54"/>
      <c r="E214" s="54"/>
      <c r="F214" s="55"/>
      <c r="G214" s="55"/>
      <c r="H214" s="56"/>
      <c r="I214" s="56"/>
      <c r="J214" s="56"/>
      <c r="K214" s="57"/>
      <c r="L214" s="57"/>
      <c r="M214" s="57"/>
    </row>
    <row r="215" spans="4:13" ht="15.75"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4:13" ht="15.75"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4:13" ht="15.75"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</sheetData>
  <sheetProtection/>
  <mergeCells count="37">
    <mergeCell ref="C6:C7"/>
    <mergeCell ref="K6:L6"/>
    <mergeCell ref="A25:A28"/>
    <mergeCell ref="A29:A31"/>
    <mergeCell ref="M6:M7"/>
    <mergeCell ref="A1:M1"/>
    <mergeCell ref="A2:M2"/>
    <mergeCell ref="A3:M3"/>
    <mergeCell ref="A5:I5"/>
    <mergeCell ref="A6:A7"/>
    <mergeCell ref="B6:B7"/>
    <mergeCell ref="G64:I64"/>
    <mergeCell ref="G66:I66"/>
    <mergeCell ref="G180:I180"/>
    <mergeCell ref="C66:D66"/>
    <mergeCell ref="E66:F66"/>
    <mergeCell ref="F6:F7"/>
    <mergeCell ref="G6:H6"/>
    <mergeCell ref="I6:J6"/>
    <mergeCell ref="D6:D7"/>
    <mergeCell ref="E6:E7"/>
    <mergeCell ref="L180:M180"/>
    <mergeCell ref="A54:A56"/>
    <mergeCell ref="C180:D180"/>
    <mergeCell ref="E180:F180"/>
    <mergeCell ref="A22:A24"/>
    <mergeCell ref="C182:D182"/>
    <mergeCell ref="E182:F182"/>
    <mergeCell ref="G182:I182"/>
    <mergeCell ref="C64:D64"/>
    <mergeCell ref="E64:F64"/>
    <mergeCell ref="A9:A11"/>
    <mergeCell ref="A17:A21"/>
    <mergeCell ref="A48:A53"/>
    <mergeCell ref="A42:A47"/>
    <mergeCell ref="A33:A41"/>
    <mergeCell ref="A12:A16"/>
  </mergeCells>
  <printOptions/>
  <pageMargins left="0.2" right="0.14" top="0.29" bottom="0.28" header="0.3" footer="0.3"/>
  <pageSetup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7"/>
  <sheetViews>
    <sheetView view="pageBreakPreview" zoomScaleNormal="115" zoomScaleSheetLayoutView="100" zoomScalePageLayoutView="0" workbookViewId="0" topLeftCell="A43">
      <selection activeCell="F62" sqref="F62"/>
    </sheetView>
  </sheetViews>
  <sheetFormatPr defaultColWidth="9.00390625" defaultRowHeight="15"/>
  <cols>
    <col min="1" max="1" width="2.8515625" style="64" customWidth="1"/>
    <col min="2" max="2" width="10.00390625" style="60" customWidth="1"/>
    <col min="3" max="3" width="36.8515625" style="75" customWidth="1"/>
    <col min="4" max="4" width="9.140625" style="34" customWidth="1"/>
    <col min="5" max="5" width="10.00390625" style="34" customWidth="1"/>
    <col min="6" max="6" width="9.7109375" style="34" customWidth="1"/>
    <col min="7" max="7" width="10.421875" style="34" customWidth="1"/>
    <col min="8" max="8" width="8.140625" style="34" customWidth="1"/>
    <col min="9" max="9" width="9.7109375" style="34" customWidth="1"/>
    <col min="10" max="10" width="9.00390625" style="34" customWidth="1"/>
    <col min="11" max="11" width="10.421875" style="34" customWidth="1"/>
    <col min="12" max="12" width="8.7109375" style="34" customWidth="1"/>
    <col min="13" max="13" width="10.00390625" style="34" customWidth="1"/>
    <col min="14" max="16384" width="9.00390625" style="34" customWidth="1"/>
  </cols>
  <sheetData>
    <row r="1" spans="1:13" s="48" customFormat="1" ht="24.75" customHeight="1">
      <c r="A1" s="216" t="s">
        <v>12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3.25" customHeight="1">
      <c r="A2" s="217" t="s">
        <v>129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s="48" customFormat="1" ht="15.75" customHeight="1">
      <c r="A3" s="218" t="s">
        <v>128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s="48" customFormat="1" ht="3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s="48" customFormat="1" ht="18.75" customHeight="1">
      <c r="A5" s="219"/>
      <c r="B5" s="219"/>
      <c r="C5" s="219"/>
      <c r="D5" s="219"/>
      <c r="E5" s="219"/>
      <c r="F5" s="219"/>
      <c r="G5" s="219"/>
      <c r="H5" s="219"/>
      <c r="I5" s="219"/>
      <c r="J5" s="43"/>
      <c r="K5" s="44" t="s">
        <v>14</v>
      </c>
      <c r="L5" s="45">
        <f>M63</f>
        <v>0</v>
      </c>
      <c r="M5" s="46" t="s">
        <v>15</v>
      </c>
    </row>
    <row r="6" spans="1:13" ht="21" customHeight="1">
      <c r="A6" s="220" t="s">
        <v>0</v>
      </c>
      <c r="B6" s="220" t="s">
        <v>1</v>
      </c>
      <c r="C6" s="237" t="s">
        <v>2</v>
      </c>
      <c r="D6" s="220" t="s">
        <v>10</v>
      </c>
      <c r="E6" s="234" t="s">
        <v>13</v>
      </c>
      <c r="F6" s="220" t="s">
        <v>9</v>
      </c>
      <c r="G6" s="220" t="s">
        <v>3</v>
      </c>
      <c r="H6" s="220"/>
      <c r="I6" s="220" t="s">
        <v>4</v>
      </c>
      <c r="J6" s="220"/>
      <c r="K6" s="220" t="s">
        <v>5</v>
      </c>
      <c r="L6" s="220"/>
      <c r="M6" s="220" t="s">
        <v>6</v>
      </c>
    </row>
    <row r="7" spans="1:13" ht="23.25" customHeight="1">
      <c r="A7" s="220"/>
      <c r="B7" s="220"/>
      <c r="C7" s="237"/>
      <c r="D7" s="220"/>
      <c r="E7" s="235"/>
      <c r="F7" s="220"/>
      <c r="G7" s="49" t="s">
        <v>7</v>
      </c>
      <c r="H7" s="49" t="s">
        <v>8</v>
      </c>
      <c r="I7" s="49" t="s">
        <v>7</v>
      </c>
      <c r="J7" s="49" t="s">
        <v>8</v>
      </c>
      <c r="K7" s="49" t="s">
        <v>7</v>
      </c>
      <c r="L7" s="49" t="s">
        <v>8</v>
      </c>
      <c r="M7" s="220"/>
    </row>
    <row r="8" spans="1:13" ht="15.75">
      <c r="A8" s="98">
        <v>1</v>
      </c>
      <c r="B8" s="98">
        <v>2</v>
      </c>
      <c r="C8" s="100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</row>
    <row r="9" spans="1:13" ht="30.75" customHeight="1">
      <c r="A9" s="221">
        <v>1</v>
      </c>
      <c r="B9" s="103"/>
      <c r="C9" s="104" t="s">
        <v>85</v>
      </c>
      <c r="D9" s="103" t="s">
        <v>51</v>
      </c>
      <c r="E9" s="103"/>
      <c r="F9" s="105">
        <v>23.5</v>
      </c>
      <c r="G9" s="105"/>
      <c r="H9" s="106"/>
      <c r="I9" s="105"/>
      <c r="J9" s="106"/>
      <c r="K9" s="105"/>
      <c r="L9" s="106"/>
      <c r="M9" s="11"/>
    </row>
    <row r="10" spans="1:13" ht="20.25" customHeight="1">
      <c r="A10" s="222"/>
      <c r="B10" s="103"/>
      <c r="C10" s="104" t="s">
        <v>52</v>
      </c>
      <c r="D10" s="103" t="s">
        <v>53</v>
      </c>
      <c r="E10" s="103">
        <v>0.487</v>
      </c>
      <c r="F10" s="105">
        <f>E10*F9</f>
        <v>11.4445</v>
      </c>
      <c r="G10" s="103"/>
      <c r="H10" s="106"/>
      <c r="I10" s="103"/>
      <c r="J10" s="106">
        <f>I10*F10</f>
        <v>0</v>
      </c>
      <c r="K10" s="103"/>
      <c r="L10" s="106"/>
      <c r="M10" s="11">
        <f aca="true" t="shared" si="0" ref="M10:M50">L10+J10+H10</f>
        <v>0</v>
      </c>
    </row>
    <row r="11" spans="1:13" ht="18" customHeight="1">
      <c r="A11" s="223"/>
      <c r="B11" s="103"/>
      <c r="C11" s="104" t="s">
        <v>54</v>
      </c>
      <c r="D11" s="103" t="s">
        <v>15</v>
      </c>
      <c r="E11" s="107">
        <v>0.0984</v>
      </c>
      <c r="F11" s="105">
        <f>F9*E11</f>
        <v>2.3124000000000002</v>
      </c>
      <c r="G11" s="103"/>
      <c r="H11" s="106"/>
      <c r="I11" s="103"/>
      <c r="J11" s="106"/>
      <c r="K11" s="103"/>
      <c r="L11" s="106">
        <f>K11*F11</f>
        <v>0</v>
      </c>
      <c r="M11" s="11">
        <f t="shared" si="0"/>
        <v>0</v>
      </c>
    </row>
    <row r="12" spans="1:13" ht="48" customHeight="1">
      <c r="A12" s="221">
        <v>2</v>
      </c>
      <c r="B12" s="103"/>
      <c r="C12" s="104" t="s">
        <v>141</v>
      </c>
      <c r="D12" s="103" t="s">
        <v>51</v>
      </c>
      <c r="E12" s="103"/>
      <c r="F12" s="105">
        <v>1110</v>
      </c>
      <c r="G12" s="105"/>
      <c r="H12" s="106"/>
      <c r="I12" s="105"/>
      <c r="J12" s="106"/>
      <c r="K12" s="105"/>
      <c r="L12" s="106"/>
      <c r="M12" s="11"/>
    </row>
    <row r="13" spans="1:13" ht="18" customHeight="1">
      <c r="A13" s="222"/>
      <c r="B13" s="103"/>
      <c r="C13" s="104" t="s">
        <v>52</v>
      </c>
      <c r="D13" s="103" t="s">
        <v>53</v>
      </c>
      <c r="E13" s="103">
        <v>0.186</v>
      </c>
      <c r="F13" s="108">
        <f>E13*F12</f>
        <v>206.46</v>
      </c>
      <c r="G13" s="103"/>
      <c r="H13" s="106"/>
      <c r="I13" s="103"/>
      <c r="J13" s="106">
        <f>I13*F13</f>
        <v>0</v>
      </c>
      <c r="K13" s="103"/>
      <c r="L13" s="106"/>
      <c r="M13" s="11">
        <f t="shared" si="0"/>
        <v>0</v>
      </c>
    </row>
    <row r="14" spans="1:13" ht="15.75" customHeight="1">
      <c r="A14" s="223"/>
      <c r="B14" s="103"/>
      <c r="C14" s="104" t="s">
        <v>54</v>
      </c>
      <c r="D14" s="103" t="s">
        <v>15</v>
      </c>
      <c r="E14" s="107">
        <v>0.002</v>
      </c>
      <c r="F14" s="105">
        <f>F12*E14</f>
        <v>2.22</v>
      </c>
      <c r="G14" s="103"/>
      <c r="H14" s="106"/>
      <c r="I14" s="103"/>
      <c r="J14" s="106"/>
      <c r="K14" s="103"/>
      <c r="L14" s="106">
        <f>K14*F14</f>
        <v>0</v>
      </c>
      <c r="M14" s="11">
        <f t="shared" si="0"/>
        <v>0</v>
      </c>
    </row>
    <row r="15" spans="1:14" ht="22.5" customHeight="1">
      <c r="A15" s="135">
        <v>3</v>
      </c>
      <c r="B15" s="103"/>
      <c r="C15" s="110" t="s">
        <v>82</v>
      </c>
      <c r="D15" s="109" t="s">
        <v>70</v>
      </c>
      <c r="E15" s="109"/>
      <c r="F15" s="114">
        <v>225.6</v>
      </c>
      <c r="G15" s="111"/>
      <c r="H15" s="115"/>
      <c r="I15" s="111"/>
      <c r="J15" s="145">
        <f>I15*F15</f>
        <v>0</v>
      </c>
      <c r="K15" s="146"/>
      <c r="L15" s="145"/>
      <c r="M15" s="145">
        <f t="shared" si="0"/>
        <v>0</v>
      </c>
      <c r="N15" s="177"/>
    </row>
    <row r="16" spans="1:13" ht="30" customHeight="1">
      <c r="A16" s="236">
        <v>4</v>
      </c>
      <c r="B16" s="109"/>
      <c r="C16" s="176" t="s">
        <v>121</v>
      </c>
      <c r="D16" s="172" t="s">
        <v>59</v>
      </c>
      <c r="E16" s="172"/>
      <c r="F16" s="174">
        <v>1110</v>
      </c>
      <c r="G16" s="173"/>
      <c r="H16" s="173"/>
      <c r="I16" s="173"/>
      <c r="J16" s="173"/>
      <c r="K16" s="173"/>
      <c r="L16" s="173"/>
      <c r="M16" s="173"/>
    </row>
    <row r="17" spans="1:13" ht="15" customHeight="1">
      <c r="A17" s="236"/>
      <c r="B17" s="103"/>
      <c r="C17" s="104" t="s">
        <v>52</v>
      </c>
      <c r="D17" s="172" t="s">
        <v>77</v>
      </c>
      <c r="E17" s="172">
        <v>1.16</v>
      </c>
      <c r="F17" s="174">
        <f>F16*E17</f>
        <v>1287.6</v>
      </c>
      <c r="G17" s="175"/>
      <c r="H17" s="174"/>
      <c r="I17" s="174"/>
      <c r="J17" s="174">
        <f>F17*I17</f>
        <v>0</v>
      </c>
      <c r="K17" s="174"/>
      <c r="L17" s="174"/>
      <c r="M17" s="174">
        <f>J17</f>
        <v>0</v>
      </c>
    </row>
    <row r="18" spans="1:13" ht="15" customHeight="1">
      <c r="A18" s="236"/>
      <c r="B18" s="103"/>
      <c r="C18" s="176" t="s">
        <v>122</v>
      </c>
      <c r="D18" s="172" t="s">
        <v>15</v>
      </c>
      <c r="E18" s="172">
        <v>0.0426</v>
      </c>
      <c r="F18" s="174">
        <f>F16*E18</f>
        <v>47.286</v>
      </c>
      <c r="G18" s="174"/>
      <c r="H18" s="174"/>
      <c r="I18" s="174"/>
      <c r="J18" s="174"/>
      <c r="K18" s="174"/>
      <c r="L18" s="174">
        <f>K18*F18</f>
        <v>0</v>
      </c>
      <c r="M18" s="174">
        <f>L18</f>
        <v>0</v>
      </c>
    </row>
    <row r="19" spans="1:13" ht="19.5" customHeight="1">
      <c r="A19" s="236"/>
      <c r="B19" s="172"/>
      <c r="C19" s="176" t="s">
        <v>78</v>
      </c>
      <c r="D19" s="172" t="s">
        <v>72</v>
      </c>
      <c r="E19" s="172">
        <v>0.032</v>
      </c>
      <c r="F19" s="174">
        <f>F16*E19</f>
        <v>35.52</v>
      </c>
      <c r="G19" s="174"/>
      <c r="H19" s="115">
        <f>G19*F19</f>
        <v>0</v>
      </c>
      <c r="I19" s="174"/>
      <c r="J19" s="174"/>
      <c r="K19" s="174"/>
      <c r="L19" s="174"/>
      <c r="M19" s="174">
        <f>H19</f>
        <v>0</v>
      </c>
    </row>
    <row r="20" spans="1:13" ht="15.75">
      <c r="A20" s="236"/>
      <c r="B20" s="103"/>
      <c r="C20" s="176" t="s">
        <v>58</v>
      </c>
      <c r="D20" s="172" t="s">
        <v>15</v>
      </c>
      <c r="E20" s="172">
        <v>0.01</v>
      </c>
      <c r="F20" s="174">
        <f>F16*E20</f>
        <v>11.1</v>
      </c>
      <c r="G20" s="174"/>
      <c r="H20" s="174"/>
      <c r="I20" s="174"/>
      <c r="J20" s="174">
        <f>F20*I20</f>
        <v>0</v>
      </c>
      <c r="K20" s="174"/>
      <c r="L20" s="174"/>
      <c r="M20" s="174">
        <f>J20</f>
        <v>0</v>
      </c>
    </row>
    <row r="21" spans="1:13" ht="35.25" customHeight="1">
      <c r="A21" s="224">
        <v>5</v>
      </c>
      <c r="B21" s="109"/>
      <c r="C21" s="120" t="s">
        <v>123</v>
      </c>
      <c r="D21" s="109" t="s">
        <v>56</v>
      </c>
      <c r="E21" s="109"/>
      <c r="F21" s="114">
        <v>0.235</v>
      </c>
      <c r="G21" s="111"/>
      <c r="H21" s="115"/>
      <c r="I21" s="111"/>
      <c r="J21" s="115"/>
      <c r="K21" s="111"/>
      <c r="L21" s="115"/>
      <c r="M21" s="11"/>
    </row>
    <row r="22" spans="1:13" ht="15.75">
      <c r="A22" s="227"/>
      <c r="B22" s="109"/>
      <c r="C22" s="110" t="s">
        <v>52</v>
      </c>
      <c r="D22" s="109" t="s">
        <v>53</v>
      </c>
      <c r="E22" s="109">
        <v>91.4</v>
      </c>
      <c r="F22" s="111">
        <f>F21*E22</f>
        <v>21.479</v>
      </c>
      <c r="G22" s="109"/>
      <c r="H22" s="115"/>
      <c r="I22" s="109"/>
      <c r="J22" s="115">
        <f>I22*F22</f>
        <v>0</v>
      </c>
      <c r="K22" s="109"/>
      <c r="L22" s="115"/>
      <c r="M22" s="11">
        <f t="shared" si="0"/>
        <v>0</v>
      </c>
    </row>
    <row r="23" spans="1:13" ht="15.75" customHeight="1">
      <c r="A23" s="227"/>
      <c r="B23" s="109"/>
      <c r="C23" s="110" t="s">
        <v>54</v>
      </c>
      <c r="D23" s="109" t="s">
        <v>57</v>
      </c>
      <c r="E23" s="109">
        <v>35.3</v>
      </c>
      <c r="F23" s="119">
        <f>F21*E23</f>
        <v>8.295499999999999</v>
      </c>
      <c r="G23" s="109"/>
      <c r="H23" s="115"/>
      <c r="I23" s="109"/>
      <c r="J23" s="115"/>
      <c r="K23" s="109"/>
      <c r="L23" s="115">
        <f>K23*F23</f>
        <v>0</v>
      </c>
      <c r="M23" s="11">
        <f t="shared" si="0"/>
        <v>0</v>
      </c>
    </row>
    <row r="24" spans="1:13" ht="15.75">
      <c r="A24" s="227"/>
      <c r="B24" s="109"/>
      <c r="C24" s="110" t="s">
        <v>58</v>
      </c>
      <c r="D24" s="109" t="s">
        <v>57</v>
      </c>
      <c r="E24" s="109">
        <v>27.6</v>
      </c>
      <c r="F24" s="111">
        <f>F21*E24</f>
        <v>6.486</v>
      </c>
      <c r="G24" s="109"/>
      <c r="H24" s="115">
        <f>G24*F24</f>
        <v>0</v>
      </c>
      <c r="I24" s="109"/>
      <c r="J24" s="115"/>
      <c r="K24" s="109"/>
      <c r="L24" s="115"/>
      <c r="M24" s="11">
        <f t="shared" si="0"/>
        <v>0</v>
      </c>
    </row>
    <row r="25" spans="1:13" ht="15.75">
      <c r="A25" s="227"/>
      <c r="B25" s="109"/>
      <c r="C25" s="120" t="s">
        <v>60</v>
      </c>
      <c r="D25" s="109" t="s">
        <v>59</v>
      </c>
      <c r="E25" s="111"/>
      <c r="F25" s="119">
        <v>23.5</v>
      </c>
      <c r="G25" s="109"/>
      <c r="H25" s="115">
        <f>G25*F25</f>
        <v>0</v>
      </c>
      <c r="I25" s="109"/>
      <c r="J25" s="115"/>
      <c r="K25" s="109"/>
      <c r="L25" s="115"/>
      <c r="M25" s="11">
        <f t="shared" si="0"/>
        <v>0</v>
      </c>
    </row>
    <row r="26" spans="1:13" ht="45.75" customHeight="1">
      <c r="A26" s="233">
        <v>6</v>
      </c>
      <c r="B26" s="127"/>
      <c r="C26" s="128" t="s">
        <v>86</v>
      </c>
      <c r="D26" s="129" t="s">
        <v>61</v>
      </c>
      <c r="E26" s="129" t="s">
        <v>62</v>
      </c>
      <c r="F26" s="130">
        <v>510</v>
      </c>
      <c r="G26" s="130"/>
      <c r="H26" s="131"/>
      <c r="I26" s="127"/>
      <c r="J26" s="132"/>
      <c r="K26" s="127"/>
      <c r="L26" s="132"/>
      <c r="M26" s="11"/>
    </row>
    <row r="27" spans="1:13" ht="18" customHeight="1">
      <c r="A27" s="233"/>
      <c r="B27" s="103"/>
      <c r="C27" s="128" t="s">
        <v>30</v>
      </c>
      <c r="D27" s="129" t="s">
        <v>31</v>
      </c>
      <c r="E27" s="129">
        <v>0.516</v>
      </c>
      <c r="F27" s="130">
        <f>F26*E27</f>
        <v>263.16</v>
      </c>
      <c r="G27" s="130"/>
      <c r="H27" s="131"/>
      <c r="I27" s="133"/>
      <c r="J27" s="132">
        <f>I27*F27</f>
        <v>0</v>
      </c>
      <c r="K27" s="127"/>
      <c r="L27" s="132"/>
      <c r="M27" s="11">
        <f t="shared" si="0"/>
        <v>0</v>
      </c>
    </row>
    <row r="28" spans="1:13" ht="15.75" customHeight="1">
      <c r="A28" s="233"/>
      <c r="B28" s="103"/>
      <c r="C28" s="128" t="s">
        <v>32</v>
      </c>
      <c r="D28" s="129" t="s">
        <v>27</v>
      </c>
      <c r="E28" s="129">
        <v>0.01</v>
      </c>
      <c r="F28" s="130">
        <f>F26*E28</f>
        <v>5.1000000000000005</v>
      </c>
      <c r="G28" s="130"/>
      <c r="H28" s="131"/>
      <c r="I28" s="127"/>
      <c r="J28" s="132"/>
      <c r="K28" s="127"/>
      <c r="L28" s="132">
        <f>K28*F28</f>
        <v>0</v>
      </c>
      <c r="M28" s="11">
        <f t="shared" si="0"/>
        <v>0</v>
      </c>
    </row>
    <row r="29" spans="1:13" ht="30">
      <c r="A29" s="233"/>
      <c r="B29" s="103"/>
      <c r="C29" s="128" t="s">
        <v>63</v>
      </c>
      <c r="D29" s="129" t="s">
        <v>64</v>
      </c>
      <c r="E29" s="129">
        <v>0.63</v>
      </c>
      <c r="F29" s="130">
        <f>F26*E29</f>
        <v>321.3</v>
      </c>
      <c r="G29" s="130"/>
      <c r="H29" s="131">
        <f>G29*F29</f>
        <v>0</v>
      </c>
      <c r="I29" s="127"/>
      <c r="J29" s="132"/>
      <c r="K29" s="127"/>
      <c r="L29" s="132"/>
      <c r="M29" s="11">
        <f t="shared" si="0"/>
        <v>0</v>
      </c>
    </row>
    <row r="30" spans="1:13" ht="15.75" customHeight="1">
      <c r="A30" s="233"/>
      <c r="B30" s="103"/>
      <c r="C30" s="128" t="s">
        <v>65</v>
      </c>
      <c r="D30" s="129" t="s">
        <v>64</v>
      </c>
      <c r="E30" s="129">
        <v>0.55</v>
      </c>
      <c r="F30" s="130">
        <f>F26*E30</f>
        <v>280.5</v>
      </c>
      <c r="G30" s="130"/>
      <c r="H30" s="131">
        <f>G30*F30</f>
        <v>0</v>
      </c>
      <c r="I30" s="127"/>
      <c r="J30" s="132"/>
      <c r="K30" s="127"/>
      <c r="L30" s="132"/>
      <c r="M30" s="11">
        <f t="shared" si="0"/>
        <v>0</v>
      </c>
    </row>
    <row r="31" spans="1:13" ht="15.75" customHeight="1">
      <c r="A31" s="233"/>
      <c r="B31" s="103"/>
      <c r="C31" s="128" t="s">
        <v>33</v>
      </c>
      <c r="D31" s="129" t="s">
        <v>27</v>
      </c>
      <c r="E31" s="129">
        <v>0.007</v>
      </c>
      <c r="F31" s="130">
        <f>F26*E31</f>
        <v>3.5700000000000003</v>
      </c>
      <c r="G31" s="130"/>
      <c r="H31" s="131">
        <f>G31*F31</f>
        <v>0</v>
      </c>
      <c r="I31" s="127"/>
      <c r="J31" s="132"/>
      <c r="K31" s="127"/>
      <c r="L31" s="132"/>
      <c r="M31" s="11">
        <f t="shared" si="0"/>
        <v>0</v>
      </c>
    </row>
    <row r="32" spans="1:13" ht="30.75" customHeight="1">
      <c r="A32" s="233">
        <v>7</v>
      </c>
      <c r="B32" s="127"/>
      <c r="C32" s="128" t="s">
        <v>142</v>
      </c>
      <c r="D32" s="129" t="s">
        <v>61</v>
      </c>
      <c r="E32" s="129" t="s">
        <v>62</v>
      </c>
      <c r="F32" s="130">
        <v>493</v>
      </c>
      <c r="G32" s="130"/>
      <c r="H32" s="131"/>
      <c r="I32" s="127"/>
      <c r="J32" s="132"/>
      <c r="K32" s="127"/>
      <c r="L32" s="132"/>
      <c r="M32" s="11"/>
    </row>
    <row r="33" spans="1:13" ht="15.75" customHeight="1">
      <c r="A33" s="233"/>
      <c r="B33" s="103"/>
      <c r="C33" s="128" t="s">
        <v>30</v>
      </c>
      <c r="D33" s="129" t="s">
        <v>31</v>
      </c>
      <c r="E33" s="129">
        <v>0.516</v>
      </c>
      <c r="F33" s="130">
        <f>F32*E33</f>
        <v>254.388</v>
      </c>
      <c r="G33" s="130"/>
      <c r="H33" s="131"/>
      <c r="I33" s="133"/>
      <c r="J33" s="132">
        <f>I33*F33</f>
        <v>0</v>
      </c>
      <c r="K33" s="127"/>
      <c r="L33" s="132"/>
      <c r="M33" s="11">
        <f>L33+J33+H33</f>
        <v>0</v>
      </c>
    </row>
    <row r="34" spans="1:13" ht="16.5" customHeight="1">
      <c r="A34" s="233"/>
      <c r="B34" s="103"/>
      <c r="C34" s="128" t="s">
        <v>32</v>
      </c>
      <c r="D34" s="129" t="s">
        <v>27</v>
      </c>
      <c r="E34" s="129">
        <v>0.01</v>
      </c>
      <c r="F34" s="130">
        <f>F32*E34</f>
        <v>4.93</v>
      </c>
      <c r="G34" s="130"/>
      <c r="H34" s="131"/>
      <c r="I34" s="127"/>
      <c r="J34" s="132"/>
      <c r="K34" s="127"/>
      <c r="L34" s="132">
        <f>K34*F34</f>
        <v>0</v>
      </c>
      <c r="M34" s="11">
        <f>L34+J34+H34</f>
        <v>0</v>
      </c>
    </row>
    <row r="35" spans="1:13" ht="18" customHeight="1">
      <c r="A35" s="233"/>
      <c r="B35" s="103"/>
      <c r="C35" s="128" t="s">
        <v>87</v>
      </c>
      <c r="D35" s="129" t="s">
        <v>64</v>
      </c>
      <c r="E35" s="129">
        <v>0.63</v>
      </c>
      <c r="F35" s="130">
        <f>F32*E35</f>
        <v>310.59</v>
      </c>
      <c r="G35" s="130"/>
      <c r="H35" s="131">
        <f>G35*F35</f>
        <v>0</v>
      </c>
      <c r="I35" s="127"/>
      <c r="J35" s="132"/>
      <c r="K35" s="127"/>
      <c r="L35" s="132"/>
      <c r="M35" s="11">
        <f>L35+J35+H35</f>
        <v>0</v>
      </c>
    </row>
    <row r="36" spans="1:13" ht="17.25" customHeight="1">
      <c r="A36" s="233"/>
      <c r="B36" s="103"/>
      <c r="C36" s="128" t="s">
        <v>65</v>
      </c>
      <c r="D36" s="129" t="s">
        <v>64</v>
      </c>
      <c r="E36" s="129">
        <v>0.55</v>
      </c>
      <c r="F36" s="130">
        <f>F32*E36</f>
        <v>271.15000000000003</v>
      </c>
      <c r="G36" s="130"/>
      <c r="H36" s="131">
        <f>G36*F36</f>
        <v>0</v>
      </c>
      <c r="I36" s="127"/>
      <c r="J36" s="132"/>
      <c r="K36" s="127"/>
      <c r="L36" s="132"/>
      <c r="M36" s="11">
        <f>L36+J36+H36</f>
        <v>0</v>
      </c>
    </row>
    <row r="37" spans="1:13" ht="16.5" customHeight="1">
      <c r="A37" s="233"/>
      <c r="B37" s="103"/>
      <c r="C37" s="128" t="s">
        <v>33</v>
      </c>
      <c r="D37" s="129" t="s">
        <v>27</v>
      </c>
      <c r="E37" s="129">
        <v>0.007</v>
      </c>
      <c r="F37" s="130">
        <f>F32*E37</f>
        <v>3.451</v>
      </c>
      <c r="G37" s="130"/>
      <c r="H37" s="131">
        <f>G37*F37</f>
        <v>0</v>
      </c>
      <c r="I37" s="127"/>
      <c r="J37" s="132"/>
      <c r="K37" s="127"/>
      <c r="L37" s="132"/>
      <c r="M37" s="11">
        <f>L37+J37+H37</f>
        <v>0</v>
      </c>
    </row>
    <row r="38" spans="1:13" ht="27.75" customHeight="1">
      <c r="A38" s="224">
        <v>8</v>
      </c>
      <c r="B38" s="109"/>
      <c r="C38" s="110" t="s">
        <v>143</v>
      </c>
      <c r="D38" s="109" t="s">
        <v>56</v>
      </c>
      <c r="E38" s="109"/>
      <c r="F38" s="114">
        <v>2.72</v>
      </c>
      <c r="G38" s="111"/>
      <c r="H38" s="115"/>
      <c r="I38" s="111"/>
      <c r="J38" s="116"/>
      <c r="K38" s="111"/>
      <c r="L38" s="116"/>
      <c r="M38" s="11"/>
    </row>
    <row r="39" spans="1:13" ht="15.75">
      <c r="A39" s="227"/>
      <c r="B39" s="109"/>
      <c r="C39" s="110" t="s">
        <v>52</v>
      </c>
      <c r="D39" s="109" t="s">
        <v>53</v>
      </c>
      <c r="E39" s="109">
        <v>71.4</v>
      </c>
      <c r="F39" s="111">
        <f>F38*E39</f>
        <v>194.20800000000003</v>
      </c>
      <c r="G39" s="109"/>
      <c r="H39" s="115">
        <f>G39*F39</f>
        <v>0</v>
      </c>
      <c r="I39" s="109"/>
      <c r="J39" s="116">
        <f aca="true" t="shared" si="1" ref="J39:J44">I39*F39</f>
        <v>0</v>
      </c>
      <c r="K39" s="109"/>
      <c r="L39" s="116"/>
      <c r="M39" s="11">
        <f t="shared" si="0"/>
        <v>0</v>
      </c>
    </row>
    <row r="40" spans="1:13" ht="15.75">
      <c r="A40" s="227"/>
      <c r="B40" s="109"/>
      <c r="C40" s="110" t="s">
        <v>54</v>
      </c>
      <c r="D40" s="109" t="s">
        <v>57</v>
      </c>
      <c r="E40" s="109">
        <v>1.83</v>
      </c>
      <c r="F40" s="111">
        <f>F38*E40</f>
        <v>4.977600000000001</v>
      </c>
      <c r="G40" s="109"/>
      <c r="H40" s="115">
        <f>G40*F40</f>
        <v>0</v>
      </c>
      <c r="I40" s="109"/>
      <c r="J40" s="116"/>
      <c r="K40" s="109"/>
      <c r="L40" s="116">
        <f>K40*F40</f>
        <v>0</v>
      </c>
      <c r="M40" s="11">
        <f t="shared" si="0"/>
        <v>0</v>
      </c>
    </row>
    <row r="41" spans="1:13" ht="15.75">
      <c r="A41" s="227"/>
      <c r="B41" s="109"/>
      <c r="C41" s="110" t="s">
        <v>58</v>
      </c>
      <c r="D41" s="109" t="s">
        <v>57</v>
      </c>
      <c r="E41" s="109">
        <v>2.65</v>
      </c>
      <c r="F41" s="111">
        <f>F38*E41</f>
        <v>7.208</v>
      </c>
      <c r="G41" s="109"/>
      <c r="H41" s="115">
        <f>G41*F41</f>
        <v>0</v>
      </c>
      <c r="I41" s="109"/>
      <c r="J41" s="116"/>
      <c r="K41" s="109"/>
      <c r="L41" s="116"/>
      <c r="M41" s="11">
        <f t="shared" si="0"/>
        <v>0</v>
      </c>
    </row>
    <row r="42" spans="1:13" ht="27">
      <c r="A42" s="227"/>
      <c r="B42" s="109"/>
      <c r="C42" s="120" t="s">
        <v>66</v>
      </c>
      <c r="D42" s="109" t="s">
        <v>59</v>
      </c>
      <c r="E42" s="109">
        <v>105</v>
      </c>
      <c r="F42" s="111">
        <f>F38*E42</f>
        <v>285.6</v>
      </c>
      <c r="G42" s="119"/>
      <c r="H42" s="115">
        <f>G42*F42</f>
        <v>0</v>
      </c>
      <c r="I42" s="109"/>
      <c r="J42" s="116"/>
      <c r="K42" s="109"/>
      <c r="L42" s="116"/>
      <c r="M42" s="11">
        <f t="shared" si="0"/>
        <v>0</v>
      </c>
    </row>
    <row r="43" spans="1:13" ht="76.5" customHeight="1">
      <c r="A43" s="124">
        <v>9</v>
      </c>
      <c r="B43" s="118"/>
      <c r="C43" s="110" t="s">
        <v>132</v>
      </c>
      <c r="D43" s="146" t="s">
        <v>89</v>
      </c>
      <c r="E43" s="109"/>
      <c r="F43" s="111">
        <v>240</v>
      </c>
      <c r="G43" s="119"/>
      <c r="H43" s="115"/>
      <c r="I43" s="109"/>
      <c r="J43" s="145">
        <f t="shared" si="1"/>
        <v>0</v>
      </c>
      <c r="K43" s="109"/>
      <c r="L43" s="116"/>
      <c r="M43" s="145">
        <f t="shared" si="0"/>
        <v>0</v>
      </c>
    </row>
    <row r="44" spans="1:13" ht="15.75">
      <c r="A44" s="224">
        <v>10</v>
      </c>
      <c r="B44" s="103"/>
      <c r="C44" s="110" t="s">
        <v>133</v>
      </c>
      <c r="D44" s="146" t="s">
        <v>89</v>
      </c>
      <c r="E44" s="109"/>
      <c r="F44" s="119">
        <v>240</v>
      </c>
      <c r="G44" s="111"/>
      <c r="H44" s="115"/>
      <c r="I44" s="111"/>
      <c r="J44" s="145">
        <f t="shared" si="1"/>
        <v>0</v>
      </c>
      <c r="K44" s="146"/>
      <c r="L44" s="145"/>
      <c r="M44" s="145">
        <f t="shared" si="0"/>
        <v>0</v>
      </c>
    </row>
    <row r="45" spans="1:13" ht="40.5">
      <c r="A45" s="227"/>
      <c r="B45" s="109"/>
      <c r="C45" s="110" t="s">
        <v>131</v>
      </c>
      <c r="D45" s="146" t="s">
        <v>89</v>
      </c>
      <c r="E45" s="109"/>
      <c r="F45" s="111">
        <v>252</v>
      </c>
      <c r="G45" s="109"/>
      <c r="H45" s="115">
        <f>F45*G45</f>
        <v>0</v>
      </c>
      <c r="I45" s="117"/>
      <c r="J45" s="116"/>
      <c r="K45" s="109"/>
      <c r="L45" s="116"/>
      <c r="M45" s="145">
        <f t="shared" si="0"/>
        <v>0</v>
      </c>
    </row>
    <row r="46" spans="1:13" ht="15.75">
      <c r="A46" s="227"/>
      <c r="B46" s="109"/>
      <c r="C46" s="110" t="s">
        <v>92</v>
      </c>
      <c r="D46" s="103" t="s">
        <v>93</v>
      </c>
      <c r="E46" s="109"/>
      <c r="F46" s="111">
        <v>60</v>
      </c>
      <c r="G46" s="109"/>
      <c r="H46" s="115">
        <f>F46*G46</f>
        <v>0</v>
      </c>
      <c r="I46" s="117"/>
      <c r="J46" s="116"/>
      <c r="K46" s="109"/>
      <c r="L46" s="116"/>
      <c r="M46" s="145">
        <f t="shared" si="0"/>
        <v>0</v>
      </c>
    </row>
    <row r="47" spans="1:13" ht="15.75">
      <c r="A47" s="225"/>
      <c r="B47" s="118"/>
      <c r="C47" s="110" t="s">
        <v>94</v>
      </c>
      <c r="D47" s="103" t="s">
        <v>93</v>
      </c>
      <c r="E47" s="109"/>
      <c r="F47" s="111">
        <v>8</v>
      </c>
      <c r="G47" s="109"/>
      <c r="H47" s="115">
        <f>F47*G47</f>
        <v>0</v>
      </c>
      <c r="I47" s="117"/>
      <c r="J47" s="116"/>
      <c r="K47" s="109"/>
      <c r="L47" s="116"/>
      <c r="M47" s="145">
        <f t="shared" si="0"/>
        <v>0</v>
      </c>
    </row>
    <row r="48" spans="1:13" ht="28.5" customHeight="1">
      <c r="A48" s="224">
        <v>11</v>
      </c>
      <c r="B48" s="118"/>
      <c r="C48" s="110" t="s">
        <v>88</v>
      </c>
      <c r="D48" s="146" t="s">
        <v>89</v>
      </c>
      <c r="E48" s="109"/>
      <c r="F48" s="111">
        <v>240</v>
      </c>
      <c r="G48" s="119"/>
      <c r="H48" s="115"/>
      <c r="I48" s="109"/>
      <c r="J48" s="145">
        <f>I48*F48</f>
        <v>0</v>
      </c>
      <c r="K48" s="109"/>
      <c r="L48" s="116"/>
      <c r="M48" s="145">
        <f t="shared" si="0"/>
        <v>0</v>
      </c>
    </row>
    <row r="49" spans="1:13" ht="15.75">
      <c r="A49" s="225"/>
      <c r="B49" s="118"/>
      <c r="C49" s="110" t="s">
        <v>90</v>
      </c>
      <c r="D49" s="109" t="s">
        <v>91</v>
      </c>
      <c r="E49" s="109"/>
      <c r="F49" s="111">
        <v>48</v>
      </c>
      <c r="G49" s="111"/>
      <c r="H49" s="115">
        <f>F49*G49</f>
        <v>0</v>
      </c>
      <c r="I49" s="111"/>
      <c r="J49" s="115"/>
      <c r="K49" s="111"/>
      <c r="L49" s="115"/>
      <c r="M49" s="145">
        <f t="shared" si="0"/>
        <v>0</v>
      </c>
    </row>
    <row r="50" spans="1:13" ht="28.5" customHeight="1">
      <c r="A50" s="125">
        <v>12</v>
      </c>
      <c r="B50" s="118"/>
      <c r="C50" s="110" t="s">
        <v>134</v>
      </c>
      <c r="D50" s="109" t="s">
        <v>68</v>
      </c>
      <c r="E50" s="109"/>
      <c r="F50" s="111">
        <v>225.6</v>
      </c>
      <c r="G50" s="111"/>
      <c r="H50" s="115">
        <f>F50*G50</f>
        <v>0</v>
      </c>
      <c r="I50" s="111"/>
      <c r="J50" s="145">
        <f>I50*F50</f>
        <v>0</v>
      </c>
      <c r="K50" s="111"/>
      <c r="L50" s="115"/>
      <c r="M50" s="145">
        <f t="shared" si="0"/>
        <v>0</v>
      </c>
    </row>
    <row r="51" spans="1:13" ht="30">
      <c r="A51" s="228">
        <v>13</v>
      </c>
      <c r="B51" s="162"/>
      <c r="C51" s="128" t="s">
        <v>98</v>
      </c>
      <c r="D51" s="81" t="s">
        <v>95</v>
      </c>
      <c r="E51" s="81"/>
      <c r="F51" s="82">
        <v>56.2</v>
      </c>
      <c r="G51" s="83"/>
      <c r="H51" s="82"/>
      <c r="I51" s="81"/>
      <c r="J51" s="82"/>
      <c r="K51" s="81"/>
      <c r="L51" s="82"/>
      <c r="M51" s="82"/>
    </row>
    <row r="52" spans="1:13" ht="15.75">
      <c r="A52" s="229"/>
      <c r="B52" s="92"/>
      <c r="C52" s="128" t="s">
        <v>30</v>
      </c>
      <c r="D52" s="81" t="s">
        <v>31</v>
      </c>
      <c r="E52" s="81">
        <v>0.4</v>
      </c>
      <c r="F52" s="82">
        <f>F51*E52</f>
        <v>22.480000000000004</v>
      </c>
      <c r="G52" s="83"/>
      <c r="H52" s="82"/>
      <c r="I52" s="82"/>
      <c r="J52" s="82">
        <f>I52*F52</f>
        <v>0</v>
      </c>
      <c r="K52" s="81"/>
      <c r="L52" s="82"/>
      <c r="M52" s="82">
        <f>J52</f>
        <v>0</v>
      </c>
    </row>
    <row r="53" spans="1:13" ht="24.75" customHeight="1">
      <c r="A53" s="230"/>
      <c r="B53" s="92"/>
      <c r="C53" s="128" t="s">
        <v>99</v>
      </c>
      <c r="D53" s="81" t="s">
        <v>95</v>
      </c>
      <c r="E53" s="81">
        <v>1</v>
      </c>
      <c r="F53" s="82">
        <f>F51*E53</f>
        <v>56.2</v>
      </c>
      <c r="G53" s="82"/>
      <c r="H53" s="82">
        <f>G53*F53</f>
        <v>0</v>
      </c>
      <c r="I53" s="81"/>
      <c r="J53" s="82"/>
      <c r="K53" s="81"/>
      <c r="L53" s="82"/>
      <c r="M53" s="82">
        <f>H53</f>
        <v>0</v>
      </c>
    </row>
    <row r="54" spans="1:13" ht="30">
      <c r="A54" s="156">
        <v>14</v>
      </c>
      <c r="B54" s="118"/>
      <c r="C54" s="128" t="s">
        <v>96</v>
      </c>
      <c r="D54" s="129" t="s">
        <v>61</v>
      </c>
      <c r="E54" s="129"/>
      <c r="F54" s="130">
        <v>4.3</v>
      </c>
      <c r="G54" s="130"/>
      <c r="H54" s="131">
        <f>G54*F54</f>
        <v>0</v>
      </c>
      <c r="I54" s="127"/>
      <c r="J54" s="132">
        <f>I54*F54</f>
        <v>0</v>
      </c>
      <c r="K54" s="127"/>
      <c r="L54" s="132"/>
      <c r="M54" s="11">
        <f>L54+J54+H54</f>
        <v>0</v>
      </c>
    </row>
    <row r="55" spans="1:13" ht="40.5">
      <c r="A55" s="157">
        <v>15</v>
      </c>
      <c r="B55" s="118"/>
      <c r="C55" s="120" t="s">
        <v>124</v>
      </c>
      <c r="D55" s="117" t="s">
        <v>69</v>
      </c>
      <c r="E55" s="121"/>
      <c r="F55" s="122">
        <v>34</v>
      </c>
      <c r="G55" s="117"/>
      <c r="H55" s="112"/>
      <c r="I55" s="117"/>
      <c r="J55" s="132">
        <f>I55*F55</f>
        <v>0</v>
      </c>
      <c r="K55" s="117"/>
      <c r="L55" s="112"/>
      <c r="M55" s="11">
        <f>L55+J55+H55</f>
        <v>0</v>
      </c>
    </row>
    <row r="56" spans="1:13" ht="28.5" customHeight="1">
      <c r="A56" s="135">
        <v>16</v>
      </c>
      <c r="B56" s="109"/>
      <c r="C56" s="110" t="s">
        <v>71</v>
      </c>
      <c r="D56" s="109" t="s">
        <v>72</v>
      </c>
      <c r="E56" s="119"/>
      <c r="F56" s="119">
        <v>22</v>
      </c>
      <c r="G56" s="109"/>
      <c r="H56" s="115">
        <f>G56*F56</f>
        <v>0</v>
      </c>
      <c r="I56" s="109"/>
      <c r="J56" s="115"/>
      <c r="K56" s="109"/>
      <c r="L56" s="115"/>
      <c r="M56" s="11">
        <f>L56+J56+H56</f>
        <v>0</v>
      </c>
    </row>
    <row r="57" spans="1:13" ht="15.75">
      <c r="A57" s="135">
        <v>17</v>
      </c>
      <c r="B57" s="118"/>
      <c r="C57" s="110" t="s">
        <v>73</v>
      </c>
      <c r="D57" s="109" t="s">
        <v>72</v>
      </c>
      <c r="E57" s="109"/>
      <c r="F57" s="111">
        <v>22</v>
      </c>
      <c r="G57" s="111"/>
      <c r="H57" s="115"/>
      <c r="I57" s="109"/>
      <c r="J57" s="115"/>
      <c r="K57" s="109"/>
      <c r="L57" s="116">
        <f>K57*F57</f>
        <v>0</v>
      </c>
      <c r="M57" s="11">
        <f>L57+J57+H57</f>
        <v>0</v>
      </c>
    </row>
    <row r="58" spans="1:13" ht="27">
      <c r="A58" s="113">
        <v>18</v>
      </c>
      <c r="B58" s="118"/>
      <c r="C58" s="134" t="s">
        <v>97</v>
      </c>
      <c r="D58" s="118" t="s">
        <v>67</v>
      </c>
      <c r="E58" s="109"/>
      <c r="F58" s="126">
        <v>35</v>
      </c>
      <c r="G58" s="109"/>
      <c r="H58" s="123"/>
      <c r="I58" s="109"/>
      <c r="J58" s="115"/>
      <c r="K58" s="109"/>
      <c r="L58" s="116">
        <f>K58*F58</f>
        <v>0</v>
      </c>
      <c r="M58" s="11">
        <f>L58+J58+H58</f>
        <v>0</v>
      </c>
    </row>
    <row r="59" spans="1:13" ht="15.75">
      <c r="A59" s="94"/>
      <c r="B59" s="138"/>
      <c r="C59" s="138" t="s">
        <v>74</v>
      </c>
      <c r="D59" s="138"/>
      <c r="E59" s="138"/>
      <c r="F59" s="138"/>
      <c r="G59" s="138"/>
      <c r="H59" s="139">
        <f>SUM(H9:H58)</f>
        <v>0</v>
      </c>
      <c r="I59" s="138"/>
      <c r="J59" s="139">
        <f>SUM(J9:J58)</f>
        <v>0</v>
      </c>
      <c r="K59" s="138"/>
      <c r="L59" s="139">
        <f>SUM(L9:L58)</f>
        <v>0</v>
      </c>
      <c r="M59" s="139">
        <f>SUM(M9:M58)</f>
        <v>0</v>
      </c>
    </row>
    <row r="60" spans="1:13" ht="15.75">
      <c r="A60" s="94"/>
      <c r="B60" s="138"/>
      <c r="C60" s="137" t="s">
        <v>75</v>
      </c>
      <c r="D60" s="140">
        <v>0</v>
      </c>
      <c r="E60" s="138"/>
      <c r="F60" s="138"/>
      <c r="G60" s="138"/>
      <c r="H60" s="139"/>
      <c r="I60" s="138"/>
      <c r="J60" s="58"/>
      <c r="K60" s="138"/>
      <c r="L60" s="139"/>
      <c r="M60" s="139">
        <f>M59*D60</f>
        <v>0</v>
      </c>
    </row>
    <row r="61" spans="1:13" ht="15.75">
      <c r="A61" s="94"/>
      <c r="B61" s="138"/>
      <c r="C61" s="138" t="s">
        <v>74</v>
      </c>
      <c r="D61" s="138"/>
      <c r="E61" s="138"/>
      <c r="F61" s="138"/>
      <c r="G61" s="138"/>
      <c r="H61" s="139"/>
      <c r="I61" s="138"/>
      <c r="J61" s="58"/>
      <c r="K61" s="138"/>
      <c r="L61" s="139"/>
      <c r="M61" s="139">
        <f>M59+M60</f>
        <v>0</v>
      </c>
    </row>
    <row r="62" spans="1:13" ht="15.75">
      <c r="A62" s="10"/>
      <c r="B62" s="137"/>
      <c r="C62" s="137" t="s">
        <v>76</v>
      </c>
      <c r="D62" s="140">
        <v>0</v>
      </c>
      <c r="E62" s="140"/>
      <c r="F62" s="137"/>
      <c r="G62" s="137"/>
      <c r="H62" s="137"/>
      <c r="I62" s="137"/>
      <c r="J62" s="10"/>
      <c r="K62" s="137"/>
      <c r="L62" s="137"/>
      <c r="M62" s="139">
        <f>M61*D62</f>
        <v>0</v>
      </c>
    </row>
    <row r="63" spans="1:13" ht="15.75">
      <c r="A63" s="158"/>
      <c r="B63" s="158"/>
      <c r="C63" s="138" t="s">
        <v>74</v>
      </c>
      <c r="D63" s="159"/>
      <c r="E63" s="159"/>
      <c r="F63" s="160"/>
      <c r="G63" s="160"/>
      <c r="H63" s="160"/>
      <c r="I63" s="160"/>
      <c r="J63" s="160"/>
      <c r="K63" s="160"/>
      <c r="L63" s="161"/>
      <c r="M63" s="164">
        <f>M61+M62</f>
        <v>0</v>
      </c>
    </row>
    <row r="64" spans="1:13" ht="31.5" customHeight="1">
      <c r="A64" s="141"/>
      <c r="B64" s="141"/>
      <c r="C64" s="231" t="s">
        <v>11</v>
      </c>
      <c r="D64" s="231"/>
      <c r="E64" s="232"/>
      <c r="F64" s="232"/>
      <c r="G64" s="232"/>
      <c r="H64" s="232"/>
      <c r="I64" s="232"/>
      <c r="J64" s="142"/>
      <c r="K64" s="143"/>
      <c r="L64" s="226"/>
      <c r="M64" s="226"/>
    </row>
    <row r="65" spans="1:13" ht="15.75">
      <c r="A65" s="47"/>
      <c r="B65" s="47"/>
      <c r="C65" s="61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5.75">
      <c r="A66" s="47"/>
      <c r="B66" s="47"/>
      <c r="C66" s="61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5.75">
      <c r="A67" s="47"/>
      <c r="B67" s="47"/>
      <c r="C67" s="61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5.75">
      <c r="A68" s="47"/>
      <c r="B68" s="47"/>
      <c r="C68" s="61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5.75">
      <c r="A69" s="47"/>
      <c r="B69" s="47"/>
      <c r="C69" s="61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5.75">
      <c r="A70" s="47"/>
      <c r="B70" s="47"/>
      <c r="C70" s="61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5.75">
      <c r="A71" s="47"/>
      <c r="B71" s="47"/>
      <c r="C71" s="61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5.75">
      <c r="A72" s="47"/>
      <c r="B72" s="47"/>
      <c r="C72" s="61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.75">
      <c r="A73" s="47"/>
      <c r="B73" s="47"/>
      <c r="C73" s="61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5.75">
      <c r="A74" s="47"/>
      <c r="B74" s="47"/>
      <c r="C74" s="61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5.75">
      <c r="A75" s="47"/>
      <c r="B75" s="47"/>
      <c r="C75" s="61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5.75">
      <c r="A76" s="47"/>
      <c r="B76" s="47"/>
      <c r="C76" s="61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5.75">
      <c r="A77" s="47"/>
      <c r="B77" s="47"/>
      <c r="C77" s="61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5.75">
      <c r="A78" s="47"/>
      <c r="B78" s="47"/>
      <c r="C78" s="61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5.75">
      <c r="A79" s="47"/>
      <c r="B79" s="47"/>
      <c r="C79" s="61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5.75">
      <c r="A80" s="47"/>
      <c r="B80" s="47"/>
      <c r="C80" s="61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5.75">
      <c r="A81" s="47"/>
      <c r="B81" s="47"/>
      <c r="C81" s="61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5.75">
      <c r="A82" s="47"/>
      <c r="B82" s="47"/>
      <c r="C82" s="61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5.75">
      <c r="A83" s="47"/>
      <c r="B83" s="47"/>
      <c r="C83" s="61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5.75">
      <c r="A84" s="47"/>
      <c r="B84" s="47"/>
      <c r="C84" s="61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5.75">
      <c r="A85" s="47"/>
      <c r="B85" s="47"/>
      <c r="C85" s="61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5.75">
      <c r="A86" s="47"/>
      <c r="B86" s="47"/>
      <c r="C86" s="61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5.75">
      <c r="A87" s="47"/>
      <c r="B87" s="47"/>
      <c r="C87" s="61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5.75">
      <c r="A88" s="47"/>
      <c r="B88" s="47"/>
      <c r="C88" s="61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5.75">
      <c r="A89" s="47"/>
      <c r="B89" s="47"/>
      <c r="C89" s="61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5.75">
      <c r="A90" s="47"/>
      <c r="B90" s="47"/>
      <c r="C90" s="61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5.75">
      <c r="A91" s="47"/>
      <c r="B91" s="47"/>
      <c r="C91" s="61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5.75">
      <c r="A92" s="47"/>
      <c r="B92" s="47"/>
      <c r="C92" s="61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5.75">
      <c r="A93" s="47"/>
      <c r="B93" s="47"/>
      <c r="C93" s="61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5.75">
      <c r="A94" s="47"/>
      <c r="B94" s="47"/>
      <c r="C94" s="61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5.75">
      <c r="A95" s="47"/>
      <c r="B95" s="47"/>
      <c r="C95" s="61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5.75">
      <c r="A96" s="47"/>
      <c r="B96" s="47"/>
      <c r="C96" s="61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5.75">
      <c r="A97" s="47"/>
      <c r="B97" s="47"/>
      <c r="C97" s="61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5.75">
      <c r="A98" s="47"/>
      <c r="B98" s="47"/>
      <c r="C98" s="61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5.75">
      <c r="A99" s="47"/>
      <c r="B99" s="47"/>
      <c r="C99" s="61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5.75">
      <c r="A100" s="47"/>
      <c r="B100" s="47"/>
      <c r="C100" s="61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5.75">
      <c r="A101" s="47"/>
      <c r="B101" s="47"/>
      <c r="C101" s="61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5.75">
      <c r="A102" s="47"/>
      <c r="B102" s="47"/>
      <c r="C102" s="61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5.75">
      <c r="A103" s="47"/>
      <c r="B103" s="47"/>
      <c r="C103" s="61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5.75">
      <c r="A104" s="47"/>
      <c r="B104" s="47"/>
      <c r="C104" s="61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5.75">
      <c r="A105" s="47"/>
      <c r="B105" s="47"/>
      <c r="C105" s="61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3.5" customHeight="1">
      <c r="A106" s="47"/>
      <c r="B106" s="47"/>
      <c r="C106" s="61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s="52" customFormat="1" ht="15.75">
      <c r="A107" s="47"/>
      <c r="B107" s="47"/>
      <c r="C107" s="61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s="52" customFormat="1" ht="24.75" customHeight="1">
      <c r="A108" s="47"/>
      <c r="B108" s="47"/>
      <c r="C108" s="61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5.75">
      <c r="A109" s="47"/>
      <c r="B109" s="47"/>
      <c r="C109" s="61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.75">
      <c r="A110" s="47"/>
      <c r="B110" s="47"/>
      <c r="C110" s="61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5.75">
      <c r="A111" s="47"/>
      <c r="B111" s="47"/>
      <c r="C111" s="61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5.75">
      <c r="A112" s="47"/>
      <c r="B112" s="47"/>
      <c r="C112" s="61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5.75">
      <c r="A113" s="47"/>
      <c r="B113" s="47"/>
      <c r="C113" s="61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5.75">
      <c r="A114" s="47"/>
      <c r="B114" s="47"/>
      <c r="C114" s="61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5.75">
      <c r="A115" s="47"/>
      <c r="B115" s="47"/>
      <c r="C115" s="61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5.75">
      <c r="A116" s="47"/>
      <c r="B116" s="47"/>
      <c r="C116" s="61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5.75">
      <c r="A117" s="47"/>
      <c r="B117" s="47"/>
      <c r="C117" s="61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5.75">
      <c r="A118" s="47"/>
      <c r="B118" s="47"/>
      <c r="C118" s="61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5.75">
      <c r="A119" s="47"/>
      <c r="B119" s="47"/>
      <c r="C119" s="61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5.75">
      <c r="A120" s="62"/>
      <c r="B120" s="62"/>
      <c r="C120" s="211" t="s">
        <v>11</v>
      </c>
      <c r="D120" s="211"/>
      <c r="E120" s="211"/>
      <c r="F120" s="211"/>
      <c r="G120" s="212" t="s">
        <v>35</v>
      </c>
      <c r="H120" s="212"/>
      <c r="I120" s="212"/>
      <c r="J120" s="50"/>
      <c r="K120" s="51"/>
      <c r="L120" s="210"/>
      <c r="M120" s="210"/>
    </row>
    <row r="121" spans="1:13" ht="15.75">
      <c r="A121" s="62"/>
      <c r="B121" s="62"/>
      <c r="C121" s="96"/>
      <c r="D121" s="96"/>
      <c r="E121" s="96"/>
      <c r="F121" s="96"/>
      <c r="G121" s="97"/>
      <c r="H121" s="97"/>
      <c r="I121" s="97"/>
      <c r="J121" s="50"/>
      <c r="K121" s="50"/>
      <c r="L121" s="95"/>
      <c r="M121" s="95"/>
    </row>
    <row r="122" spans="3:13" ht="15.75">
      <c r="C122" s="211" t="s">
        <v>36</v>
      </c>
      <c r="D122" s="211"/>
      <c r="E122" s="211"/>
      <c r="F122" s="211"/>
      <c r="G122" s="212" t="s">
        <v>37</v>
      </c>
      <c r="H122" s="212"/>
      <c r="I122" s="212"/>
      <c r="J122" s="53"/>
      <c r="K122" s="53"/>
      <c r="L122" s="53"/>
      <c r="M122" s="53"/>
    </row>
    <row r="123" spans="3:13" ht="16.5">
      <c r="C123" s="74"/>
      <c r="D123" s="54"/>
      <c r="E123" s="54"/>
      <c r="F123" s="55"/>
      <c r="G123" s="55"/>
      <c r="H123" s="56"/>
      <c r="I123" s="56"/>
      <c r="J123" s="56"/>
      <c r="K123" s="57"/>
      <c r="L123" s="57"/>
      <c r="M123" s="57"/>
    </row>
    <row r="124" spans="3:13" ht="16.5">
      <c r="C124" s="74"/>
      <c r="D124" s="54"/>
      <c r="E124" s="54"/>
      <c r="F124" s="55"/>
      <c r="G124" s="55"/>
      <c r="H124" s="56"/>
      <c r="I124" s="56"/>
      <c r="J124" s="56"/>
      <c r="K124" s="57"/>
      <c r="L124" s="57"/>
      <c r="M124" s="57"/>
    </row>
    <row r="125" spans="3:13" ht="16.5">
      <c r="C125" s="74"/>
      <c r="D125" s="54"/>
      <c r="E125" s="54"/>
      <c r="F125" s="55"/>
      <c r="G125" s="55"/>
      <c r="H125" s="56"/>
      <c r="I125" s="56"/>
      <c r="J125" s="56"/>
      <c r="K125" s="57"/>
      <c r="L125" s="57"/>
      <c r="M125" s="57"/>
    </row>
    <row r="126" spans="3:13" ht="16.5">
      <c r="C126" s="74"/>
      <c r="D126" s="54"/>
      <c r="E126" s="54"/>
      <c r="F126" s="55"/>
      <c r="G126" s="55"/>
      <c r="H126" s="56"/>
      <c r="I126" s="56"/>
      <c r="J126" s="56"/>
      <c r="K126" s="57"/>
      <c r="L126" s="57"/>
      <c r="M126" s="57"/>
    </row>
    <row r="127" spans="3:13" ht="16.5">
      <c r="C127" s="74"/>
      <c r="D127" s="54"/>
      <c r="E127" s="54"/>
      <c r="F127" s="55"/>
      <c r="G127" s="55"/>
      <c r="H127" s="56"/>
      <c r="I127" s="56"/>
      <c r="J127" s="56"/>
      <c r="K127" s="57"/>
      <c r="L127" s="57"/>
      <c r="M127" s="57"/>
    </row>
    <row r="128" spans="3:13" ht="16.5">
      <c r="C128" s="74"/>
      <c r="D128" s="54"/>
      <c r="E128" s="54"/>
      <c r="F128" s="55"/>
      <c r="G128" s="55"/>
      <c r="H128" s="56"/>
      <c r="I128" s="56"/>
      <c r="J128" s="56"/>
      <c r="K128" s="57"/>
      <c r="L128" s="57"/>
      <c r="M128" s="57"/>
    </row>
    <row r="129" spans="3:13" ht="16.5">
      <c r="C129" s="74"/>
      <c r="D129" s="54"/>
      <c r="E129" s="54"/>
      <c r="F129" s="55"/>
      <c r="G129" s="55"/>
      <c r="H129" s="56"/>
      <c r="I129" s="56"/>
      <c r="J129" s="56"/>
      <c r="K129" s="57"/>
      <c r="L129" s="57"/>
      <c r="M129" s="57"/>
    </row>
    <row r="130" spans="3:13" ht="16.5">
      <c r="C130" s="74"/>
      <c r="D130" s="54"/>
      <c r="E130" s="54"/>
      <c r="F130" s="55"/>
      <c r="G130" s="55"/>
      <c r="H130" s="56"/>
      <c r="I130" s="56"/>
      <c r="J130" s="56"/>
      <c r="K130" s="57"/>
      <c r="L130" s="57"/>
      <c r="M130" s="57"/>
    </row>
    <row r="131" spans="3:13" ht="16.5">
      <c r="C131" s="74"/>
      <c r="D131" s="54"/>
      <c r="E131" s="54"/>
      <c r="F131" s="55"/>
      <c r="G131" s="55"/>
      <c r="H131" s="56"/>
      <c r="I131" s="56"/>
      <c r="J131" s="56"/>
      <c r="K131" s="57"/>
      <c r="L131" s="57"/>
      <c r="M131" s="57"/>
    </row>
    <row r="132" spans="3:13" ht="16.5">
      <c r="C132" s="74"/>
      <c r="D132" s="54"/>
      <c r="E132" s="54"/>
      <c r="F132" s="55"/>
      <c r="G132" s="55"/>
      <c r="H132" s="56"/>
      <c r="I132" s="56"/>
      <c r="J132" s="56"/>
      <c r="K132" s="57"/>
      <c r="L132" s="57"/>
      <c r="M132" s="57"/>
    </row>
    <row r="133" spans="3:13" ht="16.5">
      <c r="C133" s="74"/>
      <c r="D133" s="54"/>
      <c r="E133" s="54"/>
      <c r="F133" s="55"/>
      <c r="G133" s="55"/>
      <c r="H133" s="56"/>
      <c r="I133" s="56"/>
      <c r="J133" s="56"/>
      <c r="K133" s="57"/>
      <c r="L133" s="57"/>
      <c r="M133" s="57"/>
    </row>
    <row r="134" spans="3:13" ht="16.5">
      <c r="C134" s="74"/>
      <c r="D134" s="54"/>
      <c r="E134" s="54"/>
      <c r="F134" s="55"/>
      <c r="G134" s="55"/>
      <c r="H134" s="56"/>
      <c r="I134" s="56"/>
      <c r="J134" s="56"/>
      <c r="K134" s="57"/>
      <c r="L134" s="57"/>
      <c r="M134" s="57"/>
    </row>
    <row r="135" spans="3:13" ht="16.5">
      <c r="C135" s="74"/>
      <c r="D135" s="54"/>
      <c r="E135" s="54"/>
      <c r="F135" s="55"/>
      <c r="G135" s="55"/>
      <c r="H135" s="56"/>
      <c r="I135" s="56"/>
      <c r="J135" s="56"/>
      <c r="K135" s="57"/>
      <c r="L135" s="57"/>
      <c r="M135" s="57"/>
    </row>
    <row r="136" spans="3:13" ht="16.5">
      <c r="C136" s="74"/>
      <c r="D136" s="54"/>
      <c r="E136" s="54"/>
      <c r="F136" s="55"/>
      <c r="G136" s="55"/>
      <c r="H136" s="56"/>
      <c r="I136" s="56"/>
      <c r="J136" s="56"/>
      <c r="K136" s="57"/>
      <c r="L136" s="57"/>
      <c r="M136" s="57"/>
    </row>
    <row r="137" spans="3:13" ht="16.5">
      <c r="C137" s="74"/>
      <c r="D137" s="54"/>
      <c r="E137" s="54"/>
      <c r="F137" s="55"/>
      <c r="G137" s="55"/>
      <c r="H137" s="56"/>
      <c r="I137" s="56"/>
      <c r="J137" s="56"/>
      <c r="K137" s="57"/>
      <c r="L137" s="57"/>
      <c r="M137" s="57"/>
    </row>
    <row r="138" spans="3:13" ht="16.5">
      <c r="C138" s="74"/>
      <c r="D138" s="54"/>
      <c r="E138" s="54"/>
      <c r="F138" s="55"/>
      <c r="G138" s="55"/>
      <c r="H138" s="56"/>
      <c r="I138" s="56"/>
      <c r="J138" s="56"/>
      <c r="K138" s="57"/>
      <c r="L138" s="57"/>
      <c r="M138" s="57"/>
    </row>
    <row r="139" spans="3:13" ht="16.5">
      <c r="C139" s="74"/>
      <c r="D139" s="54"/>
      <c r="E139" s="54"/>
      <c r="F139" s="55"/>
      <c r="G139" s="55"/>
      <c r="H139" s="56"/>
      <c r="I139" s="56"/>
      <c r="J139" s="56"/>
      <c r="K139" s="57"/>
      <c r="L139" s="57"/>
      <c r="M139" s="57"/>
    </row>
    <row r="140" spans="3:13" ht="16.5">
      <c r="C140" s="74"/>
      <c r="D140" s="54"/>
      <c r="E140" s="54"/>
      <c r="F140" s="55"/>
      <c r="G140" s="55"/>
      <c r="H140" s="56"/>
      <c r="I140" s="56"/>
      <c r="J140" s="56"/>
      <c r="K140" s="57"/>
      <c r="L140" s="57"/>
      <c r="M140" s="57"/>
    </row>
    <row r="141" spans="3:13" ht="16.5">
      <c r="C141" s="74"/>
      <c r="D141" s="54"/>
      <c r="E141" s="54"/>
      <c r="F141" s="55"/>
      <c r="G141" s="55"/>
      <c r="H141" s="56"/>
      <c r="I141" s="56"/>
      <c r="J141" s="56"/>
      <c r="K141" s="57"/>
      <c r="L141" s="57"/>
      <c r="M141" s="57"/>
    </row>
    <row r="142" spans="3:13" ht="16.5">
      <c r="C142" s="74"/>
      <c r="D142" s="54"/>
      <c r="E142" s="54"/>
      <c r="F142" s="55"/>
      <c r="G142" s="55"/>
      <c r="H142" s="56"/>
      <c r="I142" s="56"/>
      <c r="J142" s="56"/>
      <c r="K142" s="57"/>
      <c r="L142" s="57"/>
      <c r="M142" s="57"/>
    </row>
    <row r="143" spans="3:13" ht="16.5">
      <c r="C143" s="74"/>
      <c r="D143" s="54"/>
      <c r="E143" s="54"/>
      <c r="F143" s="55"/>
      <c r="G143" s="55"/>
      <c r="H143" s="56"/>
      <c r="I143" s="56"/>
      <c r="J143" s="56"/>
      <c r="K143" s="57"/>
      <c r="L143" s="57"/>
      <c r="M143" s="57"/>
    </row>
    <row r="144" spans="3:13" ht="16.5">
      <c r="C144" s="74"/>
      <c r="D144" s="54"/>
      <c r="E144" s="54"/>
      <c r="F144" s="55"/>
      <c r="G144" s="55"/>
      <c r="H144" s="56"/>
      <c r="I144" s="56"/>
      <c r="J144" s="56"/>
      <c r="K144" s="57"/>
      <c r="L144" s="57"/>
      <c r="M144" s="57"/>
    </row>
    <row r="145" spans="3:13" ht="16.5">
      <c r="C145" s="74"/>
      <c r="D145" s="54"/>
      <c r="E145" s="54"/>
      <c r="F145" s="55"/>
      <c r="G145" s="55"/>
      <c r="H145" s="56"/>
      <c r="I145" s="56"/>
      <c r="J145" s="56"/>
      <c r="K145" s="57"/>
      <c r="L145" s="57"/>
      <c r="M145" s="57"/>
    </row>
    <row r="146" spans="3:13" ht="16.5">
      <c r="C146" s="74"/>
      <c r="D146" s="54"/>
      <c r="E146" s="54"/>
      <c r="F146" s="55"/>
      <c r="G146" s="55"/>
      <c r="H146" s="56"/>
      <c r="I146" s="56"/>
      <c r="J146" s="56"/>
      <c r="K146" s="57"/>
      <c r="L146" s="57"/>
      <c r="M146" s="57"/>
    </row>
    <row r="147" spans="3:13" ht="16.5">
      <c r="C147" s="74"/>
      <c r="D147" s="54"/>
      <c r="E147" s="54"/>
      <c r="F147" s="55"/>
      <c r="G147" s="55"/>
      <c r="H147" s="56"/>
      <c r="I147" s="56"/>
      <c r="J147" s="56"/>
      <c r="K147" s="57"/>
      <c r="L147" s="57"/>
      <c r="M147" s="57"/>
    </row>
    <row r="148" spans="3:13" ht="16.5">
      <c r="C148" s="74"/>
      <c r="D148" s="54"/>
      <c r="E148" s="54"/>
      <c r="F148" s="55"/>
      <c r="G148" s="55"/>
      <c r="H148" s="56"/>
      <c r="I148" s="56"/>
      <c r="J148" s="56"/>
      <c r="K148" s="57"/>
      <c r="L148" s="57"/>
      <c r="M148" s="57"/>
    </row>
    <row r="149" spans="3:13" ht="16.5">
      <c r="C149" s="74"/>
      <c r="D149" s="54"/>
      <c r="E149" s="54"/>
      <c r="F149" s="55"/>
      <c r="G149" s="55"/>
      <c r="H149" s="56"/>
      <c r="I149" s="56"/>
      <c r="J149" s="56"/>
      <c r="K149" s="57"/>
      <c r="L149" s="57"/>
      <c r="M149" s="57"/>
    </row>
    <row r="150" spans="3:13" ht="16.5">
      <c r="C150" s="74"/>
      <c r="D150" s="54"/>
      <c r="E150" s="54"/>
      <c r="F150" s="55"/>
      <c r="G150" s="55"/>
      <c r="H150" s="56"/>
      <c r="I150" s="56"/>
      <c r="J150" s="56"/>
      <c r="K150" s="57"/>
      <c r="L150" s="57"/>
      <c r="M150" s="57"/>
    </row>
    <row r="151" spans="3:13" ht="16.5">
      <c r="C151" s="74"/>
      <c r="D151" s="54"/>
      <c r="E151" s="54"/>
      <c r="F151" s="55"/>
      <c r="G151" s="55"/>
      <c r="H151" s="56"/>
      <c r="I151" s="56"/>
      <c r="J151" s="56"/>
      <c r="K151" s="57"/>
      <c r="L151" s="57"/>
      <c r="M151" s="57"/>
    </row>
    <row r="152" spans="3:13" ht="16.5">
      <c r="C152" s="74"/>
      <c r="D152" s="54"/>
      <c r="E152" s="54"/>
      <c r="F152" s="55"/>
      <c r="G152" s="55"/>
      <c r="H152" s="56"/>
      <c r="I152" s="56"/>
      <c r="J152" s="56"/>
      <c r="K152" s="57"/>
      <c r="L152" s="57"/>
      <c r="M152" s="57"/>
    </row>
    <row r="153" spans="3:13" ht="16.5">
      <c r="C153" s="74"/>
      <c r="D153" s="54"/>
      <c r="E153" s="54"/>
      <c r="F153" s="55"/>
      <c r="G153" s="55"/>
      <c r="H153" s="56"/>
      <c r="I153" s="56"/>
      <c r="J153" s="56"/>
      <c r="K153" s="57"/>
      <c r="L153" s="57"/>
      <c r="M153" s="57"/>
    </row>
    <row r="154" spans="3:13" ht="16.5">
      <c r="C154" s="74"/>
      <c r="D154" s="54"/>
      <c r="E154" s="54"/>
      <c r="F154" s="55"/>
      <c r="G154" s="55"/>
      <c r="H154" s="56"/>
      <c r="I154" s="56"/>
      <c r="J154" s="56"/>
      <c r="K154" s="57"/>
      <c r="L154" s="57"/>
      <c r="M154" s="57"/>
    </row>
    <row r="155" spans="4:13" ht="15.75"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4:13" ht="15.75"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4:13" ht="15.75"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</sheetData>
  <sheetProtection/>
  <mergeCells count="35">
    <mergeCell ref="I6:J6"/>
    <mergeCell ref="K6:L6"/>
    <mergeCell ref="M6:M7"/>
    <mergeCell ref="A1:M1"/>
    <mergeCell ref="A2:M2"/>
    <mergeCell ref="A3:M3"/>
    <mergeCell ref="A5:I5"/>
    <mergeCell ref="A6:A7"/>
    <mergeCell ref="B6:B7"/>
    <mergeCell ref="C6:C7"/>
    <mergeCell ref="A21:A25"/>
    <mergeCell ref="A26:A31"/>
    <mergeCell ref="A38:A42"/>
    <mergeCell ref="G6:H6"/>
    <mergeCell ref="D6:D7"/>
    <mergeCell ref="E6:E7"/>
    <mergeCell ref="F6:F7"/>
    <mergeCell ref="A32:A37"/>
    <mergeCell ref="A16:A20"/>
    <mergeCell ref="C120:D120"/>
    <mergeCell ref="E120:F120"/>
    <mergeCell ref="G120:I120"/>
    <mergeCell ref="C64:D64"/>
    <mergeCell ref="E64:F64"/>
    <mergeCell ref="G64:I64"/>
    <mergeCell ref="L120:M120"/>
    <mergeCell ref="C122:D122"/>
    <mergeCell ref="E122:F122"/>
    <mergeCell ref="G122:I122"/>
    <mergeCell ref="A9:A11"/>
    <mergeCell ref="A12:A14"/>
    <mergeCell ref="A48:A49"/>
    <mergeCell ref="L64:M64"/>
    <mergeCell ref="A44:A47"/>
    <mergeCell ref="A51:A53"/>
  </mergeCells>
  <printOptions/>
  <pageMargins left="0.34" right="0.14" top="0.29" bottom="0.28" header="0.3" footer="0.3"/>
  <pageSetup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Aleksandre Gigauri</cp:lastModifiedBy>
  <cp:lastPrinted>2019-06-01T10:33:48Z</cp:lastPrinted>
  <dcterms:created xsi:type="dcterms:W3CDTF">2009-12-28T06:58:27Z</dcterms:created>
  <dcterms:modified xsi:type="dcterms:W3CDTF">2019-06-03T07:36:51Z</dcterms:modified>
  <cp:category/>
  <cp:version/>
  <cp:contentType/>
  <cp:contentStatus/>
</cp:coreProperties>
</file>