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98" activeTab="0"/>
  </bookViews>
  <sheets>
    <sheet name="1-1" sheetId="1" r:id="rId1"/>
    <sheet name="gare kan." sheetId="2" state="hidden" r:id="rId2"/>
  </sheets>
  <definedNames>
    <definedName name="_xlnm.Print_Area" localSheetId="0">'1-1'!$A$1:$F$24</definedName>
  </definedNames>
  <calcPr fullCalcOnLoad="1"/>
</workbook>
</file>

<file path=xl/sharedStrings.xml><?xml version="1.0" encoding="utf-8"?>
<sst xmlns="http://schemas.openxmlformats.org/spreadsheetml/2006/main" count="359" uniqueCount="157">
  <si>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</si>
  <si>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</si>
  <si>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</si>
  <si>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</si>
  <si>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</si>
  <si>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</si>
  <si>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</si>
  <si>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</si>
  <si>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</si>
  <si>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</si>
  <si>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</si>
  <si>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</si>
  <si>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</si>
  <si>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</si>
  <si>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</si>
  <si>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</si>
  <si>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</si>
  <si>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</si>
  <si>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</si>
  <si>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</si>
  <si>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</si>
  <si>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</si>
  <si>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</si>
  <si>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</si>
  <si>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</si>
  <si>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</si>
  <si>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>lokalur-resursuli xarjTaRricxva #1/1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</si>
  <si>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</si>
  <si>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</si>
  <si>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</si>
  <si>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</si>
  <si>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</si>
  <si>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</si>
  <si>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</si>
  <si>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</si>
  <si>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</si>
  <si>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</si>
  <si>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</si>
  <si>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</si>
  <si>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</si>
  <si>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</si>
  <si>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</si>
  <si>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</si>
  <si>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</si>
  <si>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</si>
  <si>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</si>
  <si>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</si>
  <si>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</si>
  <si>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</si>
  <si>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</si>
  <si>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</si>
  <si>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</si>
  <si>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</si>
  <si>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</si>
  <si>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</si>
  <si>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</si>
  <si>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</si>
  <si>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</si>
  <si>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</si>
  <si>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</si>
  <si>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</si>
  <si>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</si>
  <si>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</si>
  <si>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</si>
  <si>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</si>
  <si>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</si>
  <si>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</si>
  <si>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</si>
  <si>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</si>
  <si>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</si>
  <si>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</si>
  <si>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</si>
  <si>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</si>
  <si>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</si>
  <si>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</si>
  <si>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</si>
  <si>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</si>
  <si>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</si>
  <si>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</si>
  <si>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</si>
  <si>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</si>
  <si>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</si>
  <si>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</si>
  <si>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</si>
  <si>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</si>
  <si>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</si>
  <si>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</si>
  <si>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</si>
  <si>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</si>
  <si>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</si>
  <si>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</si>
  <si>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</si>
  <si>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</si>
  <si>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</si>
  <si>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</si>
  <si>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</si>
  <si>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</si>
  <si>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</si>
  <si>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</si>
  <si>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</si>
  <si>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</si>
  <si>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</si>
  <si>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</si>
  <si>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</si>
  <si>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</si>
  <si>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</si>
  <si>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</si>
  <si>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</si>
  <si>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</si>
  <si>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</si>
  <si>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</si>
  <si>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</si>
  <si>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</si>
  <si>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</si>
  <si>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</si>
  <si>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</si>
  <si>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</si>
  <si>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</si>
  <si>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</si>
  <si>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</si>
  <si>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</si>
  <si>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</si>
  <si>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</si>
  <si>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</si>
  <si>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</si>
  <si>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</si>
  <si>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</si>
  <si>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</si>
  <si>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</si>
  <si>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</si>
  <si>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</si>
  <si>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</si>
  <si>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</si>
  <si>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saxarjTaRricxvo Rirebuleba (lari)</t>
  </si>
  <si>
    <t>saproeqto monacemze</t>
  </si>
  <si>
    <t>kv.m</t>
  </si>
  <si>
    <t>samSeneblo nagvis datvirTva a/TviTmclelebze</t>
  </si>
  <si>
    <t>samSeneblo nagvis gatana</t>
  </si>
  <si>
    <t xml:space="preserve">liTonis furclovani saxuravis daSla-dasawyobeba </t>
  </si>
  <si>
    <t>100 kv.m</t>
  </si>
  <si>
    <t>xulos municipalitetis sofel Caos sajaro skolis Senobis saxuravis sareabilitacio samuSaoebze</t>
  </si>
  <si>
    <t>5,52</t>
  </si>
  <si>
    <t>arsebuli, dazianebuli liTonis milebis daSla-dasawyobeba</t>
  </si>
  <si>
    <t xml:space="preserve"> arsebuli molartyvis dazianebuli nawilis Secvla xis 30 mm  sisqis  ficrebiT </t>
  </si>
  <si>
    <t xml:space="preserve">saxuravis burulis mowyoba  profnastilis 0.5mm sisqis (trapecia simaRliT aranakleb 2,7sm) furclebiT </t>
  </si>
  <si>
    <t>saxuravis kexis, karnizebis, karnizis Sublis da sxva mowyoba gluvi liTonis feradi  furclebiT sisqiT0,5mm xis elementebis damateba-mowyobiT</t>
  </si>
  <si>
    <t xml:space="preserve">foladis milebis (d=152 (4)mm) montaJi sxvadasxva samagri foladis konstruqciebis montaJiT  </t>
  </si>
  <si>
    <t>rezervi gauTvaliswinebel xarjze</t>
  </si>
  <si>
    <t>gegmiuri dagroveba araumetes 8%</t>
  </si>
  <si>
    <t>%</t>
  </si>
  <si>
    <r>
      <t>100 m</t>
    </r>
    <r>
      <rPr>
        <vertAlign val="superscript"/>
        <sz val="10"/>
        <rFont val="AcadNusx"/>
        <family val="0"/>
      </rPr>
      <t>2</t>
    </r>
  </si>
  <si>
    <r>
      <t>100 m</t>
    </r>
    <r>
      <rPr>
        <vertAlign val="superscript"/>
        <sz val="10"/>
        <rFont val="AcadNusx"/>
        <family val="0"/>
      </rPr>
      <t>3</t>
    </r>
  </si>
  <si>
    <r>
      <t xml:space="preserve"> m</t>
    </r>
    <r>
      <rPr>
        <vertAlign val="superscript"/>
        <sz val="10"/>
        <rFont val="AcadNusx"/>
        <family val="0"/>
      </rPr>
      <t>3</t>
    </r>
  </si>
  <si>
    <t>pretendentis el. xelmowera an/da el. Stampi</t>
  </si>
  <si>
    <t>zednadebi xarjebi araumetes 10%</t>
  </si>
  <si>
    <t xml:space="preserve">jami: </t>
  </si>
  <si>
    <t>sul jami: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</si>
</sst>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#,##0.000"/>
  </numFmts>
  <fonts count="56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2" applyNumberFormat="0" applyAlignment="0" applyProtection="0"/>
    <xf numFmtId="0" fontId="43" fillId="2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7" fillId="28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29" borderId="8" applyNumberFormat="0" applyAlignment="0" applyProtection="0"/>
    <xf numFmtId="41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3" fillId="0" borderId="0" xfId="0" applyNumberFormat="1" applyFont="1" applyAlignment="1">
      <alignment/>
    </xf>
    <xf numFmtId="188" fontId="14" fillId="33" borderId="10" xfId="0" applyNumberFormat="1" applyFont="1" applyFill="1" applyBorder="1" applyAlignment="1">
      <alignment horizontal="center" vertical="center" wrapText="1"/>
    </xf>
    <xf numFmtId="189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9" fontId="14" fillId="0" borderId="10" xfId="0" applyNumberFormat="1" applyFont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189" fontId="14" fillId="0" borderId="10" xfId="0" applyNumberFormat="1" applyFont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 textRotation="90" wrapText="1"/>
    </xf>
    <xf numFmtId="49" fontId="18" fillId="0" borderId="13" xfId="0" applyNumberFormat="1" applyFont="1" applyBorder="1" applyAlignment="1">
      <alignment horizontal="center" vertical="center" textRotation="90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ბმული უჯრა" xfId="33"/>
    <cellStyle name="გამოთვლა" xfId="34"/>
    <cellStyle name="გამოტანა" xfId="35"/>
    <cellStyle name="განმარტებითი ტექსტი" xfId="36"/>
    <cellStyle name="გაფრთხილების ტექსტი" xfId="37"/>
    <cellStyle name="Currency" xfId="38"/>
    <cellStyle name="Currency [0]" xfId="39"/>
    <cellStyle name="კარგი" xfId="40"/>
    <cellStyle name="მახვილი1" xfId="41"/>
    <cellStyle name="მახვილი2" xfId="42"/>
    <cellStyle name="მახვილი3" xfId="43"/>
    <cellStyle name="მახვილი4" xfId="44"/>
    <cellStyle name="მახვილი5" xfId="45"/>
    <cellStyle name="მახვილი6" xfId="46"/>
    <cellStyle name="Comma" xfId="47"/>
    <cellStyle name="ნეიტრალური" xfId="48"/>
    <cellStyle name="Percent" xfId="49"/>
    <cellStyle name="სათაური" xfId="50"/>
    <cellStyle name="სათაური 1" xfId="51"/>
    <cellStyle name="სათაური 2" xfId="52"/>
    <cellStyle name="სათაური 4" xfId="53"/>
    <cellStyle name="სათაური3" xfId="54"/>
    <cellStyle name="სულ" xfId="55"/>
    <cellStyle name="უჯრის შემოწმება" xfId="56"/>
    <cellStyle name="Comma [0]" xfId="57"/>
    <cellStyle name="შენიშვნა" xfId="58"/>
    <cellStyle name="შეტანა" xfId="59"/>
    <cellStyle name="ცუდი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tabSelected="1" view="pageBreakPreview" zoomScaleSheetLayoutView="100" zoomScalePageLayoutView="0" workbookViewId="0" topLeftCell="A13">
      <selection activeCell="G29" sqref="G29"/>
    </sheetView>
  </sheetViews>
  <sheetFormatPr defaultColWidth="9.00390625" defaultRowHeight="12.75"/>
  <cols>
    <col min="1" max="1" width="3.375" style="0" customWidth="1"/>
    <col min="2" max="2" width="47.875" style="0" customWidth="1"/>
    <col min="3" max="6" width="10.625" style="0" customWidth="1"/>
  </cols>
  <sheetData>
    <row r="1" spans="1:6" ht="16.5" customHeight="1">
      <c r="A1" s="57" t="s">
        <v>26</v>
      </c>
      <c r="B1" s="57"/>
      <c r="C1" s="57"/>
      <c r="D1" s="57"/>
      <c r="E1" s="57"/>
      <c r="F1" s="57"/>
    </row>
    <row r="2" spans="1:6" ht="30.75" customHeight="1">
      <c r="A2" s="57" t="s">
        <v>140</v>
      </c>
      <c r="B2" s="57"/>
      <c r="C2" s="57"/>
      <c r="D2" s="57"/>
      <c r="E2" s="57"/>
      <c r="F2" s="57"/>
    </row>
    <row r="3" spans="1:6" ht="16.5" customHeight="1" hidden="1">
      <c r="A3" s="58"/>
      <c r="B3" s="58"/>
      <c r="C3" s="58"/>
      <c r="D3" s="58"/>
      <c r="E3" s="58"/>
      <c r="F3" s="58"/>
    </row>
    <row r="4" spans="1:6" ht="30" customHeight="1">
      <c r="A4" s="59" t="s">
        <v>1</v>
      </c>
      <c r="B4" s="59" t="s">
        <v>20</v>
      </c>
      <c r="C4" s="63" t="s">
        <v>8</v>
      </c>
      <c r="D4" s="61" t="s">
        <v>134</v>
      </c>
      <c r="E4" s="59" t="s">
        <v>133</v>
      </c>
      <c r="F4" s="59"/>
    </row>
    <row r="5" spans="1:6" ht="81" customHeight="1">
      <c r="A5" s="59"/>
      <c r="B5" s="59"/>
      <c r="C5" s="63"/>
      <c r="D5" s="62"/>
      <c r="E5" s="50" t="s">
        <v>17</v>
      </c>
      <c r="F5" s="51" t="s">
        <v>9</v>
      </c>
    </row>
    <row r="6" spans="1:6" ht="13.5">
      <c r="A6" s="43" t="s">
        <v>10</v>
      </c>
      <c r="B6" s="43" t="s">
        <v>12</v>
      </c>
      <c r="C6" s="43" t="s">
        <v>13</v>
      </c>
      <c r="D6" s="43" t="s">
        <v>15</v>
      </c>
      <c r="E6" s="43" t="s">
        <v>3</v>
      </c>
      <c r="F6" s="35">
        <v>8</v>
      </c>
    </row>
    <row r="7" spans="1:6" s="14" customFormat="1" ht="33" customHeight="1">
      <c r="A7" s="43" t="s">
        <v>10</v>
      </c>
      <c r="B7" s="44" t="s">
        <v>138</v>
      </c>
      <c r="C7" s="44" t="s">
        <v>139</v>
      </c>
      <c r="D7" s="44" t="s">
        <v>141</v>
      </c>
      <c r="E7" s="44"/>
      <c r="F7" s="39"/>
    </row>
    <row r="8" spans="1:6" ht="43.5" customHeight="1">
      <c r="A8" s="43" t="s">
        <v>11</v>
      </c>
      <c r="B8" s="44" t="s">
        <v>142</v>
      </c>
      <c r="C8" s="44" t="s">
        <v>21</v>
      </c>
      <c r="D8" s="44" t="s">
        <v>24</v>
      </c>
      <c r="E8" s="44"/>
      <c r="F8" s="39"/>
    </row>
    <row r="9" spans="1:6" ht="39.75" customHeight="1">
      <c r="A9" s="46">
        <v>3</v>
      </c>
      <c r="B9" s="49" t="s">
        <v>143</v>
      </c>
      <c r="C9" s="49" t="s">
        <v>135</v>
      </c>
      <c r="D9" s="53">
        <v>43</v>
      </c>
      <c r="E9" s="49"/>
      <c r="F9" s="41"/>
    </row>
    <row r="10" spans="1:6" s="19" customFormat="1" ht="56.25" customHeight="1">
      <c r="A10" s="43" t="s">
        <v>13</v>
      </c>
      <c r="B10" s="44" t="s">
        <v>144</v>
      </c>
      <c r="C10" s="44" t="s">
        <v>150</v>
      </c>
      <c r="D10" s="54">
        <v>5.52</v>
      </c>
      <c r="E10" s="45"/>
      <c r="F10" s="39"/>
    </row>
    <row r="11" spans="1:6" s="19" customFormat="1" ht="69.75" customHeight="1">
      <c r="A11" s="43" t="s">
        <v>14</v>
      </c>
      <c r="B11" s="44" t="s">
        <v>145</v>
      </c>
      <c r="C11" s="44" t="s">
        <v>150</v>
      </c>
      <c r="D11" s="54">
        <v>1.35</v>
      </c>
      <c r="E11" s="45"/>
      <c r="F11" s="39"/>
    </row>
    <row r="12" spans="1:6" s="14" customFormat="1" ht="56.25" customHeight="1">
      <c r="A12" s="47" t="s">
        <v>15</v>
      </c>
      <c r="B12" s="55" t="s">
        <v>146</v>
      </c>
      <c r="C12" s="55" t="s">
        <v>113</v>
      </c>
      <c r="D12" s="40">
        <v>1.019</v>
      </c>
      <c r="E12" s="53"/>
      <c r="F12" s="39"/>
    </row>
    <row r="13" spans="1:6" ht="36" customHeight="1">
      <c r="A13" s="43" t="s">
        <v>3</v>
      </c>
      <c r="B13" s="44" t="s">
        <v>136</v>
      </c>
      <c r="C13" s="44" t="s">
        <v>151</v>
      </c>
      <c r="D13" s="18">
        <v>0.02</v>
      </c>
      <c r="E13" s="45"/>
      <c r="F13" s="39"/>
    </row>
    <row r="14" spans="1:6" s="19" customFormat="1" ht="26.25" customHeight="1">
      <c r="A14" s="43" t="s">
        <v>4</v>
      </c>
      <c r="B14" s="44" t="s">
        <v>137</v>
      </c>
      <c r="C14" s="44" t="s">
        <v>152</v>
      </c>
      <c r="D14" s="18">
        <v>2</v>
      </c>
      <c r="E14" s="45"/>
      <c r="F14" s="39"/>
    </row>
    <row r="15" spans="1:6" s="19" customFormat="1" ht="19.5" customHeight="1">
      <c r="A15" s="44"/>
      <c r="B15" s="43" t="s">
        <v>155</v>
      </c>
      <c r="C15" s="44" t="s">
        <v>0</v>
      </c>
      <c r="D15" s="45"/>
      <c r="E15" s="48"/>
      <c r="F15" s="39"/>
    </row>
    <row r="16" spans="1:6" ht="19.5" customHeight="1">
      <c r="A16" s="43"/>
      <c r="B16" s="44" t="s">
        <v>154</v>
      </c>
      <c r="C16" s="44" t="s">
        <v>0</v>
      </c>
      <c r="D16" s="56" t="s">
        <v>149</v>
      </c>
      <c r="E16" s="45"/>
      <c r="F16" s="39"/>
    </row>
    <row r="17" spans="1:6" ht="19.5" customHeight="1">
      <c r="A17" s="43"/>
      <c r="B17" s="43" t="s">
        <v>155</v>
      </c>
      <c r="C17" s="44" t="s">
        <v>0</v>
      </c>
      <c r="D17" s="45"/>
      <c r="E17" s="45"/>
      <c r="F17" s="39"/>
    </row>
    <row r="18" spans="1:6" ht="19.5" customHeight="1">
      <c r="A18" s="43"/>
      <c r="B18" s="44" t="s">
        <v>148</v>
      </c>
      <c r="C18" s="44" t="s">
        <v>0</v>
      </c>
      <c r="D18" s="56" t="s">
        <v>149</v>
      </c>
      <c r="E18" s="45"/>
      <c r="F18" s="39"/>
    </row>
    <row r="19" spans="1:6" ht="19.5" customHeight="1">
      <c r="A19" s="44"/>
      <c r="B19" s="43" t="s">
        <v>156</v>
      </c>
      <c r="C19" s="44" t="s">
        <v>0</v>
      </c>
      <c r="D19" s="45"/>
      <c r="E19" s="48"/>
      <c r="F19" s="39"/>
    </row>
    <row r="20" spans="1:6" ht="29.25" customHeight="1">
      <c r="A20" s="44"/>
      <c r="B20" s="44" t="s">
        <v>147</v>
      </c>
      <c r="C20" s="44"/>
      <c r="D20" s="52">
        <v>0.03</v>
      </c>
      <c r="E20" s="48"/>
      <c r="F20" s="39"/>
    </row>
    <row r="21" spans="1:6" ht="19.5" customHeight="1">
      <c r="A21" s="44"/>
      <c r="B21" s="43" t="s">
        <v>155</v>
      </c>
      <c r="C21" s="44"/>
      <c r="D21" s="45"/>
      <c r="E21" s="48"/>
      <c r="F21" s="39"/>
    </row>
    <row r="22" spans="1:6" ht="18.75" customHeight="1">
      <c r="A22" s="60" t="s">
        <v>153</v>
      </c>
      <c r="B22" s="60"/>
      <c r="C22" s="60"/>
      <c r="D22" s="60"/>
      <c r="E22" s="60"/>
      <c r="F22" s="60"/>
    </row>
  </sheetData>
  <sheetProtection/>
  <mergeCells count="9">
    <mergeCell ref="A1:F1"/>
    <mergeCell ref="A2:F2"/>
    <mergeCell ref="A3:F3"/>
    <mergeCell ref="A4:A5"/>
    <mergeCell ref="A22:F22"/>
    <mergeCell ref="D4:D5"/>
    <mergeCell ref="B4:B5"/>
    <mergeCell ref="C4:C5"/>
    <mergeCell ref="E4:F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64" t="s">
        <v>57</v>
      </c>
      <c r="B1" s="64"/>
      <c r="C1" s="64"/>
      <c r="D1" s="64"/>
      <c r="E1" s="64"/>
      <c r="F1" s="64"/>
      <c r="G1" s="64"/>
      <c r="H1" s="64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65" t="s">
        <v>112</v>
      </c>
      <c r="B3" s="65"/>
      <c r="C3" s="65"/>
      <c r="D3" s="65"/>
      <c r="E3" s="65"/>
      <c r="F3" s="65"/>
      <c r="G3" s="65"/>
      <c r="H3" s="65"/>
    </row>
    <row r="4" spans="1:8" ht="17.25" customHeight="1">
      <c r="A4" s="66" t="s">
        <v>103</v>
      </c>
      <c r="B4" s="66"/>
      <c r="C4" s="66"/>
      <c r="D4" s="66"/>
      <c r="E4" s="66"/>
      <c r="F4" s="66"/>
      <c r="G4" s="66"/>
      <c r="H4" s="66"/>
    </row>
    <row r="5" spans="1:8" ht="16.5" hidden="1">
      <c r="A5" s="29"/>
      <c r="B5" s="29"/>
      <c r="C5" s="29"/>
      <c r="D5" s="29"/>
      <c r="E5" s="29"/>
      <c r="F5" s="29"/>
      <c r="G5" s="29"/>
      <c r="H5" s="29"/>
    </row>
    <row r="6" spans="1:8" ht="15" hidden="1">
      <c r="A6" s="67"/>
      <c r="B6" s="67"/>
      <c r="C6" s="67"/>
      <c r="D6" s="67"/>
      <c r="E6" s="67"/>
      <c r="F6" s="67"/>
      <c r="G6" s="67"/>
      <c r="H6" s="67"/>
    </row>
    <row r="7" spans="1:8" ht="16.5">
      <c r="A7" s="68" t="s">
        <v>75</v>
      </c>
      <c r="B7" s="68"/>
      <c r="C7" s="68"/>
      <c r="D7" s="68"/>
      <c r="E7" s="37" t="e">
        <f>H132</f>
        <v>#REF!</v>
      </c>
      <c r="F7" s="29" t="s">
        <v>0</v>
      </c>
      <c r="G7" s="27"/>
      <c r="H7" s="27"/>
    </row>
    <row r="8" spans="1:8" ht="16.5">
      <c r="A8" s="68" t="s">
        <v>76</v>
      </c>
      <c r="B8" s="68"/>
      <c r="C8" s="68"/>
      <c r="D8" s="68"/>
      <c r="E8" s="37" t="e">
        <f>H125</f>
        <v>#REF!</v>
      </c>
      <c r="F8" s="29" t="s">
        <v>0</v>
      </c>
      <c r="G8" s="27"/>
      <c r="H8" s="27"/>
    </row>
    <row r="9" spans="1:8" ht="16.5">
      <c r="A9" s="71" t="s">
        <v>77</v>
      </c>
      <c r="B9" s="71"/>
      <c r="C9" s="71"/>
      <c r="D9" s="71"/>
      <c r="E9" s="37" t="e">
        <f>E8/4.6</f>
        <v>#REF!</v>
      </c>
      <c r="F9" s="32" t="s">
        <v>36</v>
      </c>
      <c r="G9" s="31"/>
      <c r="H9" s="31"/>
    </row>
    <row r="10" spans="1:8" ht="15">
      <c r="A10" s="72" t="s">
        <v>114</v>
      </c>
      <c r="B10" s="72"/>
      <c r="C10" s="72"/>
      <c r="D10" s="72"/>
      <c r="E10" s="72"/>
      <c r="F10" s="72"/>
      <c r="G10" s="72"/>
      <c r="H10" s="7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73" t="s">
        <v>1</v>
      </c>
      <c r="B12" s="74" t="s">
        <v>19</v>
      </c>
      <c r="C12" s="75" t="s">
        <v>20</v>
      </c>
      <c r="D12" s="76" t="s">
        <v>8</v>
      </c>
      <c r="E12" s="77" t="s">
        <v>16</v>
      </c>
      <c r="F12" s="77"/>
      <c r="G12" s="78" t="s">
        <v>2</v>
      </c>
      <c r="H12" s="78"/>
    </row>
    <row r="13" spans="1:8" ht="48">
      <c r="A13" s="73"/>
      <c r="B13" s="74"/>
      <c r="C13" s="75"/>
      <c r="D13" s="76"/>
      <c r="E13" s="7" t="s">
        <v>8</v>
      </c>
      <c r="F13" s="7" t="s">
        <v>18</v>
      </c>
      <c r="G13" s="7" t="s">
        <v>17</v>
      </c>
      <c r="H13" s="20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21">
        <v>8</v>
      </c>
    </row>
    <row r="15" spans="1:8" s="14" customFormat="1" ht="49.5" customHeight="1">
      <c r="A15" s="3" t="s">
        <v>10</v>
      </c>
      <c r="B15" s="3" t="s">
        <v>90</v>
      </c>
      <c r="C15" s="5" t="s">
        <v>115</v>
      </c>
      <c r="D15" s="3" t="s">
        <v>48</v>
      </c>
      <c r="E15" s="12"/>
      <c r="F15" s="17">
        <v>30</v>
      </c>
      <c r="G15" s="12"/>
      <c r="H15" s="36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38</v>
      </c>
      <c r="C16" s="16" t="s">
        <v>89</v>
      </c>
      <c r="D16" s="4" t="s">
        <v>49</v>
      </c>
      <c r="E16" s="8">
        <v>0.12</v>
      </c>
      <c r="F16" s="10">
        <f>E16*F15</f>
        <v>3.5999999999999996</v>
      </c>
      <c r="G16" s="8">
        <v>4.6</v>
      </c>
      <c r="H16" s="23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91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3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107</v>
      </c>
      <c r="D18" s="4" t="s">
        <v>48</v>
      </c>
      <c r="E18" s="9">
        <v>1.01</v>
      </c>
      <c r="F18" s="10">
        <f>E18*F15</f>
        <v>30.3</v>
      </c>
      <c r="G18" s="8">
        <v>4.1</v>
      </c>
      <c r="H18" s="23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84</v>
      </c>
      <c r="D19" s="4" t="s">
        <v>50</v>
      </c>
      <c r="E19" s="10"/>
      <c r="F19" s="10">
        <v>13</v>
      </c>
      <c r="G19" s="8">
        <v>0.8</v>
      </c>
      <c r="H19" s="23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85</v>
      </c>
      <c r="D20" s="4" t="s">
        <v>50</v>
      </c>
      <c r="E20" s="10"/>
      <c r="F20" s="10">
        <v>3</v>
      </c>
      <c r="G20" s="8">
        <v>10.2</v>
      </c>
      <c r="H20" s="23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37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3">
        <f t="shared" si="1"/>
        <v>1.5804479999999999</v>
      </c>
    </row>
    <row r="22" spans="1:8" s="14" customFormat="1" ht="46.5" customHeight="1">
      <c r="A22" s="3" t="s">
        <v>11</v>
      </c>
      <c r="B22" s="3" t="s">
        <v>90</v>
      </c>
      <c r="C22" s="5" t="s">
        <v>104</v>
      </c>
      <c r="D22" s="3" t="s">
        <v>48</v>
      </c>
      <c r="E22" s="12"/>
      <c r="F22" s="17">
        <v>24</v>
      </c>
      <c r="G22" s="12"/>
      <c r="H22" s="36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38</v>
      </c>
      <c r="C23" s="16" t="s">
        <v>89</v>
      </c>
      <c r="D23" s="4" t="s">
        <v>49</v>
      </c>
      <c r="E23" s="8">
        <v>0.12</v>
      </c>
      <c r="F23" s="10">
        <f>E23*F22</f>
        <v>2.88</v>
      </c>
      <c r="G23" s="8">
        <v>4.6</v>
      </c>
      <c r="H23" s="23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91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3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58</v>
      </c>
      <c r="D25" s="4" t="s">
        <v>48</v>
      </c>
      <c r="E25" s="9">
        <v>1.01</v>
      </c>
      <c r="F25" s="10">
        <f>E25*F22</f>
        <v>24.240000000000002</v>
      </c>
      <c r="G25" s="8">
        <v>2.5</v>
      </c>
      <c r="H25" s="23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59</v>
      </c>
      <c r="D26" s="4" t="s">
        <v>50</v>
      </c>
      <c r="E26" s="10"/>
      <c r="F26" s="10">
        <v>12</v>
      </c>
      <c r="G26" s="8">
        <v>0.6</v>
      </c>
      <c r="H26" s="23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60</v>
      </c>
      <c r="D27" s="4" t="s">
        <v>50</v>
      </c>
      <c r="E27" s="10"/>
      <c r="F27" s="10">
        <v>4</v>
      </c>
      <c r="G27" s="8">
        <v>8.5</v>
      </c>
      <c r="H27" s="23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37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3">
        <f t="shared" si="3"/>
        <v>1.2643584</v>
      </c>
    </row>
    <row r="29" spans="1:8" s="14" customFormat="1" ht="45" customHeight="1">
      <c r="A29" s="3" t="s">
        <v>12</v>
      </c>
      <c r="B29" s="3" t="s">
        <v>90</v>
      </c>
      <c r="C29" s="5" t="s">
        <v>81</v>
      </c>
      <c r="D29" s="3" t="s">
        <v>48</v>
      </c>
      <c r="E29" s="12"/>
      <c r="F29" s="17">
        <v>32</v>
      </c>
      <c r="G29" s="12"/>
      <c r="H29" s="36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38</v>
      </c>
      <c r="C30" s="16" t="s">
        <v>89</v>
      </c>
      <c r="D30" s="4" t="s">
        <v>49</v>
      </c>
      <c r="E30" s="8">
        <v>0.12</v>
      </c>
      <c r="F30" s="10">
        <f>E30*F29</f>
        <v>3.84</v>
      </c>
      <c r="G30" s="8">
        <v>4.6</v>
      </c>
      <c r="H30" s="23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91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3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61</v>
      </c>
      <c r="D32" s="4" t="s">
        <v>48</v>
      </c>
      <c r="E32" s="9">
        <v>1.01</v>
      </c>
      <c r="F32" s="10">
        <f>E32*F29</f>
        <v>32.32</v>
      </c>
      <c r="G32" s="8">
        <v>1.7</v>
      </c>
      <c r="H32" s="23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62</v>
      </c>
      <c r="D33" s="4" t="s">
        <v>50</v>
      </c>
      <c r="E33" s="10"/>
      <c r="F33" s="10">
        <v>13</v>
      </c>
      <c r="G33" s="8">
        <v>0.4</v>
      </c>
      <c r="H33" s="23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63</v>
      </c>
      <c r="D34" s="4" t="s">
        <v>50</v>
      </c>
      <c r="E34" s="10"/>
      <c r="F34" s="10">
        <v>3</v>
      </c>
      <c r="G34" s="8">
        <v>6.8</v>
      </c>
      <c r="H34" s="23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37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3">
        <f t="shared" si="5"/>
        <v>1.6858111999999998</v>
      </c>
    </row>
    <row r="36" spans="1:8" s="14" customFormat="1" ht="45" customHeight="1">
      <c r="A36" s="3" t="s">
        <v>13</v>
      </c>
      <c r="B36" s="3" t="s">
        <v>116</v>
      </c>
      <c r="C36" s="5" t="s">
        <v>118</v>
      </c>
      <c r="D36" s="3" t="s">
        <v>21</v>
      </c>
      <c r="E36" s="12"/>
      <c r="F36" s="17">
        <v>1</v>
      </c>
      <c r="G36" s="12"/>
      <c r="H36" s="36">
        <f>H37++H38++H39++H40</f>
        <v>20.748</v>
      </c>
    </row>
    <row r="37" spans="1:8" ht="15">
      <c r="A37" s="10">
        <f>A36+0.1</f>
        <v>4.1</v>
      </c>
      <c r="B37" s="4"/>
      <c r="C37" s="16" t="s">
        <v>87</v>
      </c>
      <c r="D37" s="4" t="s">
        <v>49</v>
      </c>
      <c r="E37" s="8">
        <v>1.54</v>
      </c>
      <c r="F37" s="10">
        <f>E37*F36</f>
        <v>1.54</v>
      </c>
      <c r="G37" s="8">
        <v>4.6</v>
      </c>
      <c r="H37" s="23">
        <f>F37*G37</f>
        <v>7.084</v>
      </c>
    </row>
    <row r="38" spans="1:8" ht="15">
      <c r="A38" s="10">
        <f>A37+0.1</f>
        <v>4.199999999999999</v>
      </c>
      <c r="B38" s="4"/>
      <c r="C38" s="16" t="s">
        <v>44</v>
      </c>
      <c r="D38" s="4" t="s">
        <v>39</v>
      </c>
      <c r="E38" s="8">
        <v>0.03</v>
      </c>
      <c r="F38" s="9">
        <f>E38*F36</f>
        <v>0.03</v>
      </c>
      <c r="G38" s="8">
        <v>3.2</v>
      </c>
      <c r="H38" s="42">
        <f>F38*G38</f>
        <v>0.096</v>
      </c>
    </row>
    <row r="39" spans="1:8" ht="15">
      <c r="A39" s="10">
        <f>A38+0.1</f>
        <v>4.299999999999999</v>
      </c>
      <c r="B39" s="4"/>
      <c r="C39" s="16" t="s">
        <v>117</v>
      </c>
      <c r="D39" s="4" t="s">
        <v>48</v>
      </c>
      <c r="E39" s="9">
        <v>1</v>
      </c>
      <c r="F39" s="10">
        <f>E39*F36</f>
        <v>1</v>
      </c>
      <c r="G39" s="8">
        <v>12</v>
      </c>
      <c r="H39" s="23">
        <f>F39*G39</f>
        <v>12</v>
      </c>
    </row>
    <row r="40" spans="1:8" ht="15">
      <c r="A40" s="10">
        <f>A39+0.1</f>
        <v>4.399999999999999</v>
      </c>
      <c r="B40" s="4"/>
      <c r="C40" s="16" t="s">
        <v>37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3">
        <f>F40*G40</f>
        <v>1.568</v>
      </c>
    </row>
    <row r="41" spans="1:8" s="14" customFormat="1" ht="45" customHeight="1">
      <c r="A41" s="3" t="s">
        <v>14</v>
      </c>
      <c r="B41" s="3" t="s">
        <v>116</v>
      </c>
      <c r="C41" s="5" t="s">
        <v>119</v>
      </c>
      <c r="D41" s="3" t="s">
        <v>21</v>
      </c>
      <c r="E41" s="12"/>
      <c r="F41" s="17">
        <v>1</v>
      </c>
      <c r="G41" s="12"/>
      <c r="H41" s="36">
        <f>H42+H43+H44++H45</f>
        <v>38.748</v>
      </c>
    </row>
    <row r="42" spans="1:8" ht="15">
      <c r="A42" s="10">
        <f>A41+0.1</f>
        <v>5.1</v>
      </c>
      <c r="B42" s="4"/>
      <c r="C42" s="16" t="s">
        <v>87</v>
      </c>
      <c r="D42" s="4" t="s">
        <v>49</v>
      </c>
      <c r="E42" s="8">
        <v>1.54</v>
      </c>
      <c r="F42" s="10">
        <f>E42*F41</f>
        <v>1.54</v>
      </c>
      <c r="G42" s="8">
        <v>4.6</v>
      </c>
      <c r="H42" s="23">
        <f>F42*G42</f>
        <v>7.084</v>
      </c>
    </row>
    <row r="43" spans="1:8" ht="15">
      <c r="A43" s="10">
        <f>A42+0.1</f>
        <v>5.199999999999999</v>
      </c>
      <c r="B43" s="4"/>
      <c r="C43" s="16" t="s">
        <v>44</v>
      </c>
      <c r="D43" s="4" t="s">
        <v>39</v>
      </c>
      <c r="E43" s="8">
        <v>0.03</v>
      </c>
      <c r="F43" s="9">
        <f>E43*F41</f>
        <v>0.03</v>
      </c>
      <c r="G43" s="8">
        <v>3.2</v>
      </c>
      <c r="H43" s="42">
        <f>F43*G43</f>
        <v>0.096</v>
      </c>
    </row>
    <row r="44" spans="1:8" ht="15">
      <c r="A44" s="10">
        <f>A43+0.1</f>
        <v>5.299999999999999</v>
      </c>
      <c r="B44" s="4"/>
      <c r="C44" s="16" t="s">
        <v>119</v>
      </c>
      <c r="D44" s="4" t="s">
        <v>48</v>
      </c>
      <c r="E44" s="9">
        <v>1</v>
      </c>
      <c r="F44" s="10">
        <f>E44*F41</f>
        <v>1</v>
      </c>
      <c r="G44" s="8">
        <v>30</v>
      </c>
      <c r="H44" s="23">
        <f>F44*G44</f>
        <v>30</v>
      </c>
    </row>
    <row r="45" spans="1:8" ht="15">
      <c r="A45" s="10">
        <f>A44+0.1</f>
        <v>5.399999999999999</v>
      </c>
      <c r="B45" s="4"/>
      <c r="C45" s="16" t="s">
        <v>37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3">
        <f>F45*G45</f>
        <v>1.568</v>
      </c>
    </row>
    <row r="46" spans="1:8" s="14" customFormat="1" ht="42" customHeight="1">
      <c r="A46" s="3" t="s">
        <v>15</v>
      </c>
      <c r="B46" s="3" t="s">
        <v>116</v>
      </c>
      <c r="C46" s="5" t="s">
        <v>94</v>
      </c>
      <c r="D46" s="3" t="s">
        <v>21</v>
      </c>
      <c r="E46" s="12"/>
      <c r="F46" s="17">
        <v>1</v>
      </c>
      <c r="G46" s="12"/>
      <c r="H46" s="36">
        <f>H47+H48++H49++H50</f>
        <v>20.748</v>
      </c>
    </row>
    <row r="47" spans="1:8" ht="15">
      <c r="A47" s="10">
        <f>A46+0.1</f>
        <v>6.1</v>
      </c>
      <c r="B47" s="4"/>
      <c r="C47" s="16" t="s">
        <v>87</v>
      </c>
      <c r="D47" s="4" t="s">
        <v>49</v>
      </c>
      <c r="E47" s="8">
        <v>1.54</v>
      </c>
      <c r="F47" s="10">
        <f>E47*F46</f>
        <v>1.54</v>
      </c>
      <c r="G47" s="8">
        <v>4.6</v>
      </c>
      <c r="H47" s="23">
        <f>F47*G47</f>
        <v>7.084</v>
      </c>
    </row>
    <row r="48" spans="1:8" ht="15">
      <c r="A48" s="10">
        <f>A47+0.1</f>
        <v>6.199999999999999</v>
      </c>
      <c r="B48" s="4"/>
      <c r="C48" s="16" t="s">
        <v>44</v>
      </c>
      <c r="D48" s="4" t="s">
        <v>39</v>
      </c>
      <c r="E48" s="8">
        <v>0.03</v>
      </c>
      <c r="F48" s="9">
        <f>E48*F46</f>
        <v>0.03</v>
      </c>
      <c r="G48" s="8">
        <v>3.2</v>
      </c>
      <c r="H48" s="42">
        <f>F48*G48</f>
        <v>0.096</v>
      </c>
    </row>
    <row r="49" spans="1:8" ht="15">
      <c r="A49" s="10">
        <f>A48+0.1</f>
        <v>6.299999999999999</v>
      </c>
      <c r="B49" s="4"/>
      <c r="C49" s="16" t="s">
        <v>94</v>
      </c>
      <c r="D49" s="4" t="s">
        <v>48</v>
      </c>
      <c r="E49" s="9">
        <v>1</v>
      </c>
      <c r="F49" s="10">
        <f>E49*F46</f>
        <v>1</v>
      </c>
      <c r="G49" s="8">
        <v>12</v>
      </c>
      <c r="H49" s="23">
        <f>F49*G49</f>
        <v>12</v>
      </c>
    </row>
    <row r="50" spans="1:8" ht="15">
      <c r="A50" s="10">
        <f>A49+0.1</f>
        <v>6.399999999999999</v>
      </c>
      <c r="B50" s="4"/>
      <c r="C50" s="16" t="s">
        <v>37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3">
        <f>F50*G50</f>
        <v>1.568</v>
      </c>
    </row>
    <row r="51" spans="1:9" s="14" customFormat="1" ht="40.5">
      <c r="A51" s="3" t="s">
        <v>3</v>
      </c>
      <c r="B51" s="3" t="s">
        <v>64</v>
      </c>
      <c r="C51" s="5" t="s">
        <v>65</v>
      </c>
      <c r="D51" s="3" t="s">
        <v>48</v>
      </c>
      <c r="E51" s="12"/>
      <c r="F51" s="17">
        <v>86</v>
      </c>
      <c r="G51" s="12"/>
      <c r="H51" s="36">
        <f>H52+H53</f>
        <v>35.514559999999996</v>
      </c>
      <c r="I51" s="34"/>
    </row>
    <row r="52" spans="1:8" ht="18" customHeight="1">
      <c r="A52" s="10">
        <f>A51+0.1</f>
        <v>7.1</v>
      </c>
      <c r="B52" s="4"/>
      <c r="C52" s="16" t="s">
        <v>86</v>
      </c>
      <c r="D52" s="4" t="s">
        <v>49</v>
      </c>
      <c r="E52" s="8">
        <v>0.06</v>
      </c>
      <c r="F52" s="10">
        <f>E52*F51</f>
        <v>5.16</v>
      </c>
      <c r="G52" s="8">
        <v>4.6</v>
      </c>
      <c r="H52" s="23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37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3">
        <f>F53*G53</f>
        <v>11.778559999999999</v>
      </c>
    </row>
    <row r="54" spans="1:8" s="14" customFormat="1" ht="51.75" customHeight="1">
      <c r="A54" s="3" t="s">
        <v>4</v>
      </c>
      <c r="B54" s="3" t="s">
        <v>92</v>
      </c>
      <c r="C54" s="5" t="s">
        <v>122</v>
      </c>
      <c r="D54" s="3" t="s">
        <v>70</v>
      </c>
      <c r="E54" s="12"/>
      <c r="F54" s="17">
        <v>1</v>
      </c>
      <c r="G54" s="12"/>
      <c r="H54" s="36">
        <f>H55+H56++H57++H58++H59</f>
        <v>566.3100000000001</v>
      </c>
    </row>
    <row r="55" spans="1:8" ht="13.5">
      <c r="A55" s="10">
        <f>A54+0.1</f>
        <v>8.1</v>
      </c>
      <c r="B55" s="4"/>
      <c r="C55" s="33" t="s">
        <v>93</v>
      </c>
      <c r="D55" s="4" t="s">
        <v>49</v>
      </c>
      <c r="E55" s="8">
        <v>19.09</v>
      </c>
      <c r="F55" s="10">
        <f>E55*F54</f>
        <v>19.09</v>
      </c>
      <c r="G55" s="8">
        <v>4.6</v>
      </c>
      <c r="H55" s="23">
        <f>F55*G55</f>
        <v>87.814</v>
      </c>
    </row>
    <row r="56" spans="1:8" ht="15" customHeight="1">
      <c r="A56" s="10">
        <f>A55+0.1</f>
        <v>8.2</v>
      </c>
      <c r="B56" s="4"/>
      <c r="C56" s="33" t="s">
        <v>83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3">
        <f>F56*G56</f>
        <v>1.4400000000000002</v>
      </c>
    </row>
    <row r="57" spans="1:8" ht="13.5">
      <c r="A57" s="10">
        <f>A56+0.1</f>
        <v>8.299999999999999</v>
      </c>
      <c r="B57" s="4"/>
      <c r="C57" s="24" t="s">
        <v>120</v>
      </c>
      <c r="D57" s="4" t="s">
        <v>41</v>
      </c>
      <c r="E57" s="10">
        <v>1</v>
      </c>
      <c r="F57" s="10">
        <f>E57*F54</f>
        <v>1</v>
      </c>
      <c r="G57" s="8">
        <v>430</v>
      </c>
      <c r="H57" s="23">
        <f>F57*G57</f>
        <v>430</v>
      </c>
    </row>
    <row r="58" spans="1:8" ht="13.5">
      <c r="A58" s="10">
        <f>A57+0.1</f>
        <v>8.399999999999999</v>
      </c>
      <c r="B58" s="4"/>
      <c r="C58" s="24" t="s">
        <v>121</v>
      </c>
      <c r="D58" s="4" t="s">
        <v>21</v>
      </c>
      <c r="E58" s="10"/>
      <c r="F58" s="10">
        <v>1</v>
      </c>
      <c r="G58" s="8">
        <v>42</v>
      </c>
      <c r="H58" s="23">
        <f>F58*G58</f>
        <v>42</v>
      </c>
    </row>
    <row r="59" spans="1:8" ht="15.75" customHeight="1">
      <c r="A59" s="10">
        <f>A58+0.1</f>
        <v>8.499999999999998</v>
      </c>
      <c r="B59" s="4"/>
      <c r="C59" s="33" t="s">
        <v>37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3">
        <f>F59*G59</f>
        <v>5.056000000000001</v>
      </c>
    </row>
    <row r="60" spans="1:8" s="14" customFormat="1" ht="52.5" customHeight="1">
      <c r="A60" s="3" t="s">
        <v>5</v>
      </c>
      <c r="B60" s="3" t="s">
        <v>35</v>
      </c>
      <c r="C60" s="5" t="s">
        <v>73</v>
      </c>
      <c r="D60" s="3" t="s">
        <v>21</v>
      </c>
      <c r="E60" s="17"/>
      <c r="F60" s="17">
        <v>10</v>
      </c>
      <c r="G60" s="17"/>
      <c r="H60" s="36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42</v>
      </c>
      <c r="D61" s="4" t="s">
        <v>36</v>
      </c>
      <c r="E61" s="9">
        <v>0.76</v>
      </c>
      <c r="F61" s="10">
        <f>E61*F60</f>
        <v>7.6</v>
      </c>
      <c r="G61" s="8">
        <v>4.6</v>
      </c>
      <c r="H61" s="23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43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3">
        <f>F62*G62</f>
        <v>14.720000000000002</v>
      </c>
    </row>
    <row r="63" spans="1:8" ht="16.5" customHeight="1">
      <c r="A63" s="4"/>
      <c r="B63" s="4"/>
      <c r="C63" s="30" t="s">
        <v>66</v>
      </c>
      <c r="D63" s="4"/>
      <c r="E63" s="8"/>
      <c r="F63" s="10"/>
      <c r="G63" s="8"/>
      <c r="H63" s="23"/>
    </row>
    <row r="64" spans="1:8" s="14" customFormat="1" ht="45" customHeight="1">
      <c r="A64" s="3" t="s">
        <v>6</v>
      </c>
      <c r="B64" s="3" t="s">
        <v>67</v>
      </c>
      <c r="C64" s="5" t="s">
        <v>68</v>
      </c>
      <c r="D64" s="3" t="s">
        <v>48</v>
      </c>
      <c r="E64" s="12"/>
      <c r="F64" s="17">
        <v>22</v>
      </c>
      <c r="G64" s="12"/>
      <c r="H64" s="36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78</v>
      </c>
      <c r="D65" s="4" t="s">
        <v>49</v>
      </c>
      <c r="E65" s="8">
        <v>0.67</v>
      </c>
      <c r="F65" s="10">
        <f>E65*F64</f>
        <v>14.74</v>
      </c>
      <c r="G65" s="8">
        <v>4.6</v>
      </c>
      <c r="H65" s="23">
        <f>F65*G65</f>
        <v>67.804</v>
      </c>
    </row>
    <row r="66" spans="1:8" ht="15">
      <c r="A66" s="10">
        <f>A65+0.1</f>
        <v>10.2</v>
      </c>
      <c r="B66" s="4"/>
      <c r="C66" s="16" t="s">
        <v>79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3">
        <f>F66*G66</f>
        <v>0.0704</v>
      </c>
    </row>
    <row r="67" spans="1:8" ht="15">
      <c r="A67" s="10">
        <f>A66+0.1</f>
        <v>10.299999999999999</v>
      </c>
      <c r="B67" s="4"/>
      <c r="C67" s="16" t="s">
        <v>88</v>
      </c>
      <c r="D67" s="4" t="s">
        <v>40</v>
      </c>
      <c r="E67" s="10">
        <v>1</v>
      </c>
      <c r="F67" s="10">
        <f>E67*F64</f>
        <v>22</v>
      </c>
      <c r="G67" s="8">
        <v>5.1</v>
      </c>
      <c r="H67" s="23">
        <f>F67*G67</f>
        <v>112.19999999999999</v>
      </c>
    </row>
    <row r="68" spans="1:8" ht="15">
      <c r="A68" s="10">
        <f>A67+0.1</f>
        <v>10.399999999999999</v>
      </c>
      <c r="B68" s="4"/>
      <c r="C68" s="16" t="s">
        <v>69</v>
      </c>
      <c r="D68" s="4" t="s">
        <v>50</v>
      </c>
      <c r="E68" s="8"/>
      <c r="F68" s="10">
        <v>14</v>
      </c>
      <c r="G68" s="8">
        <v>5</v>
      </c>
      <c r="H68" s="23">
        <f>F68*G68</f>
        <v>70</v>
      </c>
    </row>
    <row r="69" spans="1:8" ht="15">
      <c r="A69" s="10">
        <f>A68+0.1</f>
        <v>10.499999999999998</v>
      </c>
      <c r="B69" s="3"/>
      <c r="C69" s="16" t="s">
        <v>37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3">
        <f>F69*G69</f>
        <v>14.6432</v>
      </c>
    </row>
    <row r="70" spans="1:8" s="14" customFormat="1" ht="45" customHeight="1">
      <c r="A70" s="3" t="s">
        <v>45</v>
      </c>
      <c r="B70" s="3" t="s">
        <v>51</v>
      </c>
      <c r="C70" s="5" t="s">
        <v>52</v>
      </c>
      <c r="D70" s="3" t="s">
        <v>48</v>
      </c>
      <c r="E70" s="12"/>
      <c r="F70" s="17">
        <v>20</v>
      </c>
      <c r="G70" s="12"/>
      <c r="H70" s="36">
        <f>H71+H72++H73+H74+H75</f>
        <v>224.448</v>
      </c>
    </row>
    <row r="71" spans="1:8" ht="15">
      <c r="A71" s="10">
        <f>A70+0.1</f>
        <v>11.1</v>
      </c>
      <c r="B71" s="4"/>
      <c r="C71" s="16" t="s">
        <v>53</v>
      </c>
      <c r="D71" s="4" t="s">
        <v>49</v>
      </c>
      <c r="E71" s="8">
        <v>0.7</v>
      </c>
      <c r="F71" s="10">
        <f>E71*F70</f>
        <v>14</v>
      </c>
      <c r="G71" s="8">
        <v>4.6</v>
      </c>
      <c r="H71" s="23">
        <f>F71*G71</f>
        <v>64.39999999999999</v>
      </c>
    </row>
    <row r="72" spans="1:8" ht="15">
      <c r="A72" s="10">
        <f>A71+0.1</f>
        <v>11.2</v>
      </c>
      <c r="B72" s="4"/>
      <c r="C72" s="16" t="s">
        <v>54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3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55</v>
      </c>
      <c r="D73" s="4" t="s">
        <v>40</v>
      </c>
      <c r="E73" s="10">
        <v>1</v>
      </c>
      <c r="F73" s="10">
        <f>E73*F70</f>
        <v>20</v>
      </c>
      <c r="G73" s="8">
        <v>4</v>
      </c>
      <c r="H73" s="23">
        <f>F73*G73</f>
        <v>80</v>
      </c>
    </row>
    <row r="74" spans="1:8" ht="15">
      <c r="A74" s="10">
        <f>A73+0.1</f>
        <v>11.399999999999999</v>
      </c>
      <c r="B74" s="4"/>
      <c r="C74" s="16" t="s">
        <v>56</v>
      </c>
      <c r="D74" s="4" t="s">
        <v>50</v>
      </c>
      <c r="E74" s="8"/>
      <c r="F74" s="10">
        <v>20</v>
      </c>
      <c r="G74" s="8">
        <v>3.5</v>
      </c>
      <c r="H74" s="23">
        <f>F74*G74</f>
        <v>70</v>
      </c>
    </row>
    <row r="75" spans="1:8" ht="15">
      <c r="A75" s="10">
        <f>A74+0.1</f>
        <v>11.499999999999998</v>
      </c>
      <c r="B75" s="4"/>
      <c r="C75" s="16" t="s">
        <v>37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3">
        <f>F75*G75</f>
        <v>9.984000000000002</v>
      </c>
    </row>
    <row r="76" spans="1:8" s="14" customFormat="1" ht="48" customHeight="1">
      <c r="A76" s="3" t="s">
        <v>22</v>
      </c>
      <c r="B76" s="3" t="s">
        <v>97</v>
      </c>
      <c r="C76" s="5" t="s">
        <v>123</v>
      </c>
      <c r="D76" s="3" t="s">
        <v>70</v>
      </c>
      <c r="E76" s="12"/>
      <c r="F76" s="17">
        <v>4</v>
      </c>
      <c r="G76" s="12"/>
      <c r="H76" s="36">
        <f>H77++H78++H79++H80</f>
        <v>537.2479999999999</v>
      </c>
    </row>
    <row r="77" spans="1:8" ht="15">
      <c r="A77" s="10">
        <f>A76+0.1</f>
        <v>12.1</v>
      </c>
      <c r="B77" s="4"/>
      <c r="C77" s="16" t="s">
        <v>95</v>
      </c>
      <c r="D77" s="4" t="s">
        <v>49</v>
      </c>
      <c r="E77" s="8">
        <v>4.2</v>
      </c>
      <c r="F77" s="10">
        <f>E77*F76</f>
        <v>16.8</v>
      </c>
      <c r="G77" s="8">
        <v>4.6</v>
      </c>
      <c r="H77" s="23">
        <f>F77*G77</f>
        <v>77.28</v>
      </c>
    </row>
    <row r="78" spans="1:8" ht="15">
      <c r="A78" s="10">
        <f>A77+0.1</f>
        <v>12.2</v>
      </c>
      <c r="B78" s="4"/>
      <c r="C78" s="16" t="s">
        <v>96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3">
        <f>F78*G78</f>
        <v>4.096</v>
      </c>
    </row>
    <row r="79" spans="1:8" ht="15">
      <c r="A79" s="10">
        <f>A78+0.1</f>
        <v>12.299999999999999</v>
      </c>
      <c r="B79" s="4"/>
      <c r="C79" s="16" t="s">
        <v>124</v>
      </c>
      <c r="D79" s="4" t="s">
        <v>41</v>
      </c>
      <c r="E79" s="8">
        <v>1</v>
      </c>
      <c r="F79" s="10">
        <f>E79*F76</f>
        <v>4</v>
      </c>
      <c r="G79" s="10">
        <v>110</v>
      </c>
      <c r="H79" s="23">
        <f>F79*G79</f>
        <v>440</v>
      </c>
    </row>
    <row r="80" spans="1:8" ht="15">
      <c r="A80" s="10">
        <f>A79+0.1</f>
        <v>12.399999999999999</v>
      </c>
      <c r="B80" s="4"/>
      <c r="C80" s="16" t="s">
        <v>37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3">
        <f>F80*G80</f>
        <v>15.872</v>
      </c>
    </row>
    <row r="81" spans="1:8" s="14" customFormat="1" ht="52.5" customHeight="1">
      <c r="A81" s="3" t="s">
        <v>23</v>
      </c>
      <c r="B81" s="3" t="s">
        <v>98</v>
      </c>
      <c r="C81" s="5" t="s">
        <v>125</v>
      </c>
      <c r="D81" s="3" t="s">
        <v>70</v>
      </c>
      <c r="E81" s="12"/>
      <c r="F81" s="17">
        <v>4</v>
      </c>
      <c r="G81" s="12"/>
      <c r="H81" s="36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99</v>
      </c>
      <c r="D82" s="4" t="s">
        <v>49</v>
      </c>
      <c r="E82" s="8">
        <v>7.88</v>
      </c>
      <c r="F82" s="10">
        <f>E82*F81</f>
        <v>31.52</v>
      </c>
      <c r="G82" s="8">
        <v>4.6</v>
      </c>
      <c r="H82" s="23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100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3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126</v>
      </c>
      <c r="D84" s="4" t="s">
        <v>41</v>
      </c>
      <c r="E84" s="8">
        <v>1</v>
      </c>
      <c r="F84" s="10">
        <f>E84*F81</f>
        <v>4</v>
      </c>
      <c r="G84" s="8">
        <v>110</v>
      </c>
      <c r="H84" s="23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82</v>
      </c>
      <c r="D85" s="4" t="s">
        <v>21</v>
      </c>
      <c r="E85" s="8">
        <v>1</v>
      </c>
      <c r="F85" s="10">
        <f>E85*F81</f>
        <v>4</v>
      </c>
      <c r="G85" s="8">
        <v>25</v>
      </c>
      <c r="H85" s="23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71</v>
      </c>
      <c r="D86" s="4" t="s">
        <v>21</v>
      </c>
      <c r="E86" s="8">
        <v>2</v>
      </c>
      <c r="F86" s="10">
        <f>E86*F81</f>
        <v>8</v>
      </c>
      <c r="G86" s="8">
        <v>9</v>
      </c>
      <c r="H86" s="23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37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3">
        <f t="shared" si="7"/>
        <v>4.736</v>
      </c>
    </row>
    <row r="88" spans="1:8" s="14" customFormat="1" ht="45" customHeight="1">
      <c r="A88" s="3" t="s">
        <v>24</v>
      </c>
      <c r="B88" s="3" t="s">
        <v>97</v>
      </c>
      <c r="C88" s="5" t="s">
        <v>127</v>
      </c>
      <c r="D88" s="3" t="s">
        <v>70</v>
      </c>
      <c r="E88" s="12"/>
      <c r="F88" s="17">
        <v>1</v>
      </c>
      <c r="G88" s="12"/>
      <c r="H88" s="36">
        <f>H89++H90++H91++H92</f>
        <v>154.31199999999998</v>
      </c>
    </row>
    <row r="89" spans="1:8" ht="15">
      <c r="A89" s="10">
        <f>A88+0.1</f>
        <v>14.1</v>
      </c>
      <c r="B89" s="4"/>
      <c r="C89" s="16" t="s">
        <v>95</v>
      </c>
      <c r="D89" s="4" t="s">
        <v>49</v>
      </c>
      <c r="E89" s="8">
        <v>4.2</v>
      </c>
      <c r="F89" s="10">
        <f>E89*F88</f>
        <v>4.2</v>
      </c>
      <c r="G89" s="8">
        <v>4.6</v>
      </c>
      <c r="H89" s="23">
        <f>F89*G89</f>
        <v>19.32</v>
      </c>
    </row>
    <row r="90" spans="1:8" ht="15">
      <c r="A90" s="10">
        <f>A89+0.1</f>
        <v>14.2</v>
      </c>
      <c r="B90" s="4"/>
      <c r="C90" s="16" t="s">
        <v>96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3">
        <f>F90*G90</f>
        <v>1.024</v>
      </c>
    </row>
    <row r="91" spans="1:8" ht="15">
      <c r="A91" s="10">
        <f>A90+0.1</f>
        <v>14.299999999999999</v>
      </c>
      <c r="B91" s="4"/>
      <c r="C91" s="16" t="s">
        <v>109</v>
      </c>
      <c r="D91" s="4" t="s">
        <v>41</v>
      </c>
      <c r="E91" s="8">
        <v>1</v>
      </c>
      <c r="F91" s="10">
        <f>E91*F88</f>
        <v>1</v>
      </c>
      <c r="G91" s="10">
        <v>130</v>
      </c>
      <c r="H91" s="23">
        <f>F91*G91</f>
        <v>130</v>
      </c>
    </row>
    <row r="92" spans="1:8" ht="15">
      <c r="A92" s="10">
        <f>A91+0.1</f>
        <v>14.399999999999999</v>
      </c>
      <c r="B92" s="4"/>
      <c r="C92" s="16" t="s">
        <v>37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3">
        <f>F92*G92</f>
        <v>3.968</v>
      </c>
    </row>
    <row r="93" spans="1:8" s="14" customFormat="1" ht="45.75" customHeight="1">
      <c r="A93" s="3" t="s">
        <v>46</v>
      </c>
      <c r="B93" s="3" t="s">
        <v>98</v>
      </c>
      <c r="C93" s="5" t="s">
        <v>128</v>
      </c>
      <c r="D93" s="3" t="s">
        <v>70</v>
      </c>
      <c r="E93" s="12"/>
      <c r="F93" s="17">
        <v>2</v>
      </c>
      <c r="G93" s="12"/>
      <c r="H93" s="36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99</v>
      </c>
      <c r="D94" s="4" t="s">
        <v>49</v>
      </c>
      <c r="E94" s="8">
        <v>7.88</v>
      </c>
      <c r="F94" s="10">
        <f>E94*F93</f>
        <v>15.76</v>
      </c>
      <c r="G94" s="8">
        <v>4.6</v>
      </c>
      <c r="H94" s="23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100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3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130</v>
      </c>
      <c r="D96" s="4" t="s">
        <v>41</v>
      </c>
      <c r="E96" s="8">
        <v>1</v>
      </c>
      <c r="F96" s="10">
        <f>E96*F93</f>
        <v>2</v>
      </c>
      <c r="G96" s="8">
        <v>120</v>
      </c>
      <c r="H96" s="23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82</v>
      </c>
      <c r="D97" s="4" t="s">
        <v>21</v>
      </c>
      <c r="E97" s="8">
        <v>1</v>
      </c>
      <c r="F97" s="10">
        <f>E97*F93</f>
        <v>2</v>
      </c>
      <c r="G97" s="8">
        <v>25</v>
      </c>
      <c r="H97" s="23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71</v>
      </c>
      <c r="D98" s="4" t="s">
        <v>21</v>
      </c>
      <c r="E98" s="8">
        <v>2</v>
      </c>
      <c r="F98" s="10">
        <f>E98*F93</f>
        <v>4</v>
      </c>
      <c r="G98" s="8">
        <v>9</v>
      </c>
      <c r="H98" s="23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37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3">
        <f t="shared" si="9"/>
        <v>2.368</v>
      </c>
    </row>
    <row r="100" spans="1:8" s="14" customFormat="1" ht="47.25" customHeight="1">
      <c r="A100" s="3" t="s">
        <v>28</v>
      </c>
      <c r="B100" s="3" t="s">
        <v>98</v>
      </c>
      <c r="C100" s="5" t="s">
        <v>129</v>
      </c>
      <c r="D100" s="3" t="s">
        <v>70</v>
      </c>
      <c r="E100" s="12"/>
      <c r="F100" s="17">
        <v>1</v>
      </c>
      <c r="G100" s="12"/>
      <c r="H100" s="36">
        <f>H101+H102++H103++H104++H105</f>
        <v>152.56</v>
      </c>
    </row>
    <row r="101" spans="1:8" ht="15">
      <c r="A101" s="10">
        <f>A100+0.1</f>
        <v>16.1</v>
      </c>
      <c r="B101" s="4"/>
      <c r="C101" s="16" t="s">
        <v>99</v>
      </c>
      <c r="D101" s="4" t="s">
        <v>49</v>
      </c>
      <c r="E101" s="8">
        <v>7.88</v>
      </c>
      <c r="F101" s="10">
        <f>E101*F100</f>
        <v>7.88</v>
      </c>
      <c r="G101" s="8">
        <v>4.6</v>
      </c>
      <c r="H101" s="23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100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3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129</v>
      </c>
      <c r="D103" s="4" t="s">
        <v>41</v>
      </c>
      <c r="E103" s="8">
        <v>1</v>
      </c>
      <c r="F103" s="10">
        <f>E103*F100</f>
        <v>1</v>
      </c>
      <c r="G103" s="8">
        <v>90</v>
      </c>
      <c r="H103" s="23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82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3">
        <f>F104*G104</f>
        <v>25</v>
      </c>
    </row>
    <row r="105" spans="1:8" ht="15">
      <c r="A105" s="10">
        <f>A104+0.1</f>
        <v>16.500000000000007</v>
      </c>
      <c r="B105" s="4"/>
      <c r="C105" s="16" t="s">
        <v>37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3">
        <f>F105*G105</f>
        <v>1.184</v>
      </c>
    </row>
    <row r="106" spans="1:8" s="14" customFormat="1" ht="48" customHeight="1">
      <c r="A106" s="3" t="s">
        <v>29</v>
      </c>
      <c r="B106" s="3" t="s">
        <v>72</v>
      </c>
      <c r="C106" s="5" t="s">
        <v>101</v>
      </c>
      <c r="D106" s="3" t="s">
        <v>50</v>
      </c>
      <c r="E106" s="12"/>
      <c r="F106" s="17">
        <v>7</v>
      </c>
      <c r="G106" s="12"/>
      <c r="H106" s="36">
        <f>H107+H108+H109+H110</f>
        <v>125.013</v>
      </c>
    </row>
    <row r="107" spans="1:8" ht="15">
      <c r="A107" s="10">
        <f>A106+0.1</f>
        <v>17.1</v>
      </c>
      <c r="B107" s="4"/>
      <c r="C107" s="16" t="s">
        <v>80</v>
      </c>
      <c r="D107" s="4" t="s">
        <v>49</v>
      </c>
      <c r="E107" s="8">
        <v>0.529</v>
      </c>
      <c r="F107" s="10">
        <f>E107*F106</f>
        <v>3.7030000000000003</v>
      </c>
      <c r="G107" s="8">
        <v>4.6</v>
      </c>
      <c r="H107" s="23">
        <f>F107*G107</f>
        <v>17.0338</v>
      </c>
    </row>
    <row r="108" spans="1:8" ht="15">
      <c r="A108" s="10">
        <f>A107+0.1</f>
        <v>17.200000000000003</v>
      </c>
      <c r="B108" s="4"/>
      <c r="C108" s="16" t="s">
        <v>47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3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102</v>
      </c>
      <c r="D109" s="4" t="s">
        <v>50</v>
      </c>
      <c r="E109" s="8">
        <v>1</v>
      </c>
      <c r="F109" s="10">
        <f>E109*F106</f>
        <v>7</v>
      </c>
      <c r="G109" s="10">
        <v>15</v>
      </c>
      <c r="H109" s="23">
        <f>F109*G109</f>
        <v>105</v>
      </c>
    </row>
    <row r="110" spans="1:8" ht="15">
      <c r="A110" s="10">
        <f>A109+0.1</f>
        <v>17.400000000000006</v>
      </c>
      <c r="B110" s="4"/>
      <c r="C110" s="16" t="s">
        <v>37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3">
        <f>F110*G110</f>
        <v>2.4640000000000004</v>
      </c>
    </row>
    <row r="111" spans="1:8" s="14" customFormat="1" ht="45" customHeight="1">
      <c r="A111" s="3" t="s">
        <v>30</v>
      </c>
      <c r="B111" s="3" t="s">
        <v>72</v>
      </c>
      <c r="C111" s="5" t="s">
        <v>131</v>
      </c>
      <c r="D111" s="3" t="s">
        <v>50</v>
      </c>
      <c r="E111" s="12"/>
      <c r="F111" s="17">
        <v>2</v>
      </c>
      <c r="G111" s="12"/>
      <c r="H111" s="36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132</v>
      </c>
      <c r="D112" s="4" t="s">
        <v>49</v>
      </c>
      <c r="E112" s="8">
        <v>1.5</v>
      </c>
      <c r="F112" s="10">
        <f>E112*F111</f>
        <v>3</v>
      </c>
      <c r="G112" s="8">
        <v>4.6</v>
      </c>
      <c r="H112" s="23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47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3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131</v>
      </c>
      <c r="D114" s="4" t="s">
        <v>50</v>
      </c>
      <c r="E114" s="8">
        <v>1</v>
      </c>
      <c r="F114" s="10">
        <f>E114*F111</f>
        <v>2</v>
      </c>
      <c r="G114" s="10">
        <v>70</v>
      </c>
      <c r="H114" s="23">
        <f>F114*G114</f>
        <v>140</v>
      </c>
    </row>
    <row r="115" spans="1:8" ht="15">
      <c r="A115" s="10">
        <f>A114+0.1</f>
        <v>18.400000000000006</v>
      </c>
      <c r="B115" s="4"/>
      <c r="C115" s="16" t="s">
        <v>37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3">
        <f>F115*G115</f>
        <v>0.7040000000000001</v>
      </c>
    </row>
    <row r="116" spans="1:8" s="14" customFormat="1" ht="45" customHeight="1">
      <c r="A116" s="3" t="s">
        <v>31</v>
      </c>
      <c r="B116" s="3" t="s">
        <v>72</v>
      </c>
      <c r="C116" s="5" t="s">
        <v>111</v>
      </c>
      <c r="D116" s="3" t="s">
        <v>50</v>
      </c>
      <c r="E116" s="12"/>
      <c r="F116" s="17">
        <v>3</v>
      </c>
      <c r="G116" s="12"/>
      <c r="H116" s="36">
        <f>H117+H118+H119+H120</f>
        <v>908.577</v>
      </c>
    </row>
    <row r="117" spans="1:8" ht="15">
      <c r="A117" s="10">
        <f>A116+0.1</f>
        <v>19.1</v>
      </c>
      <c r="B117" s="4"/>
      <c r="C117" s="16" t="s">
        <v>80</v>
      </c>
      <c r="D117" s="4" t="s">
        <v>49</v>
      </c>
      <c r="E117" s="8">
        <v>0.529</v>
      </c>
      <c r="F117" s="10">
        <f>E117*F116</f>
        <v>1.5870000000000002</v>
      </c>
      <c r="G117" s="8">
        <v>4.6</v>
      </c>
      <c r="H117" s="23">
        <f>F117*G117</f>
        <v>7.3002</v>
      </c>
    </row>
    <row r="118" spans="1:8" ht="15">
      <c r="A118" s="10">
        <f>A117+0.1</f>
        <v>19.200000000000003</v>
      </c>
      <c r="B118" s="4"/>
      <c r="C118" s="16" t="s">
        <v>47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3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110</v>
      </c>
      <c r="D119" s="4" t="s">
        <v>50</v>
      </c>
      <c r="E119" s="8">
        <v>1</v>
      </c>
      <c r="F119" s="10">
        <f>E119*F116</f>
        <v>3</v>
      </c>
      <c r="G119" s="10">
        <v>300</v>
      </c>
      <c r="H119" s="23">
        <f>F119*G119</f>
        <v>900</v>
      </c>
    </row>
    <row r="120" spans="1:8" ht="15">
      <c r="A120" s="10">
        <f>A119+0.1</f>
        <v>19.400000000000006</v>
      </c>
      <c r="B120" s="4"/>
      <c r="C120" s="16" t="s">
        <v>37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3">
        <f>F120*G120</f>
        <v>1.056</v>
      </c>
    </row>
    <row r="121" spans="1:8" s="14" customFormat="1" ht="52.5" customHeight="1">
      <c r="A121" s="3" t="s">
        <v>32</v>
      </c>
      <c r="B121" s="3" t="s">
        <v>35</v>
      </c>
      <c r="C121" s="5" t="s">
        <v>73</v>
      </c>
      <c r="D121" s="3" t="s">
        <v>21</v>
      </c>
      <c r="E121" s="17"/>
      <c r="F121" s="17">
        <v>8</v>
      </c>
      <c r="G121" s="17"/>
      <c r="H121" s="36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42</v>
      </c>
      <c r="D122" s="4" t="s">
        <v>36</v>
      </c>
      <c r="E122" s="9">
        <v>0.76</v>
      </c>
      <c r="F122" s="10">
        <f>E122*F121</f>
        <v>6.08</v>
      </c>
      <c r="G122" s="8">
        <v>4.6</v>
      </c>
      <c r="H122" s="23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43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3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6" t="e">
        <f>H121++#REF!++#REF!+H116++H111+H106++H81++H76+#REF!+H70++H64++#REF!++H51++H29++H22++H15</f>
        <v>#REF!</v>
      </c>
      <c r="I124" s="26"/>
      <c r="J124" s="14"/>
    </row>
    <row r="125" spans="1:10" ht="16.5" customHeight="1">
      <c r="A125" s="3"/>
      <c r="B125" s="4"/>
      <c r="C125" s="3" t="s">
        <v>27</v>
      </c>
      <c r="D125" s="3" t="s">
        <v>0</v>
      </c>
      <c r="E125" s="12"/>
      <c r="F125" s="12"/>
      <c r="G125" s="12"/>
      <c r="H125" s="36" t="e">
        <f>H122+#REF!+#REF!+H117+H112+H107+H82+H77+#REF!+H71+H65+#REF!+#REF!+H52+H30+H23+H16</f>
        <v>#REF!</v>
      </c>
      <c r="I125" s="38"/>
      <c r="J125" s="14"/>
    </row>
    <row r="126" spans="1:10" ht="27.75" customHeight="1">
      <c r="A126" s="3"/>
      <c r="B126" s="4"/>
      <c r="C126" s="3" t="s">
        <v>33</v>
      </c>
      <c r="D126" s="3" t="s">
        <v>0</v>
      </c>
      <c r="E126" s="12"/>
      <c r="F126" s="12"/>
      <c r="G126" s="12"/>
      <c r="H126" s="36" t="e">
        <f>H124-H125</f>
        <v>#REF!</v>
      </c>
      <c r="I126" s="14"/>
      <c r="J126" s="14"/>
    </row>
    <row r="127" spans="1:10" ht="15">
      <c r="A127" s="3"/>
      <c r="B127" s="4"/>
      <c r="C127" s="5" t="s">
        <v>108</v>
      </c>
      <c r="D127" s="5"/>
      <c r="E127" s="11"/>
      <c r="F127" s="11"/>
      <c r="G127" s="11"/>
      <c r="H127" s="23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6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105</v>
      </c>
      <c r="D129" s="3" t="s">
        <v>0</v>
      </c>
      <c r="E129" s="12"/>
      <c r="F129" s="12"/>
      <c r="G129" s="12"/>
      <c r="H129" s="36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6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106</v>
      </c>
      <c r="D131" s="3" t="s">
        <v>0</v>
      </c>
      <c r="E131" s="12"/>
      <c r="F131" s="12"/>
      <c r="G131" s="12"/>
      <c r="H131" s="36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34</v>
      </c>
      <c r="D132" s="3" t="s">
        <v>0</v>
      </c>
      <c r="E132" s="8"/>
      <c r="F132" s="8"/>
      <c r="G132" s="22"/>
      <c r="H132" s="36" t="e">
        <f>H130+H131</f>
        <v>#REF!</v>
      </c>
    </row>
    <row r="135" spans="1:7" ht="15">
      <c r="A135" s="28"/>
      <c r="B135" s="28"/>
      <c r="C135" s="28"/>
      <c r="D135" s="28"/>
      <c r="E135" s="28"/>
      <c r="F135" s="28"/>
      <c r="G135" s="28"/>
    </row>
    <row r="136" spans="1:9" ht="15" customHeight="1">
      <c r="A136" s="69" t="s">
        <v>74</v>
      </c>
      <c r="B136" s="69"/>
      <c r="C136" s="69"/>
      <c r="D136" s="69"/>
      <c r="E136" s="69"/>
      <c r="F136" s="69"/>
      <c r="G136" s="69"/>
      <c r="H136" s="69"/>
      <c r="I136" s="25"/>
    </row>
    <row r="139" spans="3:10" ht="15" customHeight="1">
      <c r="C139" s="70"/>
      <c r="D139" s="70"/>
      <c r="E139" s="70"/>
      <c r="F139" s="70"/>
      <c r="G139" s="70"/>
      <c r="H139" s="70"/>
      <c r="I139" s="70"/>
      <c r="J139" s="70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1:H1"/>
    <mergeCell ref="A3:H3"/>
    <mergeCell ref="A4:H4"/>
    <mergeCell ref="A6:H6"/>
    <mergeCell ref="A7:D7"/>
    <mergeCell ref="A8:D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2019-06-03T10:35:56Z</cp:lastPrinted>
  <dcterms:created xsi:type="dcterms:W3CDTF">2005-10-04T05:52:32Z</dcterms:created>
  <dcterms:modified xsi:type="dcterms:W3CDTF">2019-06-03T11:50:42Z</dcterms:modified>
  <cp:category/>
  <cp:version/>
  <cp:contentType/>
  <cp:contentStatus/>
</cp:coreProperties>
</file>