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8535" activeTab="3"/>
  </bookViews>
  <sheets>
    <sheet name="#1" sheetId="5" r:id="rId1"/>
    <sheet name="#9" sheetId="14" r:id="rId2"/>
    <sheet name="#10" sheetId="15" r:id="rId3"/>
    <sheet name="კალ.გრაფ" sheetId="6" r:id="rId4"/>
  </sheets>
  <calcPr calcId="145621"/>
</workbook>
</file>

<file path=xl/calcChain.xml><?xml version="1.0" encoding="utf-8"?>
<calcChain xmlns="http://schemas.openxmlformats.org/spreadsheetml/2006/main">
  <c r="E28" i="15" l="1"/>
  <c r="G28" i="15" s="1"/>
  <c r="E27" i="15"/>
  <c r="G27" i="15" s="1"/>
  <c r="E26" i="15"/>
  <c r="G26" i="15" s="1"/>
  <c r="E25" i="15"/>
  <c r="G25" i="15" s="1"/>
  <c r="E24" i="15"/>
  <c r="G24" i="15" s="1"/>
  <c r="E23" i="15"/>
  <c r="G23" i="15" s="1"/>
  <c r="H23" i="15" s="1"/>
  <c r="G16" i="15" l="1"/>
  <c r="E15" i="15"/>
  <c r="G15" i="15" s="1"/>
  <c r="H15" i="15" s="1"/>
  <c r="E80" i="5"/>
  <c r="G80" i="5" s="1"/>
  <c r="E82" i="5"/>
  <c r="G82" i="5" s="1"/>
  <c r="G16" i="14"/>
  <c r="E15" i="14"/>
  <c r="G15" i="14" s="1"/>
  <c r="H15" i="14" s="1"/>
  <c r="E48" i="15" l="1"/>
  <c r="G48" i="15" s="1"/>
  <c r="E47" i="15"/>
  <c r="G47" i="15" s="1"/>
  <c r="E46" i="15"/>
  <c r="G46" i="15" s="1"/>
  <c r="G45" i="15"/>
  <c r="E44" i="15"/>
  <c r="G44" i="15" s="1"/>
  <c r="H44" i="15" s="1"/>
  <c r="E42" i="15"/>
  <c r="G42" i="15" s="1"/>
  <c r="E41" i="15"/>
  <c r="G41" i="15" s="1"/>
  <c r="E40" i="15"/>
  <c r="G40" i="15" s="1"/>
  <c r="E39" i="15"/>
  <c r="G39" i="15" s="1"/>
  <c r="E38" i="15"/>
  <c r="G38" i="15" s="1"/>
  <c r="E36" i="15"/>
  <c r="G36" i="15" s="1"/>
  <c r="E35" i="15"/>
  <c r="G35" i="15" s="1"/>
  <c r="E34" i="15"/>
  <c r="G34" i="15" s="1"/>
  <c r="E33" i="15"/>
  <c r="G33" i="15" s="1"/>
  <c r="E32" i="15"/>
  <c r="G32" i="15" s="1"/>
  <c r="H32" i="15" s="1"/>
  <c r="E30" i="15"/>
  <c r="G30" i="15" s="1"/>
  <c r="H30" i="15" s="1"/>
  <c r="E21" i="15"/>
  <c r="G21" i="15" s="1"/>
  <c r="E20" i="15"/>
  <c r="G20" i="15" s="1"/>
  <c r="E19" i="15"/>
  <c r="G19" i="15" s="1"/>
  <c r="E18" i="15"/>
  <c r="G18" i="15" s="1"/>
  <c r="H18" i="15" s="1"/>
  <c r="E13" i="15"/>
  <c r="G13" i="15" s="1"/>
  <c r="E12" i="15"/>
  <c r="G12" i="15" s="1"/>
  <c r="H12" i="15" s="1"/>
  <c r="E45" i="14"/>
  <c r="G45" i="14" s="1"/>
  <c r="E44" i="14"/>
  <c r="G44" i="14" s="1"/>
  <c r="E43" i="14"/>
  <c r="G43" i="14" s="1"/>
  <c r="E42" i="14"/>
  <c r="G42" i="14" s="1"/>
  <c r="E41" i="14"/>
  <c r="G41" i="14" s="1"/>
  <c r="H41" i="14" s="1"/>
  <c r="E39" i="14"/>
  <c r="G39" i="14" s="1"/>
  <c r="E38" i="14"/>
  <c r="G38" i="14" s="1"/>
  <c r="E37" i="14"/>
  <c r="G37" i="14" s="1"/>
  <c r="E36" i="14"/>
  <c r="G36" i="14" s="1"/>
  <c r="E35" i="14"/>
  <c r="G35" i="14" s="1"/>
  <c r="E34" i="14"/>
  <c r="G34" i="14" s="1"/>
  <c r="H34" i="14" s="1"/>
  <c r="H38" i="15" l="1"/>
  <c r="H53" i="15" s="1"/>
  <c r="G54" i="15" s="1"/>
  <c r="G49" i="15"/>
  <c r="G50" i="15" s="1"/>
  <c r="G51" i="15" l="1"/>
  <c r="G52" i="15" s="1"/>
  <c r="G53" i="15" l="1"/>
  <c r="D5" i="15" s="1"/>
  <c r="E31" i="14"/>
  <c r="G31" i="14" s="1"/>
  <c r="E30" i="14"/>
  <c r="E29" i="14"/>
  <c r="E32" i="14" s="1"/>
  <c r="G32" i="14" s="1"/>
  <c r="G30" i="14" l="1"/>
  <c r="G29" i="14"/>
  <c r="H29" i="14" s="1"/>
  <c r="E22" i="14"/>
  <c r="G22" i="14" s="1"/>
  <c r="E21" i="14"/>
  <c r="G21" i="14" s="1"/>
  <c r="E20" i="14"/>
  <c r="G20" i="14" s="1"/>
  <c r="E19" i="14"/>
  <c r="G19" i="14" s="1"/>
  <c r="E18" i="14"/>
  <c r="G18" i="14" s="1"/>
  <c r="H18" i="14" s="1"/>
  <c r="E81" i="5" l="1"/>
  <c r="G81" i="5" s="1"/>
  <c r="E79" i="5"/>
  <c r="G79" i="5" s="1"/>
  <c r="H79" i="5" s="1"/>
  <c r="E77" i="5"/>
  <c r="G77" i="5" s="1"/>
  <c r="H77" i="5" s="1"/>
  <c r="E95" i="5"/>
  <c r="G95" i="5" s="1"/>
  <c r="G94" i="5"/>
  <c r="G93" i="5"/>
  <c r="G92" i="5"/>
  <c r="G91" i="5"/>
  <c r="G90" i="5"/>
  <c r="G89" i="5"/>
  <c r="G88" i="5"/>
  <c r="G87" i="5"/>
  <c r="G86" i="5"/>
  <c r="E85" i="5"/>
  <c r="G85" i="5" s="1"/>
  <c r="E84" i="5"/>
  <c r="G84" i="5" s="1"/>
  <c r="H84" i="5" s="1"/>
  <c r="E75" i="5" l="1"/>
  <c r="G75" i="5" s="1"/>
  <c r="E74" i="5"/>
  <c r="G74" i="5" s="1"/>
  <c r="E73" i="5"/>
  <c r="G73" i="5" s="1"/>
  <c r="E72" i="5"/>
  <c r="G72" i="5" s="1"/>
  <c r="H72" i="5" s="1"/>
  <c r="E70" i="5"/>
  <c r="G70" i="5" s="1"/>
  <c r="E69" i="5"/>
  <c r="G69" i="5" s="1"/>
  <c r="E68" i="5"/>
  <c r="G68" i="5" s="1"/>
  <c r="E67" i="5"/>
  <c r="G67" i="5" s="1"/>
  <c r="H67" i="5" s="1"/>
  <c r="E65" i="5"/>
  <c r="G65" i="5" s="1"/>
  <c r="G64" i="5"/>
  <c r="E63" i="5"/>
  <c r="G63" i="5" s="1"/>
  <c r="E62" i="5"/>
  <c r="G62" i="5" s="1"/>
  <c r="E61" i="5"/>
  <c r="G61" i="5" s="1"/>
  <c r="H61" i="5" s="1"/>
  <c r="E59" i="5"/>
  <c r="G59" i="5" s="1"/>
  <c r="E58" i="5"/>
  <c r="G58" i="5" s="1"/>
  <c r="E57" i="5"/>
  <c r="G57" i="5" s="1"/>
  <c r="E56" i="5"/>
  <c r="G56" i="5" s="1"/>
  <c r="H56" i="5" s="1"/>
  <c r="E54" i="5"/>
  <c r="G54" i="5" s="1"/>
  <c r="E53" i="5"/>
  <c r="E52" i="5"/>
  <c r="G52" i="5" s="1"/>
  <c r="H52" i="5" s="1"/>
  <c r="E50" i="5"/>
  <c r="G50" i="5" s="1"/>
  <c r="E49" i="5"/>
  <c r="E48" i="5"/>
  <c r="G48" i="5" s="1"/>
  <c r="H48" i="5" s="1"/>
  <c r="E46" i="5"/>
  <c r="G46" i="5" s="1"/>
  <c r="E45" i="5"/>
  <c r="E44" i="5"/>
  <c r="G44" i="5" s="1"/>
  <c r="H44" i="5" s="1"/>
  <c r="G53" i="5" l="1"/>
  <c r="G49" i="5"/>
  <c r="G45" i="5"/>
  <c r="E42" i="5"/>
  <c r="G42" i="5" s="1"/>
  <c r="E41" i="5"/>
  <c r="G41" i="5" s="1"/>
  <c r="E40" i="5"/>
  <c r="G40" i="5" s="1"/>
  <c r="E39" i="5"/>
  <c r="G39" i="5" s="1"/>
  <c r="E38" i="5"/>
  <c r="G38" i="5" s="1"/>
  <c r="H38" i="5" s="1"/>
  <c r="E36" i="5"/>
  <c r="G36" i="5" s="1"/>
  <c r="E35" i="5"/>
  <c r="G35" i="5" s="1"/>
  <c r="E34" i="5"/>
  <c r="G34" i="5" s="1"/>
  <c r="E33" i="5"/>
  <c r="E32" i="5"/>
  <c r="G32" i="5" s="1"/>
  <c r="H32" i="5" s="1"/>
  <c r="E30" i="5"/>
  <c r="G30" i="5" s="1"/>
  <c r="E29" i="5"/>
  <c r="G29" i="5" s="1"/>
  <c r="E28" i="5"/>
  <c r="G28" i="5" s="1"/>
  <c r="E27" i="5"/>
  <c r="H27" i="5" s="1"/>
  <c r="E26" i="5"/>
  <c r="G26" i="5" s="1"/>
  <c r="H26" i="5" s="1"/>
  <c r="E24" i="5"/>
  <c r="G24" i="5" s="1"/>
  <c r="E23" i="5"/>
  <c r="G23" i="5" s="1"/>
  <c r="E22" i="5"/>
  <c r="G22" i="5" s="1"/>
  <c r="E21" i="5"/>
  <c r="E20" i="5"/>
  <c r="G20" i="5" s="1"/>
  <c r="H20" i="5" s="1"/>
  <c r="G21" i="5" l="1"/>
  <c r="G33" i="5"/>
  <c r="G27" i="5"/>
  <c r="E18" i="5"/>
  <c r="G18" i="5" s="1"/>
  <c r="E17" i="5"/>
  <c r="G17" i="5" s="1"/>
  <c r="E16" i="5"/>
  <c r="G16" i="5" s="1"/>
  <c r="E15" i="5"/>
  <c r="G15" i="5" s="1"/>
  <c r="H15" i="5" s="1"/>
  <c r="E13" i="5"/>
  <c r="G13" i="5" s="1"/>
  <c r="H13" i="5" s="1"/>
  <c r="E11" i="5"/>
  <c r="G11" i="5" s="1"/>
  <c r="H11" i="5" l="1"/>
  <c r="G101" i="5" s="1"/>
  <c r="G96" i="5"/>
  <c r="G97" i="5" s="1"/>
  <c r="G98" i="5" s="1"/>
  <c r="E27" i="14"/>
  <c r="G27" i="14" s="1"/>
  <c r="E26" i="14"/>
  <c r="G26" i="14" s="1"/>
  <c r="E25" i="14"/>
  <c r="G25" i="14" s="1"/>
  <c r="E24" i="14"/>
  <c r="G24" i="14" s="1"/>
  <c r="H24" i="14" s="1"/>
  <c r="E13" i="14"/>
  <c r="G13" i="14" s="1"/>
  <c r="E12" i="14"/>
  <c r="G12" i="14" s="1"/>
  <c r="G99" i="5" l="1"/>
  <c r="G100" i="5" s="1"/>
  <c r="H12" i="14"/>
  <c r="H50" i="14" s="1"/>
  <c r="G51" i="14" s="1"/>
  <c r="G46" i="14"/>
  <c r="D4" i="5" l="1"/>
  <c r="G47" i="14"/>
  <c r="G48" i="14" s="1"/>
  <c r="G49" i="14" l="1"/>
  <c r="G50" i="14" s="1"/>
  <c r="D5" i="14" l="1"/>
</calcChain>
</file>

<file path=xl/sharedStrings.xml><?xml version="1.0" encoding="utf-8"?>
<sst xmlns="http://schemas.openxmlformats.org/spreadsheetml/2006/main" count="483" uniqueCount="145">
  <si>
    <t>#</t>
  </si>
  <si>
    <t xml:space="preserve"> raodenoba </t>
  </si>
  <si>
    <t>saxarjTaRricxvo Rirebuleba (lari)</t>
  </si>
  <si>
    <t>sul</t>
  </si>
  <si>
    <t>m2</t>
  </si>
  <si>
    <t>k/sT</t>
  </si>
  <si>
    <t>m3</t>
  </si>
  <si>
    <t>grZ.m</t>
  </si>
  <si>
    <t>ლარი</t>
  </si>
  <si>
    <t xml:space="preserve"> ganzomilebis erTeulze</t>
  </si>
  <si>
    <t>saproeqto monacemebi</t>
  </si>
  <si>
    <t xml:space="preserve"> ganzomilebis erTeuli</t>
  </si>
  <si>
    <t>100m2</t>
  </si>
  <si>
    <t>kalendaruli grafiki</t>
  </si>
  <si>
    <t xml:space="preserve">სახარჯთაღრიცხვო ღირებულება </t>
  </si>
  <si>
    <t>lari</t>
  </si>
  <si>
    <t>samuSaos dasaxeleba</t>
  </si>
  <si>
    <t>ganz.</t>
  </si>
  <si>
    <t>samuSaos da xarjebis dasaxeleba</t>
  </si>
  <si>
    <t>lokalur-resursuli xarjTaRricxva #1</t>
  </si>
  <si>
    <t>შრომის დანახარჯი</t>
  </si>
  <si>
    <t>კაც/სთ</t>
  </si>
  <si>
    <t>სხვა მანქანები</t>
  </si>
  <si>
    <t>სხვა მასალები</t>
  </si>
  <si>
    <t>m/sT</t>
  </si>
  <si>
    <t>kg</t>
  </si>
  <si>
    <t>jami</t>
  </si>
  <si>
    <t>Sromis danaxarji</t>
  </si>
  <si>
    <t>sxva masalebi</t>
  </si>
  <si>
    <t>მ3</t>
  </si>
  <si>
    <t>maT.Soris xelfasebi</t>
  </si>
  <si>
    <t xml:space="preserve">manqana </t>
  </si>
  <si>
    <t xml:space="preserve">arsebuli xis iatakis demontaJi </t>
  </si>
  <si>
    <t>lursmani</t>
  </si>
  <si>
    <t>xe masala</t>
  </si>
  <si>
    <t>cali</t>
  </si>
  <si>
    <t>მ2</t>
  </si>
  <si>
    <t>Sedgenilia srf 2019wlis I kvartlis fasebis doneze</t>
  </si>
  <si>
    <t xml:space="preserve">zednadebi xarjebi </t>
  </si>
  <si>
    <t>gegmiuri dagroveba</t>
  </si>
  <si>
    <t xml:space="preserve">jami </t>
  </si>
  <si>
    <r>
      <t>m</t>
    </r>
    <r>
      <rPr>
        <vertAlign val="superscript"/>
        <sz val="9"/>
        <rFont val="AcadNusx"/>
      </rPr>
      <t>3</t>
    </r>
  </si>
  <si>
    <t>ცალი</t>
  </si>
  <si>
    <t>ქვიშა</t>
  </si>
  <si>
    <t>გრძ.მ</t>
  </si>
  <si>
    <t xml:space="preserve"> plintusis mowyoba</t>
  </si>
  <si>
    <t>tn</t>
  </si>
  <si>
    <t>samSeneblo nagavis datvirTva avtoTviTmclelze xeliT</t>
  </si>
  <si>
    <t>samSeneblo nagavis transportireba 7km manZilze</t>
  </si>
  <si>
    <t>manqanebi</t>
  </si>
  <si>
    <t>გრუნტის ამოღება ხელით ფუნდამენტის მოსაწყობად</t>
  </si>
  <si>
    <t>100მ2</t>
  </si>
  <si>
    <t>კომპლ</t>
  </si>
  <si>
    <t>ხელსაბანის მოწყობა</t>
  </si>
  <si>
    <t>unitazis mowyoba</t>
  </si>
  <si>
    <t>CaSa-genuas  mowyoba</t>
  </si>
  <si>
    <t>pisuaris  mowyoba</t>
  </si>
  <si>
    <t>პლასტმასის მილების მოწყობა ფასონური ნაწილებით</t>
  </si>
  <si>
    <t>wyalsawreti sistemis mowyoba</t>
  </si>
  <si>
    <t>feradi liTonis wyalsawreti mili</t>
  </si>
  <si>
    <t>samagri</t>
  </si>
  <si>
    <t>senakis municipalitetSi sajaro skolebis reabilitacia</t>
  </si>
  <si>
    <t>9.me-3 sajaro skolis pirveli korpusi</t>
  </si>
  <si>
    <t>10.me-3 sajaro skolis me-2 korpusi</t>
  </si>
  <si>
    <t>lokalur-resursuli xarjTaRricxva #9</t>
  </si>
  <si>
    <t>lokalur-resursuli xarjTaRricxva #10</t>
  </si>
  <si>
    <t>1. me-7 sajaro skola</t>
  </si>
  <si>
    <t>arsebuli sapirfareSos kedlebis Camofxeka</t>
  </si>
  <si>
    <t xml:space="preserve">შრომითი დანახარჯები </t>
  </si>
  <si>
    <t>arsebuli dazianebuli metlaxis filebis demontaJi</t>
  </si>
  <si>
    <r>
      <t>m</t>
    </r>
    <r>
      <rPr>
        <b/>
        <vertAlign val="superscript"/>
        <sz val="9"/>
        <rFont val="AcadNusx"/>
      </rPr>
      <t>3</t>
    </r>
  </si>
  <si>
    <t>kac-sT</t>
  </si>
  <si>
    <t>qviSa-cementis xsnari m-75</t>
  </si>
  <si>
    <t>samSeneblo bloki kedlis  39X19X19</t>
  </si>
  <si>
    <t xml:space="preserve">tixris moწყობა მცირე სამშენებლო ბლოკით </t>
  </si>
  <si>
    <t xml:space="preserve">ხსნარის ტუმბო  3 მ3/სთ </t>
  </si>
  <si>
    <t>მანქ/სთ</t>
  </si>
  <si>
    <t>ხსნარი მოსაპირკეთებელი, ცემენტის 1:3</t>
  </si>
  <si>
    <t xml:space="preserve">სხვა მასალები  </t>
  </si>
  <si>
    <t>kedlebis SebaTqaSeba</t>
  </si>
  <si>
    <t>iatakze keramikuli filebis mowyoba</t>
  </si>
  <si>
    <t xml:space="preserve">შრომითი დანახარჯი </t>
  </si>
  <si>
    <t>ხსნარშემრევი მოძრავი 80 ლ-ანი</t>
  </si>
  <si>
    <t xml:space="preserve">კერამიკული ფილა  </t>
  </si>
  <si>
    <t>წებოცემენტი</t>
  </si>
  <si>
    <t>კგ</t>
  </si>
  <si>
    <t>ნაკერების შემავსებელი</t>
  </si>
  <si>
    <t xml:space="preserve">კედელზე  კაფელის  მოწყობა </t>
  </si>
  <si>
    <t xml:space="preserve">კაფელი </t>
  </si>
  <si>
    <t>kac/sT</t>
  </si>
  <si>
    <t xml:space="preserve">saRebavi </t>
  </si>
  <si>
    <t>safiTxni</t>
  </si>
  <si>
    <t>sxva xarjebi</t>
  </si>
  <si>
    <t>kedlebis SeRebva wyalemulsiuri saRebaviT</t>
  </si>
  <si>
    <t>ჭერზე პლასტიკატის ფილების გაკვრა კარკასით</t>
  </si>
  <si>
    <t xml:space="preserve">შრომითი დანახარჯი  </t>
  </si>
  <si>
    <t>ავტომობილი ბორტიანი 5 ტ-მდე</t>
  </si>
  <si>
    <t>პლასტიკატი კარკასით</t>
  </si>
  <si>
    <t>metaloplastmasis karis blokis mowyoba</t>
  </si>
  <si>
    <t xml:space="preserve"> მ2</t>
  </si>
  <si>
    <t xml:space="preserve">მეტალოპლასმასის karis ბლოკი </t>
  </si>
  <si>
    <t>metaloplastmasis fanjris blokis mowyoba</t>
  </si>
  <si>
    <t xml:space="preserve">მეტალოპლასმასის  ფანჯრის ბლოკი </t>
  </si>
  <si>
    <t>SromiTi resursebi</t>
  </si>
  <si>
    <t>მანქანა</t>
  </si>
  <si>
    <t>უნიტაზი ჩამრეცხი ავზით</t>
  </si>
  <si>
    <t>პროექტი</t>
  </si>
  <si>
    <t>xelsabani</t>
  </si>
  <si>
    <t>სიფონი</t>
  </si>
  <si>
    <t>pisuari</t>
  </si>
  <si>
    <t>პლასტმასის მილი 100მმ</t>
  </si>
  <si>
    <t>პლასტმასის მილი 50მმ</t>
  </si>
  <si>
    <t>პლასტმასის მილი 20მმ</t>
  </si>
  <si>
    <t>პლასტმასის მუხლი 100მმ 45*</t>
  </si>
  <si>
    <t>პლასტმასის მუხლი 50მმ 45*</t>
  </si>
  <si>
    <t>პლასტმასის მუხლი 20მმ 90*</t>
  </si>
  <si>
    <t xml:space="preserve">პლასტმასის სამკაპი 100X50X100მმ </t>
  </si>
  <si>
    <t xml:space="preserve">პლასტმასის სამკაპი 20X20X20მმ </t>
  </si>
  <si>
    <t>mufta 50mm</t>
  </si>
  <si>
    <t>proeqti</t>
  </si>
  <si>
    <t>manqana</t>
  </si>
  <si>
    <r>
      <t xml:space="preserve"> m</t>
    </r>
    <r>
      <rPr>
        <vertAlign val="superscript"/>
        <sz val="10"/>
        <rFont val="AcadNusx"/>
      </rPr>
      <t>3</t>
    </r>
  </si>
  <si>
    <t>sxva masala</t>
  </si>
  <si>
    <t xml:space="preserve">qviSis qveda fenis mowyoba </t>
  </si>
  <si>
    <t>xis lagebis mowyoba</t>
  </si>
  <si>
    <t>xis lagebi</t>
  </si>
  <si>
    <t>ruberoidi</t>
  </si>
  <si>
    <t>avtomobili bortiani 5tn</t>
  </si>
  <si>
    <t xml:space="preserve"> plintusi </t>
  </si>
  <si>
    <t>diubeli plastmasis budiT</t>
  </si>
  <si>
    <t>xis iatakis SeRebva</t>
  </si>
  <si>
    <t>saRebavi</t>
  </si>
  <si>
    <t>finTxi</t>
  </si>
  <si>
    <t>olifa</t>
  </si>
  <si>
    <t>xis iatakis montaJi sisqiT 37 mm</t>
  </si>
  <si>
    <t>maT Soris xelfasi</t>
  </si>
  <si>
    <t xml:space="preserve"> jami </t>
  </si>
  <si>
    <t>dekada</t>
  </si>
  <si>
    <t>1-Tve</t>
  </si>
  <si>
    <t>me-2 Tve</t>
  </si>
  <si>
    <t>me-3 Tve</t>
  </si>
  <si>
    <t>2.me-3 sajaro skolis pirveli korpusi</t>
  </si>
  <si>
    <t>3.me-3 sajaro skolis me-2 korpusi</t>
  </si>
  <si>
    <t>%</t>
  </si>
  <si>
    <t>5 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</si>
</sst>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a_r_i_-;\-* #,##0.00\ _L_a_r_i_-;_-* &quot;-&quot;??\ _L_a_r_i_-;_-@_-"/>
    <numFmt numFmtId="165" formatCode="0.0000"/>
    <numFmt numFmtId="166" formatCode="#,##0.0000"/>
    <numFmt numFmtId="167" formatCode="0.0"/>
    <numFmt numFmtId="168" formatCode="0.000"/>
    <numFmt numFmtId="169" formatCode="#,##0.000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1"/>
      <color indexed="8"/>
      <name val="AcadMtavr"/>
    </font>
    <font>
      <sz val="11"/>
      <color indexed="8"/>
      <name val="AcadNusx"/>
    </font>
    <font>
      <b/>
      <sz val="12"/>
      <color indexed="8"/>
      <name val="AcadNusx"/>
    </font>
    <font>
      <sz val="11"/>
      <name val="AcadNusx"/>
    </font>
    <font>
      <b/>
      <sz val="11"/>
      <color indexed="8"/>
      <name val="AcadNusx"/>
    </font>
    <font>
      <sz val="10"/>
      <name val="Arial"/>
      <family val="2"/>
      <charset val="204"/>
    </font>
    <font>
      <b/>
      <sz val="11"/>
      <color theme="1"/>
      <name val="AcadNusx"/>
    </font>
    <font>
      <sz val="11"/>
      <color theme="1"/>
      <name val="AcadNusx"/>
    </font>
    <font>
      <sz val="10"/>
      <name val="AcadNusx"/>
    </font>
    <font>
      <sz val="10"/>
      <color indexed="8"/>
      <name val="AcadNusx"/>
    </font>
    <font>
      <sz val="10"/>
      <name val="AcadMtavr"/>
    </font>
    <font>
      <sz val="9"/>
      <color indexed="8"/>
      <name val="AcadNusx"/>
    </font>
    <font>
      <sz val="9"/>
      <name val="AcadNusx"/>
    </font>
    <font>
      <b/>
      <sz val="9"/>
      <color indexed="8"/>
      <name val="AcadNusx"/>
    </font>
    <font>
      <b/>
      <sz val="10"/>
      <color indexed="8"/>
      <name val="AcadNusx"/>
    </font>
    <font>
      <b/>
      <sz val="10"/>
      <color theme="1"/>
      <name val="AcadNusx"/>
    </font>
    <font>
      <b/>
      <sz val="10"/>
      <name val="AcadNusx"/>
    </font>
    <font>
      <sz val="9"/>
      <color theme="1"/>
      <name val="AcadNusx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1"/>
    </font>
    <font>
      <sz val="10"/>
      <name val="Arial Cyr"/>
      <charset val="204"/>
    </font>
    <font>
      <b/>
      <sz val="9"/>
      <name val="AcadNusx"/>
    </font>
    <font>
      <sz val="11"/>
      <color theme="1"/>
      <name val="Calibri"/>
      <family val="2"/>
      <charset val="204"/>
      <scheme val="minor"/>
    </font>
    <font>
      <sz val="10"/>
      <color indexed="8"/>
      <name val="AcadMtavr"/>
    </font>
    <font>
      <sz val="10"/>
      <name val="Arial"/>
      <family val="2"/>
    </font>
    <font>
      <sz val="9"/>
      <color indexed="8"/>
      <name val="AcadMtavr"/>
    </font>
    <font>
      <b/>
      <sz val="9"/>
      <color theme="1"/>
      <name val="AcadNusx"/>
    </font>
    <font>
      <vertAlign val="superscript"/>
      <sz val="9"/>
      <name val="AcadNusx"/>
    </font>
    <font>
      <b/>
      <sz val="9"/>
      <name val="Arial"/>
      <family val="2"/>
      <charset val="204"/>
    </font>
    <font>
      <sz val="10"/>
      <name val="Arial Cyr"/>
      <family val="2"/>
      <charset val="204"/>
    </font>
    <font>
      <sz val="8"/>
      <color indexed="8"/>
      <name val="AcadNusx"/>
    </font>
    <font>
      <b/>
      <sz val="8"/>
      <color theme="1"/>
      <name val="AcadNusx"/>
    </font>
    <font>
      <sz val="8"/>
      <color theme="1"/>
      <name val="AcadNusx"/>
    </font>
    <font>
      <sz val="11"/>
      <color indexed="8"/>
      <name val="Calibri"/>
      <family val="2"/>
    </font>
    <font>
      <sz val="11"/>
      <name val="Arial"/>
      <family val="2"/>
      <charset val="204"/>
    </font>
    <font>
      <sz val="8"/>
      <name val="AcadNusx"/>
    </font>
    <font>
      <b/>
      <vertAlign val="superscript"/>
      <sz val="9"/>
      <name val="AcadNusx"/>
    </font>
    <font>
      <b/>
      <sz val="10"/>
      <name val="Arial"/>
      <family val="2"/>
      <charset val="204"/>
    </font>
    <font>
      <vertAlign val="superscript"/>
      <sz val="10"/>
      <name val="AcadNusx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0" fontId="8" fillId="0" borderId="0"/>
    <xf numFmtId="0" fontId="8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5" fillId="0" borderId="0"/>
    <xf numFmtId="164" fontId="29" fillId="0" borderId="0" applyFont="0" applyFill="0" applyBorder="0" applyAlignment="0" applyProtection="0"/>
    <xf numFmtId="0" fontId="31" fillId="0" borderId="0"/>
    <xf numFmtId="0" fontId="31" fillId="0" borderId="0"/>
    <xf numFmtId="0" fontId="36" fillId="0" borderId="0"/>
    <xf numFmtId="0" fontId="29" fillId="0" borderId="0"/>
    <xf numFmtId="0" fontId="40" fillId="0" borderId="0" applyFont="0" applyFill="0" applyBorder="0" applyAlignment="0" applyProtection="0"/>
    <xf numFmtId="0" fontId="31" fillId="0" borderId="0"/>
    <xf numFmtId="0" fontId="8" fillId="0" borderId="0"/>
  </cellStyleXfs>
  <cellXfs count="464">
    <xf numFmtId="0" fontId="0" fillId="0" borderId="0" xfId="0"/>
    <xf numFmtId="0" fontId="3" fillId="0" borderId="0" xfId="0" applyFont="1" applyBorder="1"/>
    <xf numFmtId="0" fontId="0" fillId="0" borderId="4" xfId="0" applyFont="1" applyBorder="1" applyAlignment="1">
      <alignment horizontal="center"/>
    </xf>
    <xf numFmtId="2" fontId="0" fillId="0" borderId="0" xfId="0" applyNumberFormat="1"/>
    <xf numFmtId="2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vertical="center" textRotation="90" wrapText="1"/>
    </xf>
    <xf numFmtId="0" fontId="11" fillId="2" borderId="5" xfId="0" applyFont="1" applyFill="1" applyBorder="1" applyAlignment="1">
      <alignment vertical="center" textRotation="90" wrapText="1"/>
    </xf>
    <xf numFmtId="0" fontId="0" fillId="0" borderId="4" xfId="0" applyBorder="1"/>
    <xf numFmtId="0" fontId="9" fillId="0" borderId="4" xfId="0" applyFont="1" applyBorder="1" applyAlignment="1">
      <alignment horizontal="center"/>
    </xf>
    <xf numFmtId="0" fontId="16" fillId="0" borderId="0" xfId="0" applyFont="1" applyAlignment="1"/>
    <xf numFmtId="2" fontId="17" fillId="0" borderId="0" xfId="0" applyNumberFormat="1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3" borderId="4" xfId="0" applyFill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15" fillId="3" borderId="4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7" fillId="0" borderId="6" xfId="0" applyFont="1" applyBorder="1" applyAlignment="1"/>
    <xf numFmtId="0" fontId="12" fillId="0" borderId="16" xfId="0" applyFont="1" applyBorder="1" applyAlignment="1">
      <alignment horizontal="center"/>
    </xf>
    <xf numFmtId="0" fontId="17" fillId="3" borderId="5" xfId="0" applyFont="1" applyFill="1" applyBorder="1" applyAlignment="1">
      <alignment horizontal="center" wrapText="1"/>
    </xf>
    <xf numFmtId="0" fontId="0" fillId="0" borderId="16" xfId="0" applyBorder="1"/>
    <xf numFmtId="0" fontId="0" fillId="0" borderId="5" xfId="0" applyBorder="1"/>
    <xf numFmtId="0" fontId="23" fillId="0" borderId="16" xfId="0" applyFont="1" applyBorder="1" applyAlignment="1">
      <alignment horizontal="center"/>
    </xf>
    <xf numFmtId="0" fontId="18" fillId="0" borderId="5" xfId="0" applyFont="1" applyBorder="1"/>
    <xf numFmtId="0" fontId="23" fillId="0" borderId="5" xfId="0" applyFont="1" applyBorder="1" applyAlignment="1">
      <alignment horizontal="center"/>
    </xf>
    <xf numFmtId="0" fontId="23" fillId="0" borderId="5" xfId="0" applyFont="1" applyBorder="1"/>
    <xf numFmtId="2" fontId="23" fillId="0" borderId="16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3" borderId="4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/>
    </xf>
    <xf numFmtId="0" fontId="23" fillId="0" borderId="6" xfId="0" applyFont="1" applyBorder="1"/>
    <xf numFmtId="2" fontId="22" fillId="0" borderId="4" xfId="0" applyNumberFormat="1" applyFont="1" applyBorder="1"/>
    <xf numFmtId="4" fontId="22" fillId="0" borderId="4" xfId="0" applyNumberFormat="1" applyFont="1" applyBorder="1"/>
    <xf numFmtId="4" fontId="11" fillId="3" borderId="7" xfId="3" applyNumberFormat="1" applyFont="1" applyFill="1" applyBorder="1" applyAlignment="1">
      <alignment horizontal="right" vertical="center"/>
    </xf>
    <xf numFmtId="4" fontId="11" fillId="3" borderId="17" xfId="3" applyNumberFormat="1" applyFont="1" applyFill="1" applyBorder="1" applyAlignment="1">
      <alignment horizontal="right" vertical="center"/>
    </xf>
    <xf numFmtId="0" fontId="12" fillId="0" borderId="16" xfId="0" applyFont="1" applyBorder="1" applyAlignment="1"/>
    <xf numFmtId="2" fontId="30" fillId="0" borderId="4" xfId="0" applyNumberFormat="1" applyFont="1" applyBorder="1"/>
    <xf numFmtId="167" fontId="23" fillId="0" borderId="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right"/>
    </xf>
    <xf numFmtId="2" fontId="12" fillId="0" borderId="16" xfId="0" applyNumberFormat="1" applyFont="1" applyBorder="1" applyAlignment="1">
      <alignment horizontal="right"/>
    </xf>
    <xf numFmtId="2" fontId="23" fillId="0" borderId="5" xfId="0" applyNumberFormat="1" applyFont="1" applyBorder="1" applyAlignment="1">
      <alignment horizontal="center"/>
    </xf>
    <xf numFmtId="0" fontId="23" fillId="0" borderId="16" xfId="0" applyFont="1" applyBorder="1"/>
    <xf numFmtId="167" fontId="23" fillId="0" borderId="16" xfId="0" applyNumberFormat="1" applyFont="1" applyBorder="1" applyAlignment="1">
      <alignment horizontal="center"/>
    </xf>
    <xf numFmtId="0" fontId="15" fillId="0" borderId="7" xfId="0" applyFont="1" applyBorder="1" applyAlignment="1"/>
    <xf numFmtId="168" fontId="15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2" fontId="15" fillId="0" borderId="0" xfId="1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1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9" fontId="12" fillId="0" borderId="14" xfId="0" applyNumberFormat="1" applyFont="1" applyBorder="1" applyAlignment="1">
      <alignment horizontal="center"/>
    </xf>
    <xf numFmtId="0" fontId="0" fillId="0" borderId="2" xfId="0" applyBorder="1"/>
    <xf numFmtId="0" fontId="2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2" fillId="0" borderId="5" xfId="0" applyFont="1" applyBorder="1"/>
    <xf numFmtId="0" fontId="14" fillId="0" borderId="16" xfId="0" applyFont="1" applyBorder="1" applyAlignment="1">
      <alignment horizontal="center" vertical="center"/>
    </xf>
    <xf numFmtId="0" fontId="32" fillId="0" borderId="16" xfId="0" applyFont="1" applyBorder="1"/>
    <xf numFmtId="2" fontId="14" fillId="0" borderId="16" xfId="0" applyNumberFormat="1" applyFont="1" applyBorder="1" applyAlignment="1">
      <alignment horizontal="center"/>
    </xf>
    <xf numFmtId="2" fontId="32" fillId="0" borderId="4" xfId="0" applyNumberFormat="1" applyFont="1" applyBorder="1"/>
    <xf numFmtId="0" fontId="33" fillId="3" borderId="15" xfId="0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Border="1" applyAlignment="1">
      <alignment horizontal="right"/>
    </xf>
    <xf numFmtId="0" fontId="20" fillId="3" borderId="4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right"/>
    </xf>
    <xf numFmtId="0" fontId="14" fillId="0" borderId="7" xfId="0" applyFont="1" applyBorder="1" applyAlignment="1"/>
    <xf numFmtId="0" fontId="14" fillId="0" borderId="17" xfId="0" applyFont="1" applyBorder="1" applyAlignment="1"/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32" fillId="0" borderId="0" xfId="0" applyFont="1" applyBorder="1"/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2" fontId="32" fillId="0" borderId="0" xfId="0" applyNumberFormat="1" applyFont="1" applyBorder="1"/>
    <xf numFmtId="168" fontId="20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/>
    </xf>
    <xf numFmtId="0" fontId="33" fillId="3" borderId="0" xfId="0" applyFont="1" applyFill="1" applyBorder="1" applyAlignment="1">
      <alignment horizontal="center" vertical="center" wrapText="1"/>
    </xf>
    <xf numFmtId="165" fontId="28" fillId="3" borderId="0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169" fontId="14" fillId="3" borderId="0" xfId="0" applyNumberFormat="1" applyFont="1" applyFill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 vertical="center"/>
    </xf>
    <xf numFmtId="167" fontId="15" fillId="3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center"/>
    </xf>
    <xf numFmtId="169" fontId="15" fillId="0" borderId="0" xfId="6" applyNumberFormat="1" applyFont="1" applyFill="1" applyBorder="1" applyAlignment="1">
      <alignment horizontal="center" vertical="center"/>
    </xf>
    <xf numFmtId="167" fontId="23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4" fillId="0" borderId="16" xfId="0" applyFont="1" applyBorder="1" applyAlignment="1"/>
    <xf numFmtId="0" fontId="14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/>
    <xf numFmtId="2" fontId="11" fillId="0" borderId="4" xfId="0" applyNumberFormat="1" applyFont="1" applyBorder="1" applyAlignment="1">
      <alignment horizontal="center" vertical="center" wrapText="1"/>
    </xf>
    <xf numFmtId="2" fontId="14" fillId="0" borderId="4" xfId="9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6" fillId="0" borderId="4" xfId="1" applyFont="1" applyFill="1" applyBorder="1" applyAlignment="1">
      <alignment horizontal="center" wrapText="1"/>
    </xf>
    <xf numFmtId="168" fontId="6" fillId="0" borderId="4" xfId="1" applyNumberFormat="1" applyFont="1" applyFill="1" applyBorder="1" applyAlignment="1">
      <alignment horizontal="center" vertical="top" wrapText="1"/>
    </xf>
    <xf numFmtId="0" fontId="41" fillId="0" borderId="4" xfId="1" applyFont="1" applyFill="1" applyBorder="1" applyAlignment="1">
      <alignment horizontal="center"/>
    </xf>
    <xf numFmtId="0" fontId="3" fillId="0" borderId="4" xfId="0" applyFont="1" applyBorder="1"/>
    <xf numFmtId="0" fontId="17" fillId="3" borderId="12" xfId="0" applyFont="1" applyFill="1" applyBorder="1" applyAlignment="1"/>
    <xf numFmtId="0" fontId="6" fillId="0" borderId="0" xfId="1" applyFont="1" applyFill="1" applyBorder="1" applyAlignment="1">
      <alignment horizontal="center" wrapText="1"/>
    </xf>
    <xf numFmtId="168" fontId="6" fillId="0" borderId="0" xfId="1" applyNumberFormat="1" applyFont="1" applyFill="1" applyBorder="1" applyAlignment="1">
      <alignment horizontal="center" vertical="top" wrapText="1"/>
    </xf>
    <xf numFmtId="0" fontId="41" fillId="0" borderId="0" xfId="1" applyFont="1" applyFill="1" applyBorder="1" applyAlignment="1">
      <alignment horizontal="center"/>
    </xf>
    <xf numFmtId="168" fontId="17" fillId="3" borderId="0" xfId="0" applyNumberFormat="1" applyFont="1" applyFill="1" applyBorder="1" applyAlignment="1">
      <alignment horizontal="center"/>
    </xf>
    <xf numFmtId="0" fontId="14" fillId="0" borderId="4" xfId="0" applyFont="1" applyBorder="1" applyAlignment="1"/>
    <xf numFmtId="0" fontId="20" fillId="3" borderId="2" xfId="0" applyFont="1" applyFill="1" applyBorder="1" applyAlignment="1">
      <alignment horizontal="center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167" fontId="20" fillId="0" borderId="4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2" fontId="20" fillId="3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/>
    <xf numFmtId="0" fontId="33" fillId="0" borderId="4" xfId="0" applyFont="1" applyBorder="1" applyAlignment="1">
      <alignment horizontal="center"/>
    </xf>
    <xf numFmtId="0" fontId="20" fillId="0" borderId="16" xfId="0" applyFont="1" applyBorder="1"/>
    <xf numFmtId="0" fontId="15" fillId="0" borderId="4" xfId="6" applyFont="1" applyFill="1" applyBorder="1" applyAlignment="1">
      <alignment horizontal="center" vertical="center" wrapText="1"/>
    </xf>
    <xf numFmtId="4" fontId="15" fillId="0" borderId="4" xfId="6" applyNumberFormat="1" applyFont="1" applyFill="1" applyBorder="1" applyAlignment="1">
      <alignment horizontal="center" vertical="center"/>
    </xf>
    <xf numFmtId="0" fontId="15" fillId="3" borderId="4" xfId="4" applyNumberFormat="1" applyFont="1" applyFill="1" applyBorder="1" applyAlignment="1">
      <alignment horizontal="justify" vertical="center"/>
    </xf>
    <xf numFmtId="0" fontId="6" fillId="0" borderId="14" xfId="1" applyFont="1" applyFill="1" applyBorder="1" applyAlignment="1">
      <alignment horizontal="center" wrapText="1"/>
    </xf>
    <xf numFmtId="168" fontId="6" fillId="0" borderId="14" xfId="1" applyNumberFormat="1" applyFont="1" applyFill="1" applyBorder="1" applyAlignment="1">
      <alignment horizontal="center" vertical="top" wrapText="1"/>
    </xf>
    <xf numFmtId="9" fontId="12" fillId="0" borderId="4" xfId="0" applyNumberFormat="1" applyFont="1" applyBorder="1" applyAlignment="1">
      <alignment horizontal="center"/>
    </xf>
    <xf numFmtId="2" fontId="15" fillId="3" borderId="4" xfId="8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5" xfId="0" applyFont="1" applyBorder="1"/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vertical="center" wrapText="1"/>
    </xf>
    <xf numFmtId="0" fontId="33" fillId="0" borderId="4" xfId="0" applyFont="1" applyBorder="1" applyAlignment="1">
      <alignment horizontal="left"/>
    </xf>
    <xf numFmtId="2" fontId="32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2" fontId="20" fillId="0" borderId="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2" fontId="33" fillId="0" borderId="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 vertical="center"/>
    </xf>
    <xf numFmtId="2" fontId="20" fillId="0" borderId="18" xfId="0" applyNumberFormat="1" applyFont="1" applyBorder="1" applyAlignment="1">
      <alignment horizontal="right" vertical="center"/>
    </xf>
    <xf numFmtId="0" fontId="20" fillId="3" borderId="4" xfId="0" applyFont="1" applyFill="1" applyBorder="1" applyAlignment="1">
      <alignment vertical="center" wrapText="1"/>
    </xf>
    <xf numFmtId="2" fontId="20" fillId="0" borderId="4" xfId="0" applyNumberFormat="1" applyFont="1" applyBorder="1" applyAlignment="1">
      <alignment horizontal="center"/>
    </xf>
    <xf numFmtId="167" fontId="20" fillId="0" borderId="4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/>
    </xf>
    <xf numFmtId="0" fontId="33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3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39" fillId="0" borderId="4" xfId="0" applyFont="1" applyBorder="1" applyAlignment="1">
      <alignment horizontal="right"/>
    </xf>
    <xf numFmtId="0" fontId="12" fillId="3" borderId="5" xfId="0" applyFont="1" applyFill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4" fillId="0" borderId="5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/>
    </xf>
    <xf numFmtId="0" fontId="20" fillId="3" borderId="16" xfId="0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/>
    <xf numFmtId="0" fontId="16" fillId="0" borderId="5" xfId="0" applyFont="1" applyBorder="1" applyAlignment="1"/>
    <xf numFmtId="0" fontId="14" fillId="0" borderId="16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/>
    </xf>
    <xf numFmtId="0" fontId="33" fillId="3" borderId="12" xfId="0" applyFont="1" applyFill="1" applyBorder="1" applyAlignment="1">
      <alignment vertical="center" wrapText="1"/>
    </xf>
    <xf numFmtId="0" fontId="28" fillId="0" borderId="15" xfId="6" applyFont="1" applyFill="1" applyBorder="1" applyAlignment="1">
      <alignment horizontal="center" vertical="center" wrapText="1"/>
    </xf>
    <xf numFmtId="4" fontId="28" fillId="0" borderId="15" xfId="6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2" fontId="32" fillId="0" borderId="13" xfId="0" applyNumberFormat="1" applyFont="1" applyBorder="1" applyAlignment="1">
      <alignment horizontal="right"/>
    </xf>
    <xf numFmtId="0" fontId="15" fillId="0" borderId="7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4" xfId="6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6" xfId="6" applyFont="1" applyFill="1" applyBorder="1" applyAlignment="1">
      <alignment horizontal="center" vertical="center" wrapText="1"/>
    </xf>
    <xf numFmtId="4" fontId="15" fillId="0" borderId="16" xfId="6" applyNumberFormat="1" applyFont="1" applyFill="1" applyBorder="1" applyAlignment="1">
      <alignment horizontal="center" vertical="center"/>
    </xf>
    <xf numFmtId="4" fontId="15" fillId="0" borderId="16" xfId="6" applyNumberFormat="1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8" fillId="3" borderId="5" xfId="0" applyFont="1" applyFill="1" applyBorder="1" applyAlignment="1">
      <alignment horizontal="center" vertical="center" wrapText="1"/>
    </xf>
    <xf numFmtId="2" fontId="38" fillId="3" borderId="5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39" fillId="3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left" vertical="center" wrapText="1"/>
    </xf>
    <xf numFmtId="2" fontId="39" fillId="3" borderId="2" xfId="0" applyNumberFormat="1" applyFont="1" applyFill="1" applyBorder="1" applyAlignment="1">
      <alignment horizontal="center" vertical="center" wrapText="1"/>
    </xf>
    <xf numFmtId="2" fontId="42" fillId="3" borderId="4" xfId="8" applyNumberFormat="1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left" vertical="center" wrapText="1"/>
    </xf>
    <xf numFmtId="165" fontId="39" fillId="3" borderId="2" xfId="0" applyNumberFormat="1" applyFont="1" applyFill="1" applyBorder="1" applyAlignment="1">
      <alignment horizontal="center" vertical="center" wrapText="1"/>
    </xf>
    <xf numFmtId="2" fontId="42" fillId="0" borderId="5" xfId="13" applyNumberFormat="1" applyFont="1" applyFill="1" applyBorder="1" applyAlignment="1" applyProtection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2" fontId="42" fillId="0" borderId="4" xfId="13" applyNumberFormat="1" applyFont="1" applyFill="1" applyBorder="1" applyAlignment="1" applyProtection="1">
      <alignment horizontal="center" vertical="center" wrapText="1"/>
    </xf>
    <xf numFmtId="0" fontId="39" fillId="3" borderId="16" xfId="0" applyFont="1" applyFill="1" applyBorder="1" applyAlignment="1">
      <alignment horizontal="left" vertical="center" wrapText="1"/>
    </xf>
    <xf numFmtId="0" fontId="39" fillId="3" borderId="16" xfId="0" applyFont="1" applyFill="1" applyBorder="1" applyAlignment="1">
      <alignment horizontal="center" vertical="center" wrapText="1"/>
    </xf>
    <xf numFmtId="165" fontId="39" fillId="3" borderId="16" xfId="0" applyNumberFormat="1" applyFont="1" applyFill="1" applyBorder="1" applyAlignment="1">
      <alignment horizontal="center" vertical="center" wrapText="1"/>
    </xf>
    <xf numFmtId="2" fontId="42" fillId="0" borderId="16" xfId="13" applyNumberFormat="1" applyFont="1" applyFill="1" applyBorder="1" applyAlignment="1" applyProtection="1">
      <alignment horizontal="center" vertical="center" wrapText="1"/>
    </xf>
    <xf numFmtId="2" fontId="14" fillId="0" borderId="16" xfId="9" applyNumberFormat="1" applyFont="1" applyBorder="1" applyAlignment="1">
      <alignment horizontal="center"/>
    </xf>
    <xf numFmtId="4" fontId="44" fillId="3" borderId="5" xfId="2" applyNumberFormat="1" applyFont="1" applyFill="1" applyBorder="1" applyAlignment="1">
      <alignment vertical="center"/>
    </xf>
    <xf numFmtId="2" fontId="32" fillId="0" borderId="16" xfId="0" applyNumberFormat="1" applyFont="1" applyBorder="1" applyAlignment="1">
      <alignment horizontal="right"/>
    </xf>
    <xf numFmtId="0" fontId="38" fillId="3" borderId="15" xfId="0" applyFont="1" applyFill="1" applyBorder="1" applyAlignment="1">
      <alignment horizontal="left" vertical="center" wrapText="1"/>
    </xf>
    <xf numFmtId="0" fontId="38" fillId="3" borderId="13" xfId="0" applyFont="1" applyFill="1" applyBorder="1" applyAlignment="1">
      <alignment horizontal="center" vertical="center" wrapText="1"/>
    </xf>
    <xf numFmtId="167" fontId="38" fillId="3" borderId="15" xfId="0" applyNumberFormat="1" applyFont="1" applyFill="1" applyBorder="1" applyAlignment="1">
      <alignment horizontal="center" vertical="center" wrapText="1"/>
    </xf>
    <xf numFmtId="2" fontId="42" fillId="0" borderId="15" xfId="13" applyNumberFormat="1" applyFont="1" applyFill="1" applyBorder="1" applyAlignment="1" applyProtection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2" fontId="39" fillId="3" borderId="5" xfId="0" applyNumberFormat="1" applyFont="1" applyFill="1" applyBorder="1" applyAlignment="1">
      <alignment horizontal="center" vertical="center" wrapText="1"/>
    </xf>
    <xf numFmtId="2" fontId="37" fillId="0" borderId="4" xfId="9" applyNumberFormat="1" applyFont="1" applyBorder="1" applyAlignment="1">
      <alignment horizontal="center"/>
    </xf>
    <xf numFmtId="2" fontId="39" fillId="0" borderId="4" xfId="0" applyNumberFormat="1" applyFont="1" applyBorder="1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0" fontId="8" fillId="3" borderId="4" xfId="12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37" fillId="0" borderId="16" xfId="9" applyNumberFormat="1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38" fillId="3" borderId="15" xfId="0" applyFont="1" applyFill="1" applyBorder="1" applyAlignment="1">
      <alignment horizontal="center" vertical="center" wrapText="1"/>
    </xf>
    <xf numFmtId="4" fontId="44" fillId="3" borderId="4" xfId="0" applyNumberFormat="1" applyFont="1" applyFill="1" applyBorder="1" applyAlignment="1">
      <alignment horizontal="right" vertical="center"/>
    </xf>
    <xf numFmtId="2" fontId="38" fillId="3" borderId="15" xfId="0" applyNumberFormat="1" applyFont="1" applyFill="1" applyBorder="1" applyAlignment="1">
      <alignment horizontal="center" vertical="center" wrapText="1"/>
    </xf>
    <xf numFmtId="4" fontId="44" fillId="3" borderId="4" xfId="0" applyNumberFormat="1" applyFont="1" applyFill="1" applyBorder="1" applyAlignment="1">
      <alignment horizontal="center" vertical="center"/>
    </xf>
    <xf numFmtId="2" fontId="39" fillId="3" borderId="16" xfId="0" applyNumberFormat="1" applyFont="1" applyFill="1" applyBorder="1" applyAlignment="1">
      <alignment horizontal="center" vertical="center" wrapText="1"/>
    </xf>
    <xf numFmtId="4" fontId="44" fillId="3" borderId="15" xfId="2" applyNumberFormat="1" applyFont="1" applyFill="1" applyBorder="1" applyAlignment="1">
      <alignment vertical="center"/>
    </xf>
    <xf numFmtId="0" fontId="6" fillId="0" borderId="15" xfId="0" applyFont="1" applyBorder="1"/>
    <xf numFmtId="4" fontId="42" fillId="3" borderId="4" xfId="2" applyNumberFormat="1" applyFont="1" applyFill="1" applyBorder="1" applyAlignment="1">
      <alignment horizontal="center" vertical="center"/>
    </xf>
    <xf numFmtId="167" fontId="39" fillId="3" borderId="4" xfId="0" applyNumberFormat="1" applyFont="1" applyFill="1" applyBorder="1" applyAlignment="1">
      <alignment horizontal="center" vertical="center" wrapText="1"/>
    </xf>
    <xf numFmtId="165" fontId="39" fillId="3" borderId="4" xfId="0" applyNumberFormat="1" applyFont="1" applyFill="1" applyBorder="1" applyAlignment="1">
      <alignment horizontal="center" vertical="center" wrapText="1"/>
    </xf>
    <xf numFmtId="167" fontId="39" fillId="3" borderId="16" xfId="0" applyNumberFormat="1" applyFont="1" applyFill="1" applyBorder="1" applyAlignment="1">
      <alignment horizontal="center" vertical="center" wrapText="1"/>
    </xf>
    <xf numFmtId="0" fontId="8" fillId="3" borderId="4" xfId="12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2" fontId="42" fillId="0" borderId="4" xfId="13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/>
    </xf>
    <xf numFmtId="2" fontId="42" fillId="0" borderId="16" xfId="13" applyNumberFormat="1" applyFont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right" vertical="center" wrapText="1"/>
    </xf>
    <xf numFmtId="2" fontId="14" fillId="0" borderId="14" xfId="0" applyNumberFormat="1" applyFont="1" applyBorder="1" applyAlignment="1">
      <alignment horizontal="center"/>
    </xf>
    <xf numFmtId="4" fontId="44" fillId="3" borderId="15" xfId="12" applyNumberFormat="1" applyFont="1" applyFill="1" applyBorder="1" applyAlignment="1">
      <alignment horizontal="center" vertical="center"/>
    </xf>
    <xf numFmtId="2" fontId="42" fillId="3" borderId="4" xfId="13" applyNumberFormat="1" applyFont="1" applyFill="1" applyBorder="1" applyAlignment="1" applyProtection="1">
      <alignment horizontal="center" vertical="center" wrapText="1"/>
    </xf>
    <xf numFmtId="2" fontId="42" fillId="3" borderId="16" xfId="13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16" fillId="0" borderId="12" xfId="0" applyFont="1" applyBorder="1" applyAlignment="1"/>
    <xf numFmtId="4" fontId="35" fillId="3" borderId="4" xfId="0" applyNumberFormat="1" applyFont="1" applyFill="1" applyBorder="1" applyAlignment="1">
      <alignment horizontal="center" vertical="center"/>
    </xf>
    <xf numFmtId="2" fontId="33" fillId="3" borderId="15" xfId="0" applyNumberFormat="1" applyFont="1" applyFill="1" applyBorder="1" applyAlignment="1">
      <alignment horizontal="center" vertical="center" wrapText="1"/>
    </xf>
    <xf numFmtId="2" fontId="15" fillId="3" borderId="14" xfId="0" applyNumberFormat="1" applyFont="1" applyFill="1" applyBorder="1" applyAlignment="1">
      <alignment horizontal="center" vertical="center" wrapText="1"/>
    </xf>
    <xf numFmtId="2" fontId="15" fillId="3" borderId="14" xfId="0" applyNumberFormat="1" applyFont="1" applyFill="1" applyBorder="1" applyAlignment="1">
      <alignment horizontal="right" vertical="center" wrapText="1"/>
    </xf>
    <xf numFmtId="0" fontId="14" fillId="0" borderId="7" xfId="9" applyFont="1" applyBorder="1" applyAlignment="1"/>
    <xf numFmtId="2" fontId="32" fillId="0" borderId="14" xfId="0" applyNumberFormat="1" applyFont="1" applyBorder="1" applyAlignment="1">
      <alignment horizontal="right"/>
    </xf>
    <xf numFmtId="165" fontId="20" fillId="3" borderId="4" xfId="0" applyNumberFormat="1" applyFont="1" applyFill="1" applyBorder="1" applyAlignment="1">
      <alignment horizontal="center" vertical="center" wrapText="1"/>
    </xf>
    <xf numFmtId="2" fontId="15" fillId="0" borderId="4" xfId="13" applyNumberFormat="1" applyFont="1" applyBorder="1" applyAlignment="1">
      <alignment horizontal="center" vertical="center" wrapText="1"/>
    </xf>
    <xf numFmtId="165" fontId="20" fillId="3" borderId="16" xfId="0" applyNumberFormat="1" applyFont="1" applyFill="1" applyBorder="1" applyAlignment="1">
      <alignment horizontal="center" vertical="center" wrapText="1"/>
    </xf>
    <xf numFmtId="2" fontId="15" fillId="0" borderId="16" xfId="13" applyNumberFormat="1" applyFont="1" applyBorder="1" applyAlignment="1">
      <alignment horizontal="center" vertical="center" wrapText="1"/>
    </xf>
    <xf numFmtId="2" fontId="20" fillId="3" borderId="16" xfId="0" applyNumberFormat="1" applyFont="1" applyFill="1" applyBorder="1" applyAlignment="1">
      <alignment horizontal="center" vertical="center" wrapText="1"/>
    </xf>
    <xf numFmtId="0" fontId="33" fillId="0" borderId="4" xfId="0" applyFont="1" applyBorder="1"/>
    <xf numFmtId="0" fontId="28" fillId="3" borderId="5" xfId="4" applyNumberFormat="1" applyFont="1" applyFill="1" applyBorder="1" applyAlignment="1">
      <alignment horizontal="justify" vertical="center"/>
    </xf>
    <xf numFmtId="0" fontId="19" fillId="3" borderId="14" xfId="3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 wrapText="1"/>
    </xf>
    <xf numFmtId="2" fontId="19" fillId="3" borderId="5" xfId="4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justify" vertical="center"/>
    </xf>
    <xf numFmtId="0" fontId="11" fillId="3" borderId="4" xfId="0" applyFont="1" applyFill="1" applyBorder="1" applyAlignment="1">
      <alignment horizontal="center" vertical="center" wrapText="1"/>
    </xf>
    <xf numFmtId="0" fontId="23" fillId="3" borderId="4" xfId="5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/>
    </xf>
    <xf numFmtId="0" fontId="23" fillId="3" borderId="2" xfId="5" applyFont="1" applyFill="1" applyBorder="1" applyAlignment="1">
      <alignment horizontal="center" vertical="center" wrapText="1"/>
    </xf>
    <xf numFmtId="0" fontId="11" fillId="3" borderId="4" xfId="5" applyNumberFormat="1" applyFont="1" applyFill="1" applyBorder="1" applyAlignment="1">
      <alignment vertical="center"/>
    </xf>
    <xf numFmtId="2" fontId="11" fillId="3" borderId="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1" fillId="3" borderId="10" xfId="0" applyFont="1" applyFill="1" applyBorder="1" applyAlignment="1">
      <alignment horizontal="center" vertical="center" wrapText="1"/>
    </xf>
    <xf numFmtId="0" fontId="23" fillId="3" borderId="10" xfId="5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2" fontId="39" fillId="0" borderId="4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/>
    </xf>
    <xf numFmtId="168" fontId="14" fillId="0" borderId="10" xfId="0" applyNumberFormat="1" applyFont="1" applyBorder="1" applyAlignment="1">
      <alignment horizontal="center"/>
    </xf>
    <xf numFmtId="4" fontId="12" fillId="3" borderId="20" xfId="0" applyNumberFormat="1" applyFont="1" applyFill="1" applyBorder="1" applyAlignment="1">
      <alignment horizontal="center" vertical="center"/>
    </xf>
    <xf numFmtId="4" fontId="12" fillId="3" borderId="21" xfId="0" applyNumberFormat="1" applyFont="1" applyFill="1" applyBorder="1" applyAlignment="1">
      <alignment horizontal="center" vertical="center"/>
    </xf>
    <xf numFmtId="4" fontId="12" fillId="3" borderId="16" xfId="0" applyNumberFormat="1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0" fillId="0" borderId="4" xfId="0" applyNumberFormat="1" applyBorder="1"/>
    <xf numFmtId="0" fontId="12" fillId="0" borderId="14" xfId="0" applyFont="1" applyBorder="1" applyAlignment="1"/>
    <xf numFmtId="0" fontId="23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right"/>
    </xf>
    <xf numFmtId="0" fontId="17" fillId="0" borderId="14" xfId="0" applyFont="1" applyBorder="1" applyAlignment="1"/>
    <xf numFmtId="0" fontId="19" fillId="0" borderId="1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8" fontId="19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1" fillId="0" borderId="7" xfId="0" applyFont="1" applyBorder="1" applyAlignment="1"/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2" fontId="11" fillId="0" borderId="4" xfId="10" applyNumberFormat="1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1" fillId="0" borderId="17" xfId="0" applyFont="1" applyBorder="1" applyAlignment="1"/>
    <xf numFmtId="2" fontId="11" fillId="0" borderId="16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center"/>
    </xf>
    <xf numFmtId="167" fontId="33" fillId="0" borderId="4" xfId="0" applyNumberFormat="1" applyFont="1" applyBorder="1" applyAlignment="1">
      <alignment horizontal="center"/>
    </xf>
    <xf numFmtId="0" fontId="0" fillId="0" borderId="15" xfId="0" applyBorder="1"/>
    <xf numFmtId="2" fontId="39" fillId="3" borderId="4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1" fillId="0" borderId="4" xfId="0" applyFont="1" applyBorder="1"/>
    <xf numFmtId="0" fontId="14" fillId="0" borderId="9" xfId="0" applyFont="1" applyBorder="1" applyAlignment="1">
      <alignment horizontal="center"/>
    </xf>
    <xf numFmtId="168" fontId="6" fillId="0" borderId="2" xfId="1" applyNumberFormat="1" applyFont="1" applyFill="1" applyBorder="1" applyAlignment="1">
      <alignment horizontal="center" vertical="top" wrapText="1"/>
    </xf>
    <xf numFmtId="0" fontId="41" fillId="0" borderId="2" xfId="1" applyFont="1" applyFill="1" applyBorder="1" applyAlignment="1">
      <alignment horizontal="center"/>
    </xf>
    <xf numFmtId="0" fontId="3" fillId="0" borderId="2" xfId="0" applyFont="1" applyBorder="1"/>
    <xf numFmtId="167" fontId="20" fillId="0" borderId="14" xfId="0" applyNumberFormat="1" applyFont="1" applyBorder="1" applyAlignment="1">
      <alignment horizontal="right"/>
    </xf>
    <xf numFmtId="2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2" fontId="0" fillId="0" borderId="4" xfId="0" applyNumberFormat="1" applyBorder="1" applyAlignment="1">
      <alignment horizontal="center"/>
    </xf>
    <xf numFmtId="2" fontId="32" fillId="0" borderId="5" xfId="0" applyNumberFormat="1" applyFont="1" applyBorder="1"/>
    <xf numFmtId="2" fontId="20" fillId="0" borderId="5" xfId="0" applyNumberFormat="1" applyFont="1" applyBorder="1" applyAlignment="1">
      <alignment horizontal="right"/>
    </xf>
    <xf numFmtId="2" fontId="14" fillId="0" borderId="4" xfId="9" applyNumberFormat="1" applyFont="1" applyBorder="1" applyAlignment="1">
      <alignment horizontal="right"/>
    </xf>
    <xf numFmtId="2" fontId="14" fillId="0" borderId="16" xfId="9" applyNumberFormat="1" applyFont="1" applyBorder="1" applyAlignment="1">
      <alignment horizontal="right"/>
    </xf>
    <xf numFmtId="0" fontId="20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/>
    </xf>
    <xf numFmtId="2" fontId="0" fillId="0" borderId="2" xfId="0" applyNumberFormat="1" applyBorder="1"/>
    <xf numFmtId="2" fontId="15" fillId="0" borderId="15" xfId="13" applyNumberFormat="1" applyFont="1" applyFill="1" applyBorder="1" applyAlignment="1" applyProtection="1">
      <alignment horizontal="center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2" fontId="15" fillId="0" borderId="4" xfId="13" applyNumberFormat="1" applyFont="1" applyFill="1" applyBorder="1" applyAlignment="1" applyProtection="1">
      <alignment horizontal="center" vertical="center" wrapText="1"/>
    </xf>
    <xf numFmtId="2" fontId="15" fillId="0" borderId="16" xfId="13" applyNumberFormat="1" applyFont="1" applyFill="1" applyBorder="1" applyAlignment="1" applyProtection="1">
      <alignment horizontal="center" vertical="center" wrapText="1"/>
    </xf>
    <xf numFmtId="2" fontId="22" fillId="0" borderId="15" xfId="0" applyNumberFormat="1" applyFont="1" applyBorder="1"/>
    <xf numFmtId="2" fontId="14" fillId="0" borderId="1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11" fillId="3" borderId="4" xfId="3" applyFont="1" applyFill="1" applyBorder="1" applyAlignment="1">
      <alignment horizontal="center" vertical="center"/>
    </xf>
    <xf numFmtId="2" fontId="11" fillId="3" borderId="4" xfId="4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0" fontId="10" fillId="0" borderId="0" xfId="0" applyFont="1"/>
    <xf numFmtId="168" fontId="23" fillId="0" borderId="4" xfId="0" applyNumberFormat="1" applyFont="1" applyBorder="1" applyAlignment="1">
      <alignment horizontal="center"/>
    </xf>
    <xf numFmtId="167" fontId="20" fillId="3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2" fontId="39" fillId="3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7" fontId="20" fillId="3" borderId="0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167" fontId="18" fillId="3" borderId="5" xfId="0" applyNumberFormat="1" applyFont="1" applyFill="1" applyBorder="1" applyAlignment="1">
      <alignment horizontal="center"/>
    </xf>
    <xf numFmtId="168" fontId="20" fillId="3" borderId="5" xfId="0" applyNumberFormat="1" applyFont="1" applyFill="1" applyBorder="1" applyAlignment="1">
      <alignment horizontal="center"/>
    </xf>
    <xf numFmtId="168" fontId="20" fillId="3" borderId="16" xfId="0" applyNumberFormat="1" applyFont="1" applyFill="1" applyBorder="1" applyAlignment="1">
      <alignment horizontal="center"/>
    </xf>
    <xf numFmtId="167" fontId="33" fillId="3" borderId="15" xfId="0" applyNumberFormat="1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/>
    </xf>
    <xf numFmtId="167" fontId="33" fillId="3" borderId="18" xfId="0" applyNumberFormat="1" applyFont="1" applyFill="1" applyBorder="1" applyAlignment="1">
      <alignment horizontal="center" vertical="center"/>
    </xf>
    <xf numFmtId="2" fontId="23" fillId="3" borderId="5" xfId="0" applyNumberFormat="1" applyFont="1" applyFill="1" applyBorder="1" applyAlignment="1">
      <alignment horizontal="center"/>
    </xf>
    <xf numFmtId="2" fontId="23" fillId="3" borderId="16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168" fontId="23" fillId="3" borderId="5" xfId="0" applyNumberFormat="1" applyFont="1" applyFill="1" applyBorder="1" applyAlignment="1">
      <alignment horizontal="center"/>
    </xf>
    <xf numFmtId="168" fontId="23" fillId="3" borderId="16" xfId="0" applyNumberFormat="1" applyFont="1" applyFill="1" applyBorder="1" applyAlignment="1">
      <alignment horizontal="center"/>
    </xf>
    <xf numFmtId="168" fontId="18" fillId="3" borderId="14" xfId="0" applyNumberFormat="1" applyFont="1" applyFill="1" applyBorder="1" applyAlignment="1">
      <alignment horizontal="center"/>
    </xf>
    <xf numFmtId="168" fontId="23" fillId="3" borderId="4" xfId="0" applyNumberFormat="1" applyFont="1" applyFill="1" applyBorder="1" applyAlignment="1">
      <alignment horizontal="center"/>
    </xf>
    <xf numFmtId="168" fontId="23" fillId="3" borderId="14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 vertical="center"/>
    </xf>
    <xf numFmtId="167" fontId="33" fillId="3" borderId="15" xfId="0" applyNumberFormat="1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/>
    </xf>
    <xf numFmtId="0" fontId="14" fillId="3" borderId="7" xfId="0" applyFont="1" applyFill="1" applyBorder="1" applyAlignment="1"/>
    <xf numFmtId="2" fontId="15" fillId="3" borderId="4" xfId="13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4" fillId="0" borderId="2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6" fillId="3" borderId="4" xfId="0" applyFont="1" applyFill="1" applyBorder="1"/>
    <xf numFmtId="0" fontId="15" fillId="2" borderId="4" xfId="0" applyFont="1" applyFill="1" applyBorder="1" applyAlignment="1">
      <alignment horizontal="center" vertical="center" wrapText="1"/>
    </xf>
    <xf numFmtId="0" fontId="0" fillId="0" borderId="4" xfId="0" applyBorder="1"/>
  </cellXfs>
  <cellStyles count="16">
    <cellStyle name="Comma 6" xfId="13"/>
    <cellStyle name="Normal 14 3 2" xfId="15"/>
    <cellStyle name="Normal 2" xfId="9"/>
    <cellStyle name="Normal 2 2" xfId="14"/>
    <cellStyle name="Normal 3" xfId="12"/>
    <cellStyle name="Normal_gare wyalsadfenigagarini 10" xfId="10"/>
    <cellStyle name="silfain" xfId="3"/>
    <cellStyle name="Обычный" xfId="0" builtinId="0"/>
    <cellStyle name="Обычный 2" xfId="2"/>
    <cellStyle name="Обычный 3" xfId="4"/>
    <cellStyle name="Обычный 4" xfId="7"/>
    <cellStyle name="Обычный_Лист1" xfId="1"/>
    <cellStyle name="Обычный_დემონტაჟი" xfId="6"/>
    <cellStyle name="Финансовый" xfId="8" builtinId="3"/>
    <cellStyle name="ჩვეულებრივი 2" xfId="5"/>
    <cellStyle name="ჩვეულებრივი 2 2 2" xfId="1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2571750" y="1922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2419350" y="283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714500" y="3914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733550" y="2371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733550" y="1790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733550" y="4787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41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733550" y="4804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77" workbookViewId="0">
      <selection activeCell="B104" sqref="B104"/>
    </sheetView>
  </sheetViews>
  <sheetFormatPr defaultRowHeight="15"/>
  <cols>
    <col min="1" max="1" width="3.42578125" customWidth="1"/>
    <col min="2" max="2" width="68.28515625" customWidth="1"/>
    <col min="4" max="4" width="9.7109375" customWidth="1"/>
    <col min="7" max="7" width="14.140625" customWidth="1"/>
    <col min="8" max="8" width="10.5703125" customWidth="1"/>
    <col min="9" max="9" width="10.140625" bestFit="1" customWidth="1"/>
  </cols>
  <sheetData>
    <row r="1" spans="1:13" ht="33" customHeight="1">
      <c r="A1" s="413" t="s">
        <v>66</v>
      </c>
      <c r="B1" s="413"/>
      <c r="C1" s="413"/>
      <c r="D1" s="413"/>
      <c r="E1" s="413"/>
      <c r="F1" s="413"/>
      <c r="G1" s="413"/>
      <c r="H1" s="413"/>
    </row>
    <row r="2" spans="1:13" ht="16.5">
      <c r="A2" s="420" t="s">
        <v>19</v>
      </c>
      <c r="B2" s="420"/>
      <c r="C2" s="420"/>
      <c r="D2" s="420"/>
      <c r="E2" s="420"/>
      <c r="F2" s="420"/>
      <c r="G2" s="420"/>
      <c r="H2" s="420"/>
    </row>
    <row r="3" spans="1:13" ht="16.5">
      <c r="A3" s="10"/>
      <c r="B3" s="10"/>
      <c r="C3" s="10"/>
      <c r="D3" s="10"/>
      <c r="E3" s="10"/>
      <c r="F3" s="10"/>
      <c r="G3" s="10"/>
    </row>
    <row r="4" spans="1:13" ht="15.75">
      <c r="A4" s="19" t="s">
        <v>14</v>
      </c>
      <c r="B4" s="19"/>
      <c r="C4" s="19"/>
      <c r="D4" s="20">
        <f>G100</f>
        <v>0</v>
      </c>
      <c r="E4" s="13" t="s">
        <v>8</v>
      </c>
      <c r="F4" s="12"/>
      <c r="G4" s="12"/>
    </row>
    <row r="5" spans="1:13" ht="8.25" customHeight="1">
      <c r="A5" s="12"/>
      <c r="B5" s="12"/>
      <c r="C5" s="12"/>
      <c r="D5" s="12"/>
      <c r="E5" s="14"/>
      <c r="F5" s="12"/>
      <c r="G5" s="12"/>
    </row>
    <row r="6" spans="1:13">
      <c r="A6" s="419"/>
      <c r="B6" s="419"/>
      <c r="C6" s="419"/>
      <c r="D6" s="419"/>
      <c r="E6" s="419"/>
      <c r="F6" s="419"/>
      <c r="G6" s="419"/>
      <c r="H6" s="419"/>
    </row>
    <row r="7" spans="1:13" ht="29.25" customHeight="1">
      <c r="A7" s="426" t="s">
        <v>0</v>
      </c>
      <c r="B7" s="421" t="s">
        <v>18</v>
      </c>
      <c r="C7" s="423" t="s">
        <v>11</v>
      </c>
      <c r="D7" s="418" t="s">
        <v>1</v>
      </c>
      <c r="E7" s="425"/>
      <c r="F7" s="417" t="s">
        <v>2</v>
      </c>
      <c r="G7" s="418"/>
      <c r="H7" s="417" t="s">
        <v>30</v>
      </c>
    </row>
    <row r="8" spans="1:13" ht="73.5" customHeight="1">
      <c r="A8" s="427"/>
      <c r="B8" s="422"/>
      <c r="C8" s="424"/>
      <c r="D8" s="15" t="s">
        <v>9</v>
      </c>
      <c r="E8" s="16" t="s">
        <v>10</v>
      </c>
      <c r="F8" s="15" t="s">
        <v>9</v>
      </c>
      <c r="G8" s="49" t="s">
        <v>3</v>
      </c>
      <c r="H8" s="417"/>
    </row>
    <row r="9" spans="1:13" ht="15.75">
      <c r="A9" s="8">
        <v>1</v>
      </c>
      <c r="B9" s="26">
        <v>3</v>
      </c>
      <c r="C9" s="28">
        <v>4</v>
      </c>
      <c r="D9" s="26">
        <v>5</v>
      </c>
      <c r="E9" s="26">
        <v>6</v>
      </c>
      <c r="F9" s="26">
        <v>7</v>
      </c>
      <c r="G9" s="50">
        <v>8</v>
      </c>
      <c r="H9" s="81">
        <v>9</v>
      </c>
    </row>
    <row r="10" spans="1:13">
      <c r="A10" s="430">
        <v>1</v>
      </c>
      <c r="B10" s="199" t="s">
        <v>67</v>
      </c>
      <c r="C10" s="152" t="s">
        <v>51</v>
      </c>
      <c r="D10" s="193"/>
      <c r="E10" s="134">
        <v>2.4</v>
      </c>
      <c r="F10" s="193"/>
      <c r="G10" s="194"/>
      <c r="H10" s="194"/>
    </row>
    <row r="11" spans="1:13" ht="15.75" customHeight="1" thickBot="1">
      <c r="A11" s="431"/>
      <c r="B11" s="200" t="s">
        <v>68</v>
      </c>
      <c r="C11" s="189" t="s">
        <v>21</v>
      </c>
      <c r="D11" s="192">
        <v>18.600000000000001</v>
      </c>
      <c r="E11" s="192">
        <f>E10*D11</f>
        <v>44.64</v>
      </c>
      <c r="F11" s="192"/>
      <c r="G11" s="201">
        <f>E11*F11</f>
        <v>0</v>
      </c>
      <c r="H11" s="202">
        <f>G11</f>
        <v>0</v>
      </c>
      <c r="I11" s="95"/>
      <c r="J11" s="95"/>
      <c r="K11" s="96"/>
      <c r="L11" s="97"/>
      <c r="M11" s="98"/>
    </row>
    <row r="12" spans="1:13" ht="15.75" thickTop="1">
      <c r="A12" s="414">
        <v>2</v>
      </c>
      <c r="B12" s="203" t="s">
        <v>69</v>
      </c>
      <c r="C12" s="152" t="s">
        <v>51</v>
      </c>
      <c r="D12" s="195"/>
      <c r="E12" s="196">
        <v>0.8</v>
      </c>
      <c r="F12" s="197"/>
      <c r="G12" s="198"/>
      <c r="H12" s="82"/>
      <c r="I12" s="99"/>
      <c r="J12" s="67"/>
      <c r="K12" s="100"/>
      <c r="L12" s="67"/>
      <c r="M12" s="98"/>
    </row>
    <row r="13" spans="1:13" ht="15.75" thickBot="1">
      <c r="A13" s="415"/>
      <c r="B13" s="200" t="s">
        <v>68</v>
      </c>
      <c r="C13" s="189" t="s">
        <v>21</v>
      </c>
      <c r="D13" s="204">
        <v>32.299999999999997</v>
      </c>
      <c r="E13" s="83">
        <f>E12*D13</f>
        <v>25.84</v>
      </c>
      <c r="F13" s="83"/>
      <c r="G13" s="205">
        <f>E13*F13</f>
        <v>0</v>
      </c>
      <c r="H13" s="172">
        <f>G13</f>
        <v>0</v>
      </c>
      <c r="I13" s="101"/>
      <c r="J13" s="73"/>
      <c r="K13" s="73"/>
      <c r="L13" s="102"/>
      <c r="M13" s="98"/>
    </row>
    <row r="14" spans="1:13" ht="15.75" customHeight="1" thickTop="1">
      <c r="A14" s="414">
        <v>3</v>
      </c>
      <c r="B14" s="206" t="s">
        <v>74</v>
      </c>
      <c r="C14" s="207" t="s">
        <v>70</v>
      </c>
      <c r="D14" s="208"/>
      <c r="E14" s="208">
        <v>0.65</v>
      </c>
      <c r="F14" s="209"/>
      <c r="G14" s="92"/>
      <c r="H14" s="210"/>
      <c r="I14" s="95"/>
      <c r="J14" s="95"/>
      <c r="K14" s="96"/>
      <c r="L14" s="97"/>
      <c r="M14" s="98"/>
    </row>
    <row r="15" spans="1:13">
      <c r="A15" s="416"/>
      <c r="B15" s="225" t="s">
        <v>68</v>
      </c>
      <c r="C15" s="154" t="s">
        <v>71</v>
      </c>
      <c r="D15" s="155">
        <v>3.08</v>
      </c>
      <c r="E15" s="212">
        <f>D15*E14</f>
        <v>2.0020000000000002</v>
      </c>
      <c r="F15" s="6"/>
      <c r="G15" s="4">
        <f>F15*E15</f>
        <v>0</v>
      </c>
      <c r="H15" s="89">
        <f>G15</f>
        <v>0</v>
      </c>
      <c r="I15" s="103"/>
      <c r="J15" s="67"/>
      <c r="K15" s="100"/>
      <c r="L15" s="67"/>
      <c r="M15" s="104"/>
    </row>
    <row r="16" spans="1:13" ht="16.5" customHeight="1">
      <c r="A16" s="416"/>
      <c r="B16" s="211" t="s">
        <v>49</v>
      </c>
      <c r="C16" s="154" t="s">
        <v>15</v>
      </c>
      <c r="D16" s="155">
        <v>0.92</v>
      </c>
      <c r="E16" s="212">
        <f>D16*E14</f>
        <v>0.59800000000000009</v>
      </c>
      <c r="F16" s="6"/>
      <c r="G16" s="4">
        <f t="shared" ref="G16:G18" si="0">F16*E16</f>
        <v>0</v>
      </c>
      <c r="H16" s="89"/>
      <c r="I16" s="95"/>
      <c r="J16" s="95"/>
      <c r="K16" s="96"/>
      <c r="L16" s="97"/>
      <c r="M16" s="98"/>
    </row>
    <row r="17" spans="1:13">
      <c r="A17" s="416"/>
      <c r="B17" s="211" t="s">
        <v>72</v>
      </c>
      <c r="C17" s="154" t="s">
        <v>41</v>
      </c>
      <c r="D17" s="155">
        <v>0.11</v>
      </c>
      <c r="E17" s="155">
        <f>D17*E14</f>
        <v>7.1500000000000008E-2</v>
      </c>
      <c r="F17" s="213"/>
      <c r="G17" s="4">
        <f>F17*E17</f>
        <v>0</v>
      </c>
      <c r="H17" s="89"/>
      <c r="I17" s="105"/>
      <c r="J17" s="67"/>
      <c r="K17" s="100"/>
      <c r="L17" s="67"/>
      <c r="M17" s="98"/>
    </row>
    <row r="18" spans="1:13" ht="15.75" thickBot="1">
      <c r="A18" s="415"/>
      <c r="B18" s="214" t="s">
        <v>73</v>
      </c>
      <c r="C18" s="215" t="s">
        <v>35</v>
      </c>
      <c r="D18" s="216">
        <v>62.5</v>
      </c>
      <c r="E18" s="216">
        <f>D18*E14</f>
        <v>40.625</v>
      </c>
      <c r="F18" s="217"/>
      <c r="G18" s="85">
        <f t="shared" si="0"/>
        <v>0</v>
      </c>
      <c r="H18" s="239"/>
      <c r="I18" s="105"/>
      <c r="J18" s="66"/>
      <c r="K18" s="66"/>
      <c r="L18" s="67"/>
      <c r="M18" s="98"/>
    </row>
    <row r="19" spans="1:13" ht="15.75" thickTop="1">
      <c r="A19" s="414">
        <v>4</v>
      </c>
      <c r="B19" s="218" t="s">
        <v>79</v>
      </c>
      <c r="C19" s="219" t="s">
        <v>36</v>
      </c>
      <c r="D19" s="238"/>
      <c r="E19" s="220">
        <v>112</v>
      </c>
      <c r="F19" s="221"/>
      <c r="G19" s="222"/>
      <c r="H19" s="223"/>
      <c r="I19" s="95"/>
      <c r="J19" s="95"/>
      <c r="K19" s="73"/>
      <c r="L19" s="97"/>
      <c r="M19" s="98"/>
    </row>
    <row r="20" spans="1:13">
      <c r="A20" s="416"/>
      <c r="B20" s="225" t="s">
        <v>68</v>
      </c>
      <c r="C20" s="224" t="s">
        <v>21</v>
      </c>
      <c r="D20" s="224">
        <v>1.01</v>
      </c>
      <c r="E20" s="226">
        <f>E19*D20</f>
        <v>113.12</v>
      </c>
      <c r="F20" s="134"/>
      <c r="G20" s="133">
        <f>F20*E20</f>
        <v>0</v>
      </c>
      <c r="H20" s="176">
        <f>G20</f>
        <v>0</v>
      </c>
      <c r="I20" s="95"/>
      <c r="J20" s="95"/>
      <c r="K20" s="96"/>
      <c r="L20" s="97"/>
      <c r="M20" s="98"/>
    </row>
    <row r="21" spans="1:13">
      <c r="A21" s="416"/>
      <c r="B21" s="225" t="s">
        <v>75</v>
      </c>
      <c r="C21" s="224" t="s">
        <v>76</v>
      </c>
      <c r="D21" s="224">
        <v>4.1000000000000002E-2</v>
      </c>
      <c r="E21" s="224">
        <f>E19*D21</f>
        <v>4.5920000000000005</v>
      </c>
      <c r="F21" s="227"/>
      <c r="G21" s="133">
        <f t="shared" ref="G21:G24" si="1">F21*E21</f>
        <v>0</v>
      </c>
      <c r="H21" s="222"/>
      <c r="I21" s="106"/>
      <c r="J21" s="67"/>
      <c r="K21" s="107"/>
      <c r="L21" s="67"/>
      <c r="M21" s="104"/>
    </row>
    <row r="22" spans="1:13">
      <c r="A22" s="416"/>
      <c r="B22" s="228" t="s">
        <v>22</v>
      </c>
      <c r="C22" s="224" t="s">
        <v>8</v>
      </c>
      <c r="D22" s="224">
        <v>2.7E-2</v>
      </c>
      <c r="E22" s="229">
        <f>E19*D22</f>
        <v>3.024</v>
      </c>
      <c r="F22" s="230"/>
      <c r="G22" s="133">
        <f t="shared" si="1"/>
        <v>0</v>
      </c>
      <c r="H22" s="175"/>
      <c r="I22" s="106"/>
      <c r="J22" s="66"/>
      <c r="K22" s="66"/>
      <c r="L22" s="67"/>
      <c r="M22" s="98"/>
    </row>
    <row r="23" spans="1:13">
      <c r="A23" s="416"/>
      <c r="B23" s="225" t="s">
        <v>77</v>
      </c>
      <c r="C23" s="231" t="s">
        <v>29</v>
      </c>
      <c r="D23" s="231">
        <v>2.3800000000000002E-2</v>
      </c>
      <c r="E23" s="224">
        <f>E19*D23</f>
        <v>2.6656000000000004</v>
      </c>
      <c r="F23" s="232"/>
      <c r="G23" s="133">
        <f t="shared" si="1"/>
        <v>0</v>
      </c>
      <c r="H23" s="175"/>
      <c r="I23" s="108"/>
      <c r="J23" s="109"/>
      <c r="K23" s="110"/>
      <c r="L23" s="111"/>
      <c r="M23" s="98"/>
    </row>
    <row r="24" spans="1:13" ht="15.75" thickBot="1">
      <c r="A24" s="415"/>
      <c r="B24" s="233" t="s">
        <v>78</v>
      </c>
      <c r="C24" s="234" t="s">
        <v>8</v>
      </c>
      <c r="D24" s="234">
        <v>3.0000000000000001E-3</v>
      </c>
      <c r="E24" s="235">
        <f>E19*D24</f>
        <v>0.33600000000000002</v>
      </c>
      <c r="F24" s="236"/>
      <c r="G24" s="237">
        <f t="shared" si="1"/>
        <v>0</v>
      </c>
      <c r="H24" s="173"/>
      <c r="I24" s="112"/>
      <c r="J24" s="112"/>
      <c r="K24" s="111"/>
      <c r="L24" s="112"/>
      <c r="M24" s="104"/>
    </row>
    <row r="25" spans="1:13" ht="18" customHeight="1" thickTop="1">
      <c r="A25" s="414">
        <v>5</v>
      </c>
      <c r="B25" s="240" t="s">
        <v>80</v>
      </c>
      <c r="C25" s="241" t="s">
        <v>36</v>
      </c>
      <c r="D25" s="241"/>
      <c r="E25" s="242">
        <v>80</v>
      </c>
      <c r="F25" s="243"/>
      <c r="G25" s="222"/>
      <c r="H25" s="223"/>
      <c r="I25" s="113"/>
      <c r="J25" s="114"/>
      <c r="K25" s="111"/>
      <c r="L25" s="111"/>
      <c r="M25" s="98"/>
    </row>
    <row r="26" spans="1:13">
      <c r="A26" s="416"/>
      <c r="B26" s="225" t="s">
        <v>81</v>
      </c>
      <c r="C26" s="244" t="s">
        <v>21</v>
      </c>
      <c r="D26" s="224">
        <v>2.34</v>
      </c>
      <c r="E26" s="245">
        <f>E25*D26</f>
        <v>187.2</v>
      </c>
      <c r="F26" s="232"/>
      <c r="G26" s="246">
        <f t="shared" ref="G26:G36" si="2">F26*E26</f>
        <v>0</v>
      </c>
      <c r="H26" s="247">
        <f>G26</f>
        <v>0</v>
      </c>
      <c r="I26" s="112"/>
      <c r="J26" s="114"/>
      <c r="K26" s="111"/>
      <c r="L26" s="112"/>
      <c r="M26" s="98"/>
    </row>
    <row r="27" spans="1:13">
      <c r="A27" s="416"/>
      <c r="B27" s="225" t="s">
        <v>82</v>
      </c>
      <c r="C27" s="248" t="s">
        <v>76</v>
      </c>
      <c r="D27" s="224">
        <v>1.7000000000000001E-2</v>
      </c>
      <c r="E27" s="226">
        <f>E25*D27</f>
        <v>1.36</v>
      </c>
      <c r="F27" s="227"/>
      <c r="G27" s="246">
        <f t="shared" si="2"/>
        <v>0</v>
      </c>
      <c r="H27" s="346">
        <f>E27*6.62</f>
        <v>9.0032000000000014</v>
      </c>
      <c r="I27" s="112"/>
      <c r="J27" s="114"/>
      <c r="K27" s="111"/>
      <c r="L27" s="111"/>
      <c r="M27" s="98"/>
    </row>
    <row r="28" spans="1:13">
      <c r="A28" s="416"/>
      <c r="B28" s="225" t="s">
        <v>83</v>
      </c>
      <c r="C28" s="249" t="s">
        <v>36</v>
      </c>
      <c r="D28" s="224">
        <v>1.02</v>
      </c>
      <c r="E28" s="226">
        <f>E25*D28</f>
        <v>81.599999999999994</v>
      </c>
      <c r="F28" s="227"/>
      <c r="G28" s="246">
        <f t="shared" si="2"/>
        <v>0</v>
      </c>
      <c r="H28" s="175"/>
      <c r="I28" s="112"/>
      <c r="J28" s="115"/>
      <c r="K28" s="116"/>
      <c r="L28" s="111"/>
      <c r="M28" s="104"/>
    </row>
    <row r="29" spans="1:13">
      <c r="A29" s="416"/>
      <c r="B29" s="225" t="s">
        <v>84</v>
      </c>
      <c r="C29" s="249" t="s">
        <v>85</v>
      </c>
      <c r="D29" s="224">
        <v>12</v>
      </c>
      <c r="E29" s="226">
        <f>E25*D29</f>
        <v>960</v>
      </c>
      <c r="F29" s="232"/>
      <c r="G29" s="246">
        <f t="shared" si="2"/>
        <v>0</v>
      </c>
      <c r="H29" s="175"/>
      <c r="I29" s="112"/>
      <c r="J29" s="114"/>
      <c r="K29" s="116"/>
      <c r="L29" s="111"/>
      <c r="M29" s="104"/>
    </row>
    <row r="30" spans="1:13" ht="15.75" thickBot="1">
      <c r="A30" s="415"/>
      <c r="B30" s="233" t="s">
        <v>86</v>
      </c>
      <c r="C30" s="250" t="s">
        <v>85</v>
      </c>
      <c r="D30" s="234">
        <v>0.09</v>
      </c>
      <c r="E30" s="234">
        <f>E25*D30</f>
        <v>7.1999999999999993</v>
      </c>
      <c r="F30" s="236"/>
      <c r="G30" s="251">
        <f t="shared" si="2"/>
        <v>0</v>
      </c>
      <c r="H30" s="252"/>
      <c r="I30" s="112"/>
      <c r="J30" s="114"/>
      <c r="K30" s="111"/>
      <c r="L30" s="111"/>
      <c r="M30" s="104"/>
    </row>
    <row r="31" spans="1:13" ht="28.5" customHeight="1" thickTop="1">
      <c r="A31" s="414">
        <v>6</v>
      </c>
      <c r="B31" s="240" t="s">
        <v>87</v>
      </c>
      <c r="C31" s="253" t="s">
        <v>36</v>
      </c>
      <c r="D31" s="254"/>
      <c r="E31" s="255">
        <v>128</v>
      </c>
      <c r="F31" s="256"/>
      <c r="G31" s="222"/>
      <c r="H31" s="223"/>
      <c r="I31" s="65"/>
      <c r="J31" s="75"/>
      <c r="K31" s="66"/>
      <c r="L31" s="67"/>
      <c r="M31" s="117"/>
    </row>
    <row r="32" spans="1:13">
      <c r="A32" s="416"/>
      <c r="B32" s="225" t="s">
        <v>81</v>
      </c>
      <c r="C32" s="224" t="s">
        <v>21</v>
      </c>
      <c r="D32" s="224">
        <v>1.59</v>
      </c>
      <c r="E32" s="226">
        <f>E31*D32</f>
        <v>203.52</v>
      </c>
      <c r="F32" s="232"/>
      <c r="G32" s="246">
        <f t="shared" si="2"/>
        <v>0</v>
      </c>
      <c r="H32" s="247">
        <f>G32</f>
        <v>0</v>
      </c>
      <c r="I32" s="68"/>
      <c r="J32" s="69"/>
      <c r="K32" s="66"/>
      <c r="L32" s="111"/>
      <c r="M32" s="118"/>
    </row>
    <row r="33" spans="1:13">
      <c r="A33" s="416"/>
      <c r="B33" s="225" t="s">
        <v>82</v>
      </c>
      <c r="C33" s="224" t="s">
        <v>76</v>
      </c>
      <c r="D33" s="224">
        <v>0.13</v>
      </c>
      <c r="E33" s="224">
        <f>E31*D33</f>
        <v>16.64</v>
      </c>
      <c r="F33" s="227"/>
      <c r="G33" s="246">
        <f t="shared" si="2"/>
        <v>0</v>
      </c>
      <c r="H33" s="176"/>
      <c r="I33" s="68"/>
      <c r="J33" s="69"/>
      <c r="K33" s="66"/>
      <c r="L33" s="111"/>
      <c r="M33" s="119"/>
    </row>
    <row r="34" spans="1:13">
      <c r="A34" s="416"/>
      <c r="B34" s="225" t="s">
        <v>84</v>
      </c>
      <c r="C34" s="224" t="s">
        <v>85</v>
      </c>
      <c r="D34" s="224">
        <v>3.75</v>
      </c>
      <c r="E34" s="226">
        <f>E31*D34</f>
        <v>480</v>
      </c>
      <c r="F34" s="232"/>
      <c r="G34" s="246">
        <f t="shared" si="2"/>
        <v>0</v>
      </c>
      <c r="H34" s="223"/>
      <c r="I34" s="69"/>
      <c r="J34" s="69"/>
      <c r="K34" s="70"/>
      <c r="L34" s="111"/>
      <c r="M34" s="119"/>
    </row>
    <row r="35" spans="1:13">
      <c r="A35" s="416"/>
      <c r="B35" s="225" t="s">
        <v>86</v>
      </c>
      <c r="C35" s="224" t="s">
        <v>85</v>
      </c>
      <c r="D35" s="224">
        <v>0.5</v>
      </c>
      <c r="E35" s="224">
        <f>E31*D35</f>
        <v>64</v>
      </c>
      <c r="F35" s="232"/>
      <c r="G35" s="246">
        <f t="shared" si="2"/>
        <v>0</v>
      </c>
      <c r="H35" s="175"/>
      <c r="I35" s="69"/>
      <c r="J35" s="69"/>
      <c r="K35" s="70"/>
      <c r="L35" s="111"/>
      <c r="M35" s="119"/>
    </row>
    <row r="36" spans="1:13" ht="15.75" thickBot="1">
      <c r="A36" s="415"/>
      <c r="B36" s="233" t="s">
        <v>88</v>
      </c>
      <c r="C36" s="234" t="s">
        <v>36</v>
      </c>
      <c r="D36" s="234">
        <v>1</v>
      </c>
      <c r="E36" s="257">
        <f>E31*D36</f>
        <v>128</v>
      </c>
      <c r="F36" s="236"/>
      <c r="G36" s="251">
        <f t="shared" si="2"/>
        <v>0</v>
      </c>
      <c r="H36" s="252"/>
      <c r="I36" s="65"/>
      <c r="J36" s="75"/>
      <c r="K36" s="66"/>
      <c r="L36" s="67"/>
      <c r="M36" s="67"/>
    </row>
    <row r="37" spans="1:13" ht="16.5" thickTop="1">
      <c r="A37" s="414">
        <v>7</v>
      </c>
      <c r="B37" s="240" t="s">
        <v>93</v>
      </c>
      <c r="C37" s="219" t="s">
        <v>36</v>
      </c>
      <c r="D37" s="258"/>
      <c r="E37" s="255">
        <v>112</v>
      </c>
      <c r="F37" s="259"/>
      <c r="G37" s="222"/>
      <c r="H37" s="223"/>
      <c r="I37" s="120"/>
      <c r="J37" s="69"/>
      <c r="K37" s="107"/>
      <c r="L37" s="111"/>
      <c r="M37" s="121"/>
    </row>
    <row r="38" spans="1:13">
      <c r="A38" s="416"/>
      <c r="B38" s="225" t="s">
        <v>81</v>
      </c>
      <c r="C38" s="224" t="s">
        <v>89</v>
      </c>
      <c r="D38" s="224">
        <v>0.65800000000000003</v>
      </c>
      <c r="E38" s="226">
        <f>E37*D38</f>
        <v>73.695999999999998</v>
      </c>
      <c r="F38" s="260"/>
      <c r="G38" s="133">
        <f>F38*E38</f>
        <v>0</v>
      </c>
      <c r="H38" s="176">
        <f>G38</f>
        <v>0</v>
      </c>
      <c r="I38" s="120"/>
      <c r="J38" s="69"/>
      <c r="K38" s="70"/>
      <c r="L38" s="111"/>
      <c r="M38" s="66"/>
    </row>
    <row r="39" spans="1:13">
      <c r="A39" s="416"/>
      <c r="B39" s="225" t="s">
        <v>49</v>
      </c>
      <c r="C39" s="224" t="s">
        <v>15</v>
      </c>
      <c r="D39" s="224">
        <v>0.01</v>
      </c>
      <c r="E39" s="224">
        <f>E37*D39</f>
        <v>1.1200000000000001</v>
      </c>
      <c r="F39" s="224"/>
      <c r="G39" s="133">
        <f t="shared" ref="G39:G42" si="3">F39*E39</f>
        <v>0</v>
      </c>
      <c r="H39" s="223"/>
      <c r="I39" s="69"/>
      <c r="J39" s="122"/>
      <c r="K39" s="70"/>
      <c r="L39" s="66"/>
      <c r="M39" s="66"/>
    </row>
    <row r="40" spans="1:13">
      <c r="A40" s="416"/>
      <c r="B40" s="225" t="s">
        <v>90</v>
      </c>
      <c r="C40" s="231" t="s">
        <v>25</v>
      </c>
      <c r="D40" s="231">
        <v>0.63</v>
      </c>
      <c r="E40" s="224">
        <f>E37*D40</f>
        <v>70.56</v>
      </c>
      <c r="F40" s="261"/>
      <c r="G40" s="133">
        <f t="shared" si="3"/>
        <v>0</v>
      </c>
      <c r="H40" s="175"/>
      <c r="I40" s="120"/>
      <c r="J40" s="71"/>
      <c r="K40" s="72"/>
      <c r="L40" s="111"/>
      <c r="M40" s="121"/>
    </row>
    <row r="41" spans="1:13">
      <c r="A41" s="416"/>
      <c r="B41" s="228" t="s">
        <v>91</v>
      </c>
      <c r="C41" s="231" t="s">
        <v>25</v>
      </c>
      <c r="D41" s="231">
        <v>0.79</v>
      </c>
      <c r="E41" s="262">
        <f>E37*D41</f>
        <v>88.48</v>
      </c>
      <c r="F41" s="261"/>
      <c r="G41" s="133">
        <f t="shared" si="3"/>
        <v>0</v>
      </c>
      <c r="H41" s="175"/>
      <c r="I41" s="123"/>
      <c r="J41" s="71"/>
      <c r="K41" s="72"/>
      <c r="L41" s="111"/>
      <c r="M41" s="67"/>
    </row>
    <row r="42" spans="1:13" ht="15.75" thickBot="1">
      <c r="A42" s="415"/>
      <c r="B42" s="233" t="s">
        <v>92</v>
      </c>
      <c r="C42" s="234" t="s">
        <v>15</v>
      </c>
      <c r="D42" s="234">
        <v>1.6E-2</v>
      </c>
      <c r="E42" s="257">
        <f>E37*D42</f>
        <v>1.792</v>
      </c>
      <c r="F42" s="263"/>
      <c r="G42" s="237">
        <f t="shared" si="3"/>
        <v>0</v>
      </c>
      <c r="H42" s="173"/>
      <c r="I42" s="123"/>
      <c r="J42" s="71"/>
      <c r="K42" s="72"/>
      <c r="L42" s="111"/>
      <c r="M42" s="67"/>
    </row>
    <row r="43" spans="1:13" ht="15.75" thickTop="1">
      <c r="A43" s="414">
        <v>8</v>
      </c>
      <c r="B43" s="240" t="s">
        <v>94</v>
      </c>
      <c r="C43" s="253" t="s">
        <v>36</v>
      </c>
      <c r="D43" s="254"/>
      <c r="E43" s="255">
        <v>80</v>
      </c>
      <c r="F43" s="256"/>
      <c r="G43" s="269"/>
      <c r="H43" s="270"/>
      <c r="I43" s="123"/>
      <c r="J43" s="71"/>
      <c r="K43" s="74"/>
      <c r="L43" s="111"/>
      <c r="M43" s="67"/>
    </row>
    <row r="44" spans="1:13" ht="15.75" customHeight="1">
      <c r="A44" s="416"/>
      <c r="B44" s="264" t="s">
        <v>95</v>
      </c>
      <c r="C44" s="224" t="s">
        <v>21</v>
      </c>
      <c r="D44" s="224">
        <v>0.10249999999999999</v>
      </c>
      <c r="E44" s="224">
        <f>E43*D44</f>
        <v>8.1999999999999993</v>
      </c>
      <c r="F44" s="260"/>
      <c r="G44" s="133">
        <f>F44*E44</f>
        <v>0</v>
      </c>
      <c r="H44" s="86">
        <f>G44</f>
        <v>0</v>
      </c>
      <c r="I44" s="95"/>
      <c r="J44" s="95"/>
      <c r="K44" s="96"/>
      <c r="L44" s="97"/>
      <c r="M44" s="98"/>
    </row>
    <row r="45" spans="1:13" ht="15.75" customHeight="1">
      <c r="A45" s="416"/>
      <c r="B45" s="265" t="s">
        <v>96</v>
      </c>
      <c r="C45" s="224" t="s">
        <v>76</v>
      </c>
      <c r="D45" s="224">
        <v>0.45800000000000002</v>
      </c>
      <c r="E45" s="226">
        <f>E43*D45</f>
        <v>36.64</v>
      </c>
      <c r="F45" s="266"/>
      <c r="G45" s="133">
        <f t="shared" ref="G45:G46" si="4">F45*E45</f>
        <v>0</v>
      </c>
      <c r="H45" s="350"/>
      <c r="I45" s="95"/>
      <c r="J45" s="95"/>
      <c r="K45" s="96"/>
      <c r="L45" s="97"/>
      <c r="M45" s="98"/>
    </row>
    <row r="46" spans="1:13" ht="15.75" customHeight="1" thickBot="1">
      <c r="A46" s="415"/>
      <c r="B46" s="267" t="s">
        <v>97</v>
      </c>
      <c r="C46" s="234" t="s">
        <v>36</v>
      </c>
      <c r="D46" s="234">
        <v>1.03</v>
      </c>
      <c r="E46" s="234">
        <f>E43*D46</f>
        <v>82.4</v>
      </c>
      <c r="F46" s="268"/>
      <c r="G46" s="237">
        <f t="shared" si="4"/>
        <v>0</v>
      </c>
      <c r="H46" s="84"/>
      <c r="I46" s="95"/>
      <c r="J46" s="95"/>
      <c r="K46" s="96"/>
      <c r="L46" s="97"/>
      <c r="M46" s="98"/>
    </row>
    <row r="47" spans="1:13" ht="15.75" customHeight="1" thickTop="1">
      <c r="A47" s="414">
        <v>9</v>
      </c>
      <c r="B47" s="240" t="s">
        <v>98</v>
      </c>
      <c r="C47" s="253" t="s">
        <v>99</v>
      </c>
      <c r="D47" s="258"/>
      <c r="E47" s="255">
        <v>25.2</v>
      </c>
      <c r="F47" s="271"/>
      <c r="G47" s="178"/>
      <c r="H47" s="178"/>
      <c r="I47" s="95"/>
      <c r="J47" s="95"/>
      <c r="K47" s="96"/>
      <c r="L47" s="97"/>
      <c r="M47" s="98"/>
    </row>
    <row r="48" spans="1:13" ht="15.75" customHeight="1">
      <c r="A48" s="416"/>
      <c r="B48" s="225" t="s">
        <v>81</v>
      </c>
      <c r="C48" s="224" t="s">
        <v>21</v>
      </c>
      <c r="D48" s="224">
        <v>1.49</v>
      </c>
      <c r="E48" s="226">
        <f>E47*D48</f>
        <v>37.548000000000002</v>
      </c>
      <c r="F48" s="272"/>
      <c r="G48" s="307">
        <f t="shared" ref="G48:G50" si="5">E48*F48</f>
        <v>0</v>
      </c>
      <c r="H48" s="176">
        <f>G48</f>
        <v>0</v>
      </c>
      <c r="I48" s="95"/>
      <c r="J48" s="95"/>
      <c r="K48" s="96"/>
      <c r="L48" s="97"/>
      <c r="M48" s="98"/>
    </row>
    <row r="49" spans="1:13" ht="15.75" customHeight="1">
      <c r="A49" s="416"/>
      <c r="B49" s="228" t="s">
        <v>96</v>
      </c>
      <c r="C49" s="224" t="s">
        <v>76</v>
      </c>
      <c r="D49" s="224">
        <v>3.5700000000000003E-2</v>
      </c>
      <c r="E49" s="226">
        <f>E47*D49</f>
        <v>0.89964</v>
      </c>
      <c r="F49" s="227"/>
      <c r="G49" s="307">
        <f t="shared" si="5"/>
        <v>0</v>
      </c>
      <c r="H49" s="351"/>
      <c r="I49" s="95"/>
      <c r="J49" s="95"/>
      <c r="K49" s="96"/>
      <c r="L49" s="97"/>
      <c r="M49" s="98"/>
    </row>
    <row r="50" spans="1:13" ht="15.75" customHeight="1" thickBot="1">
      <c r="A50" s="415"/>
      <c r="B50" s="233" t="s">
        <v>100</v>
      </c>
      <c r="C50" s="234" t="s">
        <v>36</v>
      </c>
      <c r="D50" s="234">
        <v>1</v>
      </c>
      <c r="E50" s="235">
        <f>E47*D50</f>
        <v>25.2</v>
      </c>
      <c r="F50" s="273"/>
      <c r="G50" s="307">
        <f t="shared" si="5"/>
        <v>0</v>
      </c>
      <c r="H50" s="173"/>
      <c r="I50" s="95"/>
      <c r="J50" s="95"/>
      <c r="K50" s="96"/>
      <c r="L50" s="97"/>
      <c r="M50" s="98"/>
    </row>
    <row r="51" spans="1:13" ht="15.75" customHeight="1" thickTop="1">
      <c r="A51" s="414">
        <v>10</v>
      </c>
      <c r="B51" s="240" t="s">
        <v>101</v>
      </c>
      <c r="C51" s="253" t="s">
        <v>99</v>
      </c>
      <c r="D51" s="258"/>
      <c r="E51" s="255">
        <v>6</v>
      </c>
      <c r="F51" s="271"/>
      <c r="G51" s="308"/>
      <c r="H51" s="274"/>
      <c r="I51" s="95"/>
      <c r="J51" s="95"/>
      <c r="K51" s="96"/>
      <c r="L51" s="97"/>
      <c r="M51" s="98"/>
    </row>
    <row r="52" spans="1:13" ht="15.75" customHeight="1">
      <c r="A52" s="416"/>
      <c r="B52" s="225" t="s">
        <v>81</v>
      </c>
      <c r="C52" s="224" t="s">
        <v>21</v>
      </c>
      <c r="D52" s="224">
        <v>1.49</v>
      </c>
      <c r="E52" s="226">
        <f>E51*D52</f>
        <v>8.94</v>
      </c>
      <c r="F52" s="272"/>
      <c r="G52" s="307">
        <f t="shared" ref="G52:G54" si="6">E52*F52</f>
        <v>0</v>
      </c>
      <c r="H52" s="176">
        <f>G52</f>
        <v>0</v>
      </c>
      <c r="I52" s="95"/>
      <c r="J52" s="95"/>
      <c r="K52" s="96"/>
      <c r="L52" s="97"/>
      <c r="M52" s="98"/>
    </row>
    <row r="53" spans="1:13" ht="15.75" customHeight="1">
      <c r="A53" s="416"/>
      <c r="B53" s="228" t="s">
        <v>96</v>
      </c>
      <c r="C53" s="224" t="s">
        <v>76</v>
      </c>
      <c r="D53" s="224">
        <v>3.5700000000000003E-2</v>
      </c>
      <c r="E53" s="226">
        <f>E51*D53</f>
        <v>0.2142</v>
      </c>
      <c r="F53" s="227"/>
      <c r="G53" s="307">
        <f t="shared" si="6"/>
        <v>0</v>
      </c>
      <c r="H53" s="176"/>
      <c r="I53" s="95"/>
      <c r="J53" s="95"/>
      <c r="K53" s="96"/>
      <c r="L53" s="97"/>
      <c r="M53" s="98"/>
    </row>
    <row r="54" spans="1:13" ht="15.75" customHeight="1" thickBot="1">
      <c r="A54" s="415"/>
      <c r="B54" s="233" t="s">
        <v>102</v>
      </c>
      <c r="C54" s="234" t="s">
        <v>36</v>
      </c>
      <c r="D54" s="234">
        <v>1</v>
      </c>
      <c r="E54" s="235">
        <f>E51*D54</f>
        <v>6</v>
      </c>
      <c r="F54" s="273"/>
      <c r="G54" s="309">
        <f t="shared" si="6"/>
        <v>0</v>
      </c>
      <c r="H54" s="173"/>
      <c r="I54" s="95"/>
      <c r="J54" s="95"/>
      <c r="K54" s="96"/>
      <c r="L54" s="97"/>
      <c r="M54" s="98"/>
    </row>
    <row r="55" spans="1:13" ht="15.75" customHeight="1" thickTop="1">
      <c r="A55" s="414">
        <v>11</v>
      </c>
      <c r="B55" s="275" t="s">
        <v>54</v>
      </c>
      <c r="C55" s="87" t="s">
        <v>52</v>
      </c>
      <c r="D55" s="276"/>
      <c r="E55" s="277">
        <v>10</v>
      </c>
      <c r="F55" s="278"/>
      <c r="G55" s="278"/>
      <c r="H55" s="210"/>
      <c r="I55" s="95"/>
      <c r="J55" s="95"/>
      <c r="K55" s="96"/>
      <c r="L55" s="97"/>
      <c r="M55" s="98"/>
    </row>
    <row r="56" spans="1:13" ht="15.75" customHeight="1">
      <c r="A56" s="416"/>
      <c r="B56" s="64" t="s">
        <v>103</v>
      </c>
      <c r="C56" s="149" t="s">
        <v>21</v>
      </c>
      <c r="D56" s="145">
        <v>3.02</v>
      </c>
      <c r="E56" s="146">
        <f>E55*D56</f>
        <v>30.2</v>
      </c>
      <c r="F56" s="29"/>
      <c r="G56" s="4">
        <f t="shared" ref="G56:G58" si="7">F56*E56</f>
        <v>0</v>
      </c>
      <c r="H56" s="89">
        <f>G56</f>
        <v>0</v>
      </c>
      <c r="I56" s="95"/>
      <c r="J56" s="95"/>
      <c r="K56" s="96"/>
      <c r="L56" s="97"/>
      <c r="M56" s="98"/>
    </row>
    <row r="57" spans="1:13" ht="15.75" customHeight="1">
      <c r="A57" s="416"/>
      <c r="B57" s="280" t="s">
        <v>104</v>
      </c>
      <c r="C57" s="145" t="s">
        <v>8</v>
      </c>
      <c r="D57" s="145">
        <v>0.14000000000000001</v>
      </c>
      <c r="E57" s="146">
        <f>E55*D57</f>
        <v>1.4000000000000001</v>
      </c>
      <c r="F57" s="278"/>
      <c r="G57" s="4">
        <f t="shared" si="7"/>
        <v>0</v>
      </c>
      <c r="H57" s="281"/>
      <c r="I57" s="95"/>
      <c r="J57" s="95"/>
      <c r="K57" s="96"/>
      <c r="L57" s="97"/>
      <c r="M57" s="98"/>
    </row>
    <row r="58" spans="1:13" ht="15.75" customHeight="1">
      <c r="A58" s="416"/>
      <c r="B58" s="93" t="s">
        <v>105</v>
      </c>
      <c r="C58" s="145" t="s">
        <v>52</v>
      </c>
      <c r="D58" s="90" t="s">
        <v>106</v>
      </c>
      <c r="E58" s="282">
        <f>E55</f>
        <v>10</v>
      </c>
      <c r="F58" s="283"/>
      <c r="G58" s="4">
        <f t="shared" si="7"/>
        <v>0</v>
      </c>
      <c r="H58" s="89"/>
      <c r="I58" s="95"/>
      <c r="J58" s="95"/>
      <c r="K58" s="96"/>
      <c r="L58" s="97"/>
      <c r="M58" s="98"/>
    </row>
    <row r="59" spans="1:13" ht="15.75" customHeight="1" thickBot="1">
      <c r="A59" s="415"/>
      <c r="B59" s="94" t="s">
        <v>28</v>
      </c>
      <c r="C59" s="91" t="s">
        <v>8</v>
      </c>
      <c r="D59" s="91">
        <v>1.32</v>
      </c>
      <c r="E59" s="284">
        <f>E55*D59</f>
        <v>13.200000000000001</v>
      </c>
      <c r="F59" s="285"/>
      <c r="G59" s="310">
        <f>F59*E59</f>
        <v>0</v>
      </c>
      <c r="H59" s="239"/>
      <c r="I59" s="95"/>
      <c r="J59" s="95"/>
      <c r="K59" s="96"/>
      <c r="L59" s="97"/>
      <c r="M59" s="98"/>
    </row>
    <row r="60" spans="1:13" ht="15.75" customHeight="1" thickTop="1">
      <c r="A60" s="414">
        <v>12</v>
      </c>
      <c r="B60" s="275" t="s">
        <v>53</v>
      </c>
      <c r="C60" s="87" t="s">
        <v>52</v>
      </c>
      <c r="D60" s="276"/>
      <c r="E60" s="277">
        <v>6</v>
      </c>
      <c r="F60" s="278"/>
      <c r="G60" s="278"/>
      <c r="H60" s="281"/>
      <c r="I60" s="95"/>
      <c r="J60" s="95"/>
      <c r="K60" s="96"/>
      <c r="L60" s="97"/>
      <c r="M60" s="98"/>
    </row>
    <row r="61" spans="1:13" ht="15.75" customHeight="1">
      <c r="A61" s="416"/>
      <c r="B61" s="64" t="s">
        <v>103</v>
      </c>
      <c r="C61" s="149" t="s">
        <v>21</v>
      </c>
      <c r="D61" s="145">
        <v>2.19</v>
      </c>
      <c r="E61" s="146">
        <f>E60*D61</f>
        <v>13.14</v>
      </c>
      <c r="F61" s="29"/>
      <c r="G61" s="4">
        <f t="shared" ref="G61:G64" si="8">F61*E61</f>
        <v>0</v>
      </c>
      <c r="H61" s="89">
        <f>G61</f>
        <v>0</v>
      </c>
      <c r="I61" s="95"/>
      <c r="J61" s="95"/>
      <c r="K61" s="96"/>
      <c r="L61" s="97"/>
      <c r="M61" s="98"/>
    </row>
    <row r="62" spans="1:13" ht="15.75" customHeight="1">
      <c r="A62" s="416"/>
      <c r="B62" s="280" t="s">
        <v>104</v>
      </c>
      <c r="C62" s="145" t="s">
        <v>8</v>
      </c>
      <c r="D62" s="145">
        <v>7.0000000000000007E-2</v>
      </c>
      <c r="E62" s="146">
        <f>E60*D62</f>
        <v>0.42000000000000004</v>
      </c>
      <c r="F62" s="278"/>
      <c r="G62" s="4">
        <f t="shared" si="8"/>
        <v>0</v>
      </c>
      <c r="H62" s="89"/>
      <c r="I62" s="95"/>
      <c r="J62" s="95"/>
      <c r="K62" s="96"/>
      <c r="L62" s="97"/>
      <c r="M62" s="98"/>
    </row>
    <row r="63" spans="1:13" ht="15.75" customHeight="1">
      <c r="A63" s="416"/>
      <c r="B63" s="93" t="s">
        <v>107</v>
      </c>
      <c r="C63" s="145" t="s">
        <v>52</v>
      </c>
      <c r="D63" s="90" t="s">
        <v>106</v>
      </c>
      <c r="E63" s="282">
        <f>E60</f>
        <v>6</v>
      </c>
      <c r="F63" s="283"/>
      <c r="G63" s="4">
        <f t="shared" si="8"/>
        <v>0</v>
      </c>
      <c r="H63" s="89"/>
      <c r="I63" s="95"/>
      <c r="J63" s="95"/>
      <c r="K63" s="96"/>
      <c r="L63" s="97"/>
      <c r="M63" s="98"/>
    </row>
    <row r="64" spans="1:13" ht="15.75" customHeight="1">
      <c r="A64" s="416"/>
      <c r="B64" s="93" t="s">
        <v>108</v>
      </c>
      <c r="C64" s="145" t="s">
        <v>52</v>
      </c>
      <c r="D64" s="90" t="s">
        <v>106</v>
      </c>
      <c r="E64" s="282">
        <v>1</v>
      </c>
      <c r="F64" s="283"/>
      <c r="G64" s="4">
        <f t="shared" si="8"/>
        <v>0</v>
      </c>
      <c r="H64" s="89"/>
      <c r="I64" s="95"/>
      <c r="J64" s="95"/>
      <c r="K64" s="96"/>
      <c r="L64" s="97"/>
      <c r="M64" s="98"/>
    </row>
    <row r="65" spans="1:13" ht="15.75" customHeight="1" thickBot="1">
      <c r="A65" s="415"/>
      <c r="B65" s="94" t="s">
        <v>28</v>
      </c>
      <c r="C65" s="91" t="s">
        <v>8</v>
      </c>
      <c r="D65" s="91">
        <v>0.37</v>
      </c>
      <c r="E65" s="284">
        <f>E60*D65</f>
        <v>2.2199999999999998</v>
      </c>
      <c r="F65" s="285"/>
      <c r="G65" s="310">
        <f>F65*E65</f>
        <v>0</v>
      </c>
      <c r="H65" s="239"/>
      <c r="I65" s="95"/>
      <c r="J65" s="95"/>
      <c r="K65" s="96"/>
      <c r="L65" s="97"/>
      <c r="M65" s="98"/>
    </row>
    <row r="66" spans="1:13" ht="15.75" customHeight="1" thickTop="1">
      <c r="A66" s="414">
        <v>13</v>
      </c>
      <c r="B66" s="275" t="s">
        <v>55</v>
      </c>
      <c r="C66" s="87" t="s">
        <v>52</v>
      </c>
      <c r="D66" s="276"/>
      <c r="E66" s="277">
        <v>10</v>
      </c>
      <c r="F66" s="278"/>
      <c r="G66" s="279"/>
      <c r="H66" s="210"/>
      <c r="I66" s="95"/>
      <c r="J66" s="95"/>
      <c r="K66" s="96"/>
      <c r="L66" s="97"/>
      <c r="M66" s="98"/>
    </row>
    <row r="67" spans="1:13" ht="15.75" customHeight="1">
      <c r="A67" s="416"/>
      <c r="B67" s="64" t="s">
        <v>103</v>
      </c>
      <c r="C67" s="149" t="s">
        <v>21</v>
      </c>
      <c r="D67" s="145">
        <v>3.66</v>
      </c>
      <c r="E67" s="146">
        <f>E66*D67</f>
        <v>36.6</v>
      </c>
      <c r="F67" s="29"/>
      <c r="G67" s="4">
        <f t="shared" ref="G67:G69" si="9">F67*E67</f>
        <v>0</v>
      </c>
      <c r="H67" s="89">
        <f>G67</f>
        <v>0</v>
      </c>
      <c r="I67" s="95"/>
      <c r="J67" s="95"/>
      <c r="K67" s="96"/>
      <c r="L67" s="97"/>
      <c r="M67" s="98"/>
    </row>
    <row r="68" spans="1:13" ht="15.75" customHeight="1">
      <c r="A68" s="416"/>
      <c r="B68" s="280" t="s">
        <v>104</v>
      </c>
      <c r="C68" s="145" t="s">
        <v>8</v>
      </c>
      <c r="D68" s="145">
        <v>0.28000000000000003</v>
      </c>
      <c r="E68" s="146">
        <f>E66*D68</f>
        <v>2.8000000000000003</v>
      </c>
      <c r="F68" s="278"/>
      <c r="G68" s="4">
        <f t="shared" si="9"/>
        <v>0</v>
      </c>
      <c r="H68" s="281"/>
      <c r="I68" s="95"/>
      <c r="J68" s="95"/>
      <c r="K68" s="96"/>
      <c r="L68" s="97"/>
      <c r="M68" s="98"/>
    </row>
    <row r="69" spans="1:13" ht="15.75" customHeight="1">
      <c r="A69" s="416"/>
      <c r="B69" s="93" t="s">
        <v>105</v>
      </c>
      <c r="C69" s="145" t="s">
        <v>52</v>
      </c>
      <c r="D69" s="90" t="s">
        <v>106</v>
      </c>
      <c r="E69" s="282">
        <f>E66</f>
        <v>10</v>
      </c>
      <c r="F69" s="283"/>
      <c r="G69" s="4">
        <f t="shared" si="9"/>
        <v>0</v>
      </c>
      <c r="H69" s="89"/>
      <c r="I69" s="95"/>
      <c r="J69" s="95"/>
      <c r="K69" s="96"/>
      <c r="L69" s="97"/>
      <c r="M69" s="98"/>
    </row>
    <row r="70" spans="1:13" ht="15.75" customHeight="1" thickBot="1">
      <c r="A70" s="415"/>
      <c r="B70" s="94" t="s">
        <v>28</v>
      </c>
      <c r="C70" s="91" t="s">
        <v>8</v>
      </c>
      <c r="D70" s="91">
        <v>1.24</v>
      </c>
      <c r="E70" s="284">
        <f>E66*D70</f>
        <v>12.4</v>
      </c>
      <c r="F70" s="285"/>
      <c r="G70" s="310">
        <f>F70*E70</f>
        <v>0</v>
      </c>
      <c r="H70" s="239"/>
      <c r="I70" s="95"/>
      <c r="J70" s="95"/>
      <c r="K70" s="96"/>
      <c r="L70" s="97"/>
      <c r="M70" s="98"/>
    </row>
    <row r="71" spans="1:13" ht="15.75" customHeight="1" thickTop="1">
      <c r="A71" s="414">
        <v>14</v>
      </c>
      <c r="B71" s="275" t="s">
        <v>56</v>
      </c>
      <c r="C71" s="87" t="s">
        <v>52</v>
      </c>
      <c r="D71" s="276"/>
      <c r="E71" s="277">
        <v>4</v>
      </c>
      <c r="F71" s="278"/>
      <c r="G71" s="278"/>
      <c r="H71" s="210"/>
      <c r="I71" s="95"/>
      <c r="J71" s="95"/>
      <c r="K71" s="96"/>
      <c r="L71" s="97"/>
      <c r="M71" s="98"/>
    </row>
    <row r="72" spans="1:13" ht="15.75" customHeight="1">
      <c r="A72" s="416"/>
      <c r="B72" s="64" t="s">
        <v>103</v>
      </c>
      <c r="C72" s="149" t="s">
        <v>21</v>
      </c>
      <c r="D72" s="145">
        <v>1.19</v>
      </c>
      <c r="E72" s="146">
        <f>E71*D72</f>
        <v>4.76</v>
      </c>
      <c r="F72" s="29"/>
      <c r="G72" s="4">
        <f t="shared" ref="G72:G74" si="10">F72*E72</f>
        <v>0</v>
      </c>
      <c r="H72" s="89">
        <f>G72</f>
        <v>0</v>
      </c>
      <c r="I72" s="95"/>
      <c r="J72" s="95"/>
      <c r="K72" s="96"/>
      <c r="L72" s="97"/>
      <c r="M72" s="98"/>
    </row>
    <row r="73" spans="1:13" ht="15.75" customHeight="1">
      <c r="A73" s="416"/>
      <c r="B73" s="280" t="s">
        <v>104</v>
      </c>
      <c r="C73" s="145" t="s">
        <v>8</v>
      </c>
      <c r="D73" s="145">
        <v>0.05</v>
      </c>
      <c r="E73" s="146">
        <f>E71*D73</f>
        <v>0.2</v>
      </c>
      <c r="F73" s="278"/>
      <c r="G73" s="4">
        <f t="shared" si="10"/>
        <v>0</v>
      </c>
      <c r="H73" s="281"/>
      <c r="I73" s="95"/>
      <c r="J73" s="95"/>
      <c r="K73" s="96"/>
      <c r="L73" s="97"/>
      <c r="M73" s="98"/>
    </row>
    <row r="74" spans="1:13" ht="15.75" customHeight="1">
      <c r="A74" s="416"/>
      <c r="B74" s="93" t="s">
        <v>109</v>
      </c>
      <c r="C74" s="145" t="s">
        <v>52</v>
      </c>
      <c r="D74" s="90" t="s">
        <v>106</v>
      </c>
      <c r="E74" s="282">
        <f>E71</f>
        <v>4</v>
      </c>
      <c r="F74" s="283"/>
      <c r="G74" s="4">
        <f t="shared" si="10"/>
        <v>0</v>
      </c>
      <c r="H74" s="89"/>
      <c r="I74" s="95"/>
      <c r="J74" s="95"/>
      <c r="K74" s="96"/>
      <c r="L74" s="97"/>
      <c r="M74" s="98"/>
    </row>
    <row r="75" spans="1:13" ht="15.75" customHeight="1" thickBot="1">
      <c r="A75" s="415"/>
      <c r="B75" s="94" t="s">
        <v>28</v>
      </c>
      <c r="C75" s="91" t="s">
        <v>8</v>
      </c>
      <c r="D75" s="91">
        <v>0.28000000000000003</v>
      </c>
      <c r="E75" s="284">
        <f>E71*D75</f>
        <v>1.1200000000000001</v>
      </c>
      <c r="F75" s="285"/>
      <c r="G75" s="310">
        <f>F75*E75</f>
        <v>0</v>
      </c>
      <c r="H75" s="239"/>
      <c r="I75" s="95"/>
      <c r="J75" s="95"/>
      <c r="K75" s="96"/>
      <c r="L75" s="97"/>
      <c r="M75" s="98"/>
    </row>
    <row r="76" spans="1:13" ht="15.75" customHeight="1" thickTop="1">
      <c r="A76" s="414">
        <v>15</v>
      </c>
      <c r="B76" s="287" t="s">
        <v>50</v>
      </c>
      <c r="C76" s="152" t="s">
        <v>29</v>
      </c>
      <c r="D76" s="152"/>
      <c r="E76" s="337">
        <v>7</v>
      </c>
      <c r="F76" s="134"/>
      <c r="G76" s="134"/>
      <c r="H76" s="175"/>
      <c r="I76" s="95"/>
      <c r="J76" s="95"/>
      <c r="K76" s="96"/>
      <c r="L76" s="97"/>
      <c r="M76" s="98"/>
    </row>
    <row r="77" spans="1:13" ht="15.75" customHeight="1" thickBot="1">
      <c r="A77" s="415"/>
      <c r="B77" s="200" t="s">
        <v>68</v>
      </c>
      <c r="C77" s="189" t="s">
        <v>21</v>
      </c>
      <c r="D77" s="148">
        <v>2.06</v>
      </c>
      <c r="E77" s="148">
        <f>E76*D77</f>
        <v>14.42</v>
      </c>
      <c r="F77" s="148"/>
      <c r="G77" s="148">
        <f>E77*F77</f>
        <v>0</v>
      </c>
      <c r="H77" s="173">
        <f>G77</f>
        <v>0</v>
      </c>
      <c r="I77" s="95"/>
      <c r="J77" s="95"/>
      <c r="K77" s="96"/>
      <c r="L77" s="97"/>
      <c r="M77" s="98"/>
    </row>
    <row r="78" spans="1:13" ht="15.75" customHeight="1" thickTop="1">
      <c r="A78" s="414">
        <v>16</v>
      </c>
      <c r="B78" s="288" t="s">
        <v>123</v>
      </c>
      <c r="C78" s="289" t="s">
        <v>6</v>
      </c>
      <c r="D78" s="290"/>
      <c r="E78" s="291">
        <v>1.5</v>
      </c>
      <c r="F78" s="292"/>
      <c r="G78" s="301"/>
      <c r="H78" s="174"/>
      <c r="I78" s="95"/>
      <c r="J78" s="95"/>
      <c r="K78" s="96"/>
      <c r="L78" s="97"/>
      <c r="M78" s="98"/>
    </row>
    <row r="79" spans="1:13" ht="15.75" customHeight="1">
      <c r="A79" s="416"/>
      <c r="B79" s="293" t="s">
        <v>20</v>
      </c>
      <c r="C79" s="294" t="s">
        <v>5</v>
      </c>
      <c r="D79" s="295">
        <v>0.8</v>
      </c>
      <c r="E79" s="296">
        <f>E78*D79</f>
        <v>1.2000000000000002</v>
      </c>
      <c r="F79" s="297"/>
      <c r="G79" s="311">
        <f t="shared" ref="G79:G82" si="11">F79*E79</f>
        <v>0</v>
      </c>
      <c r="H79" s="298">
        <f>G79</f>
        <v>0</v>
      </c>
      <c r="I79" s="95"/>
      <c r="J79" s="95"/>
      <c r="K79" s="96"/>
      <c r="L79" s="97"/>
      <c r="M79" s="98"/>
    </row>
    <row r="80" spans="1:13" ht="15.75" customHeight="1">
      <c r="A80" s="416"/>
      <c r="B80" s="293" t="s">
        <v>120</v>
      </c>
      <c r="C80" s="88" t="s">
        <v>15</v>
      </c>
      <c r="D80" s="299">
        <v>0.32</v>
      </c>
      <c r="E80" s="296">
        <f>E78*D80</f>
        <v>0.48</v>
      </c>
      <c r="F80" s="297"/>
      <c r="G80" s="311">
        <f t="shared" si="11"/>
        <v>0</v>
      </c>
      <c r="H80" s="175"/>
      <c r="I80" s="95"/>
      <c r="J80" s="95"/>
      <c r="K80" s="96"/>
      <c r="L80" s="97"/>
      <c r="M80" s="98"/>
    </row>
    <row r="81" spans="1:13" ht="15.75" customHeight="1">
      <c r="A81" s="416"/>
      <c r="B81" s="300" t="s">
        <v>43</v>
      </c>
      <c r="C81" s="294" t="s">
        <v>121</v>
      </c>
      <c r="D81" s="295">
        <v>1.1000000000000001</v>
      </c>
      <c r="E81" s="296">
        <f>D81*E78</f>
        <v>1.6500000000000001</v>
      </c>
      <c r="F81" s="297"/>
      <c r="G81" s="312">
        <f t="shared" si="11"/>
        <v>0</v>
      </c>
      <c r="H81" s="175"/>
      <c r="I81" s="95"/>
      <c r="J81" s="95"/>
      <c r="K81" s="96"/>
      <c r="L81" s="97"/>
      <c r="M81" s="98"/>
    </row>
    <row r="82" spans="1:13" ht="15.75" customHeight="1" thickBot="1">
      <c r="A82" s="415"/>
      <c r="B82" s="302" t="s">
        <v>122</v>
      </c>
      <c r="C82" s="303" t="s">
        <v>15</v>
      </c>
      <c r="D82" s="304">
        <v>0.02</v>
      </c>
      <c r="E82" s="305">
        <f>E78*D82</f>
        <v>0.03</v>
      </c>
      <c r="F82" s="306"/>
      <c r="G82" s="313">
        <f t="shared" si="11"/>
        <v>0</v>
      </c>
      <c r="H82" s="173"/>
      <c r="I82" s="95"/>
      <c r="J82" s="95"/>
      <c r="K82" s="96"/>
      <c r="L82" s="97"/>
      <c r="M82" s="98"/>
    </row>
    <row r="83" spans="1:13" ht="15.75" customHeight="1" thickTop="1">
      <c r="A83" s="414">
        <v>17</v>
      </c>
      <c r="B83" s="275" t="s">
        <v>57</v>
      </c>
      <c r="C83" s="87" t="s">
        <v>44</v>
      </c>
      <c r="D83" s="276"/>
      <c r="E83" s="277">
        <v>250</v>
      </c>
      <c r="F83" s="278"/>
      <c r="G83" s="278"/>
      <c r="H83" s="210"/>
      <c r="I83" s="412"/>
      <c r="J83" s="95"/>
      <c r="K83" s="96"/>
      <c r="L83" s="97"/>
      <c r="M83" s="98"/>
    </row>
    <row r="84" spans="1:13" ht="15.75" customHeight="1">
      <c r="A84" s="416"/>
      <c r="B84" s="64" t="s">
        <v>103</v>
      </c>
      <c r="C84" s="149" t="s">
        <v>21</v>
      </c>
      <c r="D84" s="145">
        <v>9.5899999999999999E-2</v>
      </c>
      <c r="E84" s="146">
        <f>E83*D84</f>
        <v>23.975000000000001</v>
      </c>
      <c r="F84" s="29"/>
      <c r="G84" s="4">
        <f t="shared" ref="G84:G94" si="12">F84*E84</f>
        <v>0</v>
      </c>
      <c r="H84" s="89">
        <f>G84</f>
        <v>0</v>
      </c>
      <c r="I84" s="95"/>
      <c r="J84" s="95"/>
      <c r="K84" s="96"/>
      <c r="L84" s="97"/>
      <c r="M84" s="98"/>
    </row>
    <row r="85" spans="1:13" ht="15.75" customHeight="1">
      <c r="A85" s="416"/>
      <c r="B85" s="280" t="s">
        <v>104</v>
      </c>
      <c r="C85" s="145" t="s">
        <v>8</v>
      </c>
      <c r="D85" s="145">
        <v>4.5199999999999997E-2</v>
      </c>
      <c r="E85" s="146">
        <f>E83*D85</f>
        <v>11.299999999999999</v>
      </c>
      <c r="F85" s="278"/>
      <c r="G85" s="4">
        <f t="shared" si="12"/>
        <v>0</v>
      </c>
      <c r="H85" s="281"/>
      <c r="I85" s="95"/>
      <c r="J85" s="95"/>
      <c r="K85" s="96"/>
      <c r="L85" s="97"/>
      <c r="M85" s="98"/>
    </row>
    <row r="86" spans="1:13" ht="15.75" customHeight="1">
      <c r="A86" s="416"/>
      <c r="B86" s="410" t="s">
        <v>110</v>
      </c>
      <c r="C86" s="145" t="s">
        <v>44</v>
      </c>
      <c r="D86" s="90"/>
      <c r="E86" s="146">
        <v>100</v>
      </c>
      <c r="F86" s="29"/>
      <c r="G86" s="409">
        <f t="shared" si="12"/>
        <v>0</v>
      </c>
      <c r="H86" s="89"/>
      <c r="I86" s="95"/>
      <c r="J86" s="95"/>
      <c r="K86" s="96"/>
      <c r="L86" s="97"/>
      <c r="M86" s="98"/>
    </row>
    <row r="87" spans="1:13" ht="15.75" customHeight="1">
      <c r="A87" s="416"/>
      <c r="B87" s="410" t="s">
        <v>111</v>
      </c>
      <c r="C87" s="145" t="s">
        <v>44</v>
      </c>
      <c r="D87" s="90"/>
      <c r="E87" s="150">
        <v>50</v>
      </c>
      <c r="F87" s="411"/>
      <c r="G87" s="409">
        <f t="shared" si="12"/>
        <v>0</v>
      </c>
      <c r="H87" s="89"/>
      <c r="I87" s="95"/>
      <c r="J87" s="95"/>
      <c r="K87" s="96"/>
      <c r="L87" s="97"/>
      <c r="M87" s="98"/>
    </row>
    <row r="88" spans="1:13" ht="15.75" customHeight="1">
      <c r="A88" s="416"/>
      <c r="B88" s="410" t="s">
        <v>112</v>
      </c>
      <c r="C88" s="145" t="s">
        <v>44</v>
      </c>
      <c r="D88" s="90"/>
      <c r="E88" s="150">
        <v>100</v>
      </c>
      <c r="F88" s="411"/>
      <c r="G88" s="409">
        <f t="shared" si="12"/>
        <v>0</v>
      </c>
      <c r="H88" s="89"/>
      <c r="I88" s="95"/>
      <c r="J88" s="95"/>
      <c r="K88" s="96"/>
      <c r="L88" s="97"/>
      <c r="M88" s="98"/>
    </row>
    <row r="89" spans="1:13" ht="15.75" customHeight="1">
      <c r="A89" s="416"/>
      <c r="B89" s="93" t="s">
        <v>113</v>
      </c>
      <c r="C89" s="145" t="s">
        <v>42</v>
      </c>
      <c r="D89" s="90" t="s">
        <v>106</v>
      </c>
      <c r="E89" s="150">
        <v>10</v>
      </c>
      <c r="F89" s="283"/>
      <c r="G89" s="4">
        <f t="shared" si="12"/>
        <v>0</v>
      </c>
      <c r="H89" s="89"/>
      <c r="I89" s="95"/>
      <c r="J89" s="95"/>
      <c r="K89" s="96"/>
      <c r="L89" s="97"/>
      <c r="M89" s="98"/>
    </row>
    <row r="90" spans="1:13" ht="15.75" customHeight="1">
      <c r="A90" s="416"/>
      <c r="B90" s="93" t="s">
        <v>114</v>
      </c>
      <c r="C90" s="145" t="s">
        <v>42</v>
      </c>
      <c r="D90" s="90" t="s">
        <v>106</v>
      </c>
      <c r="E90" s="150">
        <v>10</v>
      </c>
      <c r="F90" s="283"/>
      <c r="G90" s="4">
        <f t="shared" si="12"/>
        <v>0</v>
      </c>
      <c r="H90" s="281"/>
      <c r="I90" s="95"/>
      <c r="J90" s="95"/>
      <c r="K90" s="96"/>
      <c r="L90" s="97"/>
      <c r="M90" s="98"/>
    </row>
    <row r="91" spans="1:13" ht="15.75" customHeight="1">
      <c r="A91" s="416"/>
      <c r="B91" s="93" t="s">
        <v>115</v>
      </c>
      <c r="C91" s="145" t="s">
        <v>42</v>
      </c>
      <c r="D91" s="90" t="s">
        <v>106</v>
      </c>
      <c r="E91" s="150">
        <v>12</v>
      </c>
      <c r="F91" s="283"/>
      <c r="G91" s="4">
        <f t="shared" si="12"/>
        <v>0</v>
      </c>
      <c r="H91" s="89"/>
      <c r="I91" s="95"/>
      <c r="J91" s="95"/>
      <c r="K91" s="96"/>
      <c r="L91" s="97"/>
      <c r="M91" s="98"/>
    </row>
    <row r="92" spans="1:13" ht="15.75" customHeight="1">
      <c r="A92" s="416"/>
      <c r="B92" s="93" t="s">
        <v>116</v>
      </c>
      <c r="C92" s="145" t="s">
        <v>42</v>
      </c>
      <c r="D92" s="90" t="s">
        <v>106</v>
      </c>
      <c r="E92" s="150">
        <v>20</v>
      </c>
      <c r="F92" s="283"/>
      <c r="G92" s="4">
        <f t="shared" si="12"/>
        <v>0</v>
      </c>
      <c r="H92" s="89"/>
      <c r="I92" s="95"/>
      <c r="J92" s="95"/>
      <c r="K92" s="96"/>
      <c r="L92" s="97"/>
      <c r="M92" s="98"/>
    </row>
    <row r="93" spans="1:13" ht="15.75" customHeight="1">
      <c r="A93" s="416"/>
      <c r="B93" s="93" t="s">
        <v>117</v>
      </c>
      <c r="C93" s="145" t="s">
        <v>42</v>
      </c>
      <c r="D93" s="90" t="s">
        <v>106</v>
      </c>
      <c r="E93" s="150">
        <v>30</v>
      </c>
      <c r="F93" s="283"/>
      <c r="G93" s="4">
        <f t="shared" si="12"/>
        <v>0</v>
      </c>
      <c r="H93" s="281"/>
      <c r="I93" s="95"/>
      <c r="J93" s="95"/>
      <c r="K93" s="96"/>
      <c r="L93" s="97"/>
      <c r="M93" s="98"/>
    </row>
    <row r="94" spans="1:13" ht="15.75" customHeight="1">
      <c r="A94" s="416"/>
      <c r="B94" s="93" t="s">
        <v>118</v>
      </c>
      <c r="C94" s="145" t="s">
        <v>35</v>
      </c>
      <c r="D94" s="90" t="s">
        <v>119</v>
      </c>
      <c r="E94" s="150">
        <v>4</v>
      </c>
      <c r="F94" s="283"/>
      <c r="G94" s="4">
        <f t="shared" si="12"/>
        <v>0</v>
      </c>
      <c r="H94" s="89"/>
      <c r="I94" s="95"/>
      <c r="J94" s="95"/>
      <c r="K94" s="96"/>
      <c r="L94" s="97"/>
      <c r="M94" s="98"/>
    </row>
    <row r="95" spans="1:13" ht="15.75" customHeight="1" thickBot="1">
      <c r="A95" s="415"/>
      <c r="B95" s="94" t="s">
        <v>28</v>
      </c>
      <c r="C95" s="91" t="s">
        <v>8</v>
      </c>
      <c r="D95" s="91">
        <v>6.0000000000000001E-3</v>
      </c>
      <c r="E95" s="286">
        <f>E83*D95</f>
        <v>1.5</v>
      </c>
      <c r="F95" s="285"/>
      <c r="G95" s="310">
        <f>F95*E95</f>
        <v>0</v>
      </c>
      <c r="H95" s="239"/>
      <c r="I95" s="95"/>
      <c r="J95" s="95"/>
      <c r="K95" s="96"/>
      <c r="L95" s="97"/>
      <c r="M95" s="98"/>
    </row>
    <row r="96" spans="1:13" ht="16.5" thickTop="1">
      <c r="A96" s="428"/>
      <c r="B96" s="139" t="s">
        <v>40</v>
      </c>
      <c r="C96" s="135"/>
      <c r="D96" s="135"/>
      <c r="E96" s="136"/>
      <c r="F96" s="137"/>
      <c r="G96" s="314">
        <f>SUM(G11:G95)</f>
        <v>0</v>
      </c>
      <c r="H96" s="57"/>
      <c r="I96" s="140"/>
      <c r="J96" s="141"/>
      <c r="K96" s="142"/>
      <c r="L96" s="143"/>
      <c r="M96" s="1"/>
    </row>
    <row r="97" spans="1:13" ht="15.75">
      <c r="A97" s="429"/>
      <c r="B97" s="77" t="s">
        <v>38</v>
      </c>
      <c r="C97" s="78" t="s">
        <v>143</v>
      </c>
      <c r="D97" s="157"/>
      <c r="E97" s="158"/>
      <c r="F97" s="137"/>
      <c r="G97" s="314">
        <f>G96*0.1</f>
        <v>0</v>
      </c>
      <c r="H97" s="138"/>
      <c r="I97" s="140"/>
      <c r="J97" s="141"/>
      <c r="K97" s="142"/>
      <c r="L97" s="143"/>
      <c r="M97" s="1"/>
    </row>
    <row r="98" spans="1:13" ht="15.75">
      <c r="A98" s="429"/>
      <c r="B98" s="35" t="s">
        <v>26</v>
      </c>
      <c r="C98" s="24"/>
      <c r="D98" s="135"/>
      <c r="E98" s="136"/>
      <c r="F98" s="137"/>
      <c r="G98" s="314">
        <f>SUM(G96:G97)</f>
        <v>0</v>
      </c>
      <c r="H98" s="138"/>
      <c r="I98" s="140"/>
      <c r="J98" s="141"/>
      <c r="K98" s="142"/>
      <c r="L98" s="143"/>
      <c r="M98" s="1"/>
    </row>
    <row r="99" spans="1:13" ht="15.75">
      <c r="A99" s="429"/>
      <c r="B99" s="77" t="s">
        <v>39</v>
      </c>
      <c r="C99" s="159" t="s">
        <v>143</v>
      </c>
      <c r="D99" s="135"/>
      <c r="E99" s="136"/>
      <c r="F99" s="137"/>
      <c r="G99" s="314">
        <f>G98*0.08</f>
        <v>0</v>
      </c>
      <c r="H99" s="138"/>
      <c r="I99" s="140"/>
      <c r="J99" s="141"/>
      <c r="K99" s="142"/>
      <c r="L99" s="143"/>
      <c r="M99" s="1"/>
    </row>
    <row r="100" spans="1:13" ht="15.75">
      <c r="A100" s="429"/>
      <c r="B100" s="348" t="s">
        <v>40</v>
      </c>
      <c r="C100" s="340"/>
      <c r="D100" s="340"/>
      <c r="E100" s="343"/>
      <c r="F100" s="344"/>
      <c r="G100" s="347">
        <f>SUM(G98:G99)</f>
        <v>0</v>
      </c>
      <c r="H100" s="345"/>
      <c r="I100" s="140"/>
      <c r="J100" s="141"/>
      <c r="K100" s="142"/>
      <c r="L100" s="143"/>
      <c r="M100" s="1"/>
    </row>
    <row r="101" spans="1:13">
      <c r="A101" s="17"/>
      <c r="B101" s="131" t="s">
        <v>135</v>
      </c>
      <c r="C101" s="17"/>
      <c r="D101" s="17"/>
      <c r="E101" s="17"/>
      <c r="F101" s="17"/>
      <c r="G101" s="349">
        <f>H96</f>
        <v>0</v>
      </c>
      <c r="H101" s="17"/>
    </row>
    <row r="104" spans="1:13" ht="15.75">
      <c r="B104" s="369"/>
    </row>
  </sheetData>
  <protectedRanges>
    <protectedRange sqref="F23" name="Range1_1_3_1_1"/>
    <protectedRange sqref="F28" name="Range1_1_1_2_1_6"/>
  </protectedRanges>
  <mergeCells count="27">
    <mergeCell ref="A96:A100"/>
    <mergeCell ref="A10:A11"/>
    <mergeCell ref="A12:A13"/>
    <mergeCell ref="A14:A18"/>
    <mergeCell ref="A19:A24"/>
    <mergeCell ref="A25:A30"/>
    <mergeCell ref="A71:A75"/>
    <mergeCell ref="A66:A70"/>
    <mergeCell ref="A60:A65"/>
    <mergeCell ref="A55:A59"/>
    <mergeCell ref="A31:A36"/>
    <mergeCell ref="A37:A42"/>
    <mergeCell ref="A43:A46"/>
    <mergeCell ref="A47:A50"/>
    <mergeCell ref="A51:A54"/>
    <mergeCell ref="A83:A95"/>
    <mergeCell ref="A1:H1"/>
    <mergeCell ref="A2:H2"/>
    <mergeCell ref="B7:B8"/>
    <mergeCell ref="C7:C8"/>
    <mergeCell ref="D7:E7"/>
    <mergeCell ref="A7:A8"/>
    <mergeCell ref="A76:A77"/>
    <mergeCell ref="A78:A82"/>
    <mergeCell ref="F7:G7"/>
    <mergeCell ref="A6:H6"/>
    <mergeCell ref="H7:H8"/>
  </mergeCells>
  <conditionalFormatting sqref="F83:F86 J23:L30 L32:L35 L37:L38 L40:L43 G43 G48:G50 F55:F57 F60:F62 F66:F68 F71:F73 G52:G75 G83:G95 E78:G82">
    <cfRule type="cellIs" dxfId="3" priority="81" stopIfTrue="1" operator="lessThan">
      <formula>0</formula>
    </cfRule>
  </conditionalFormatting>
  <pageMargins left="0.7" right="0.7" top="0.75" bottom="0.75" header="0.3" footer="0.3"/>
  <pageSetup paperSize="9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opLeftCell="A29" workbookViewId="0">
      <selection activeCell="J36" sqref="J36"/>
    </sheetView>
  </sheetViews>
  <sheetFormatPr defaultRowHeight="15"/>
  <cols>
    <col min="1" max="1" width="3.85546875" customWidth="1"/>
    <col min="2" max="2" width="50.85546875" customWidth="1"/>
    <col min="7" max="8" width="10.7109375" customWidth="1"/>
  </cols>
  <sheetData>
    <row r="2" spans="1:8" ht="16.5">
      <c r="A2" s="413" t="s">
        <v>62</v>
      </c>
      <c r="B2" s="413"/>
      <c r="C2" s="413"/>
      <c r="D2" s="413"/>
      <c r="E2" s="413"/>
      <c r="F2" s="413"/>
      <c r="G2" s="413"/>
      <c r="H2" s="413"/>
    </row>
    <row r="3" spans="1:8" ht="16.5">
      <c r="A3" s="420" t="s">
        <v>64</v>
      </c>
      <c r="B3" s="420"/>
      <c r="C3" s="420"/>
      <c r="D3" s="420"/>
      <c r="E3" s="420"/>
      <c r="F3" s="420"/>
      <c r="G3" s="420"/>
      <c r="H3" s="420"/>
    </row>
    <row r="4" spans="1:8" ht="16.5">
      <c r="A4" s="188"/>
      <c r="B4" s="188"/>
      <c r="C4" s="188"/>
      <c r="D4" s="188"/>
      <c r="E4" s="188"/>
      <c r="F4" s="188"/>
      <c r="G4" s="188"/>
    </row>
    <row r="5" spans="1:8" ht="15.75">
      <c r="A5" s="19" t="s">
        <v>14</v>
      </c>
      <c r="B5" s="19"/>
      <c r="C5" s="19"/>
      <c r="D5" s="20">
        <f>G50</f>
        <v>0</v>
      </c>
      <c r="E5" s="13" t="s">
        <v>8</v>
      </c>
      <c r="F5" s="12"/>
      <c r="G5" s="12"/>
    </row>
    <row r="6" spans="1:8" ht="15.75">
      <c r="A6" s="12"/>
      <c r="B6" s="12"/>
      <c r="C6" s="12"/>
      <c r="D6" s="12"/>
      <c r="E6" s="14"/>
      <c r="F6" s="12"/>
      <c r="G6" s="12"/>
    </row>
    <row r="7" spans="1:8">
      <c r="A7" s="419" t="s">
        <v>37</v>
      </c>
      <c r="B7" s="419"/>
      <c r="C7" s="419"/>
      <c r="D7" s="419"/>
      <c r="E7" s="419"/>
      <c r="F7" s="419"/>
      <c r="G7" s="419"/>
      <c r="H7" s="419"/>
    </row>
    <row r="8" spans="1:8" ht="27" customHeight="1">
      <c r="A8" s="426" t="s">
        <v>0</v>
      </c>
      <c r="B8" s="421" t="s">
        <v>18</v>
      </c>
      <c r="C8" s="423" t="s">
        <v>11</v>
      </c>
      <c r="D8" s="418" t="s">
        <v>1</v>
      </c>
      <c r="E8" s="425"/>
      <c r="F8" s="417" t="s">
        <v>2</v>
      </c>
      <c r="G8" s="418"/>
      <c r="H8" s="417" t="s">
        <v>30</v>
      </c>
    </row>
    <row r="9" spans="1:8" ht="84" customHeight="1">
      <c r="A9" s="427"/>
      <c r="B9" s="422"/>
      <c r="C9" s="424"/>
      <c r="D9" s="191" t="s">
        <v>9</v>
      </c>
      <c r="E9" s="190" t="s">
        <v>10</v>
      </c>
      <c r="F9" s="191" t="s">
        <v>9</v>
      </c>
      <c r="G9" s="49" t="s">
        <v>3</v>
      </c>
      <c r="H9" s="417"/>
    </row>
    <row r="10" spans="1:8" ht="15.75">
      <c r="A10" s="27">
        <v>1</v>
      </c>
      <c r="B10" s="27">
        <v>3</v>
      </c>
      <c r="C10" s="28">
        <v>4</v>
      </c>
      <c r="D10" s="27">
        <v>5</v>
      </c>
      <c r="E10" s="27">
        <v>6</v>
      </c>
      <c r="F10" s="27">
        <v>7</v>
      </c>
      <c r="G10" s="50">
        <v>8</v>
      </c>
      <c r="H10" s="81">
        <v>9</v>
      </c>
    </row>
    <row r="11" spans="1:8">
      <c r="A11" s="443">
        <v>1</v>
      </c>
      <c r="B11" s="36" t="s">
        <v>32</v>
      </c>
      <c r="C11" s="38" t="s">
        <v>12</v>
      </c>
      <c r="D11" s="42"/>
      <c r="E11" s="399">
        <v>10.5</v>
      </c>
      <c r="F11" s="43"/>
      <c r="G11" s="51"/>
      <c r="H11" s="40"/>
    </row>
    <row r="12" spans="1:8">
      <c r="A12" s="443"/>
      <c r="B12" s="48" t="s">
        <v>20</v>
      </c>
      <c r="C12" s="24" t="s">
        <v>5</v>
      </c>
      <c r="D12" s="43">
        <v>28.9</v>
      </c>
      <c r="E12" s="400">
        <f>E11*D12</f>
        <v>303.45</v>
      </c>
      <c r="F12" s="43"/>
      <c r="G12" s="59">
        <f>F12*E12</f>
        <v>0</v>
      </c>
      <c r="H12" s="52">
        <f>G12</f>
        <v>0</v>
      </c>
    </row>
    <row r="13" spans="1:8" ht="15.75" thickBot="1">
      <c r="A13" s="444"/>
      <c r="B13" s="56" t="s">
        <v>31</v>
      </c>
      <c r="C13" s="37" t="s">
        <v>15</v>
      </c>
      <c r="D13" s="41">
        <v>6.3</v>
      </c>
      <c r="E13" s="401">
        <f>E11*D13</f>
        <v>66.149999999999991</v>
      </c>
      <c r="F13" s="41"/>
      <c r="G13" s="60">
        <f>F13*E13</f>
        <v>0</v>
      </c>
      <c r="H13" s="39"/>
    </row>
    <row r="14" spans="1:8" ht="26.25" thickTop="1">
      <c r="A14" s="432">
        <v>2</v>
      </c>
      <c r="B14" s="170" t="s">
        <v>47</v>
      </c>
      <c r="C14" s="163" t="s">
        <v>46</v>
      </c>
      <c r="D14" s="163"/>
      <c r="E14" s="389">
        <v>2</v>
      </c>
      <c r="F14" s="164"/>
      <c r="G14" s="178"/>
      <c r="H14" s="178"/>
    </row>
    <row r="15" spans="1:8" ht="15.75" thickBot="1">
      <c r="A15" s="434"/>
      <c r="B15" s="153" t="s">
        <v>27</v>
      </c>
      <c r="C15" s="148" t="s">
        <v>5</v>
      </c>
      <c r="D15" s="148">
        <v>0.83</v>
      </c>
      <c r="E15" s="390">
        <f>E14*D15</f>
        <v>1.66</v>
      </c>
      <c r="F15" s="148"/>
      <c r="G15" s="177">
        <f>E15*F15</f>
        <v>0</v>
      </c>
      <c r="H15" s="173">
        <f>G15</f>
        <v>0</v>
      </c>
    </row>
    <row r="16" spans="1:8" ht="16.5" thickTop="1" thickBot="1">
      <c r="A16" s="165">
        <v>3</v>
      </c>
      <c r="B16" s="166" t="s">
        <v>48</v>
      </c>
      <c r="C16" s="167" t="s">
        <v>46</v>
      </c>
      <c r="D16" s="167"/>
      <c r="E16" s="391">
        <v>2</v>
      </c>
      <c r="F16" s="165"/>
      <c r="G16" s="182">
        <f>E16*F16</f>
        <v>0</v>
      </c>
      <c r="H16" s="179"/>
    </row>
    <row r="17" spans="1:10" ht="15.75" thickTop="1">
      <c r="A17" s="442">
        <v>4</v>
      </c>
      <c r="B17" s="322" t="s">
        <v>124</v>
      </c>
      <c r="C17" s="38" t="s">
        <v>12</v>
      </c>
      <c r="D17" s="320"/>
      <c r="E17" s="402">
        <v>10.5</v>
      </c>
      <c r="F17" s="320"/>
      <c r="G17" s="321"/>
      <c r="H17" s="79"/>
    </row>
    <row r="18" spans="1:10">
      <c r="A18" s="443"/>
      <c r="B18" s="48" t="s">
        <v>20</v>
      </c>
      <c r="C18" s="24" t="s">
        <v>5</v>
      </c>
      <c r="D18" s="80">
        <v>39.299999999999997</v>
      </c>
      <c r="E18" s="403">
        <f>E17*D18</f>
        <v>412.65</v>
      </c>
      <c r="F18" s="80"/>
      <c r="G18" s="59">
        <f>F18*E18</f>
        <v>0</v>
      </c>
      <c r="H18" s="356">
        <f>G18</f>
        <v>0</v>
      </c>
    </row>
    <row r="19" spans="1:10">
      <c r="A19" s="443"/>
      <c r="B19" s="93" t="s">
        <v>22</v>
      </c>
      <c r="C19" s="24" t="s">
        <v>15</v>
      </c>
      <c r="D19" s="320">
        <v>2.35</v>
      </c>
      <c r="E19" s="404">
        <f>E17*D19</f>
        <v>24.675000000000001</v>
      </c>
      <c r="F19" s="320"/>
      <c r="G19" s="59">
        <f t="shared" ref="G19:G22" si="0">F19*E19</f>
        <v>0</v>
      </c>
      <c r="H19" s="79"/>
    </row>
    <row r="20" spans="1:10">
      <c r="A20" s="443"/>
      <c r="B20" s="25" t="s">
        <v>125</v>
      </c>
      <c r="C20" s="315" t="s">
        <v>6</v>
      </c>
      <c r="D20" s="80">
        <v>1.28</v>
      </c>
      <c r="E20" s="403">
        <f>E17*D20</f>
        <v>13.44</v>
      </c>
      <c r="F20" s="80"/>
      <c r="G20" s="59">
        <f t="shared" si="0"/>
        <v>0</v>
      </c>
      <c r="H20" s="79"/>
    </row>
    <row r="21" spans="1:10">
      <c r="A21" s="443"/>
      <c r="B21" s="319" t="s">
        <v>126</v>
      </c>
      <c r="C21" s="46" t="s">
        <v>4</v>
      </c>
      <c r="D21" s="320">
        <v>20.399999999999999</v>
      </c>
      <c r="E21" s="404">
        <f>E17*D21</f>
        <v>214.2</v>
      </c>
      <c r="F21" s="320"/>
      <c r="G21" s="59">
        <f t="shared" si="0"/>
        <v>0</v>
      </c>
      <c r="H21" s="79"/>
    </row>
    <row r="22" spans="1:10" ht="15.75" thickBot="1">
      <c r="A22" s="444"/>
      <c r="B22" s="126" t="s">
        <v>23</v>
      </c>
      <c r="C22" s="37" t="s">
        <v>15</v>
      </c>
      <c r="D22" s="41">
        <v>1.1200000000000001</v>
      </c>
      <c r="E22" s="401">
        <f>E17*D22</f>
        <v>11.760000000000002</v>
      </c>
      <c r="F22" s="41"/>
      <c r="G22" s="60">
        <f t="shared" si="0"/>
        <v>0</v>
      </c>
      <c r="H22" s="39"/>
    </row>
    <row r="23" spans="1:10" ht="15.75" thickTop="1">
      <c r="A23" s="439">
        <v>5</v>
      </c>
      <c r="B23" s="42" t="s">
        <v>134</v>
      </c>
      <c r="C23" s="38" t="s">
        <v>4</v>
      </c>
      <c r="D23" s="42"/>
      <c r="E23" s="386">
        <v>1050</v>
      </c>
      <c r="F23" s="43"/>
      <c r="G23" s="51"/>
      <c r="H23" s="40"/>
    </row>
    <row r="24" spans="1:10">
      <c r="A24" s="440"/>
      <c r="B24" s="48" t="s">
        <v>20</v>
      </c>
      <c r="C24" s="24" t="s">
        <v>5</v>
      </c>
      <c r="D24" s="43">
        <v>0.85099999999999998</v>
      </c>
      <c r="E24" s="61">
        <f>E23*D24</f>
        <v>893.55</v>
      </c>
      <c r="F24" s="58"/>
      <c r="G24" s="54">
        <f>E24*F24</f>
        <v>0</v>
      </c>
      <c r="H24" s="53">
        <f>G24</f>
        <v>0</v>
      </c>
    </row>
    <row r="25" spans="1:10">
      <c r="A25" s="440"/>
      <c r="B25" s="93" t="s">
        <v>22</v>
      </c>
      <c r="C25" s="24" t="s">
        <v>15</v>
      </c>
      <c r="D25" s="43">
        <v>4.8300000000000003E-2</v>
      </c>
      <c r="E25" s="61">
        <f>E23*D25</f>
        <v>50.715000000000003</v>
      </c>
      <c r="F25" s="43"/>
      <c r="G25" s="54">
        <f>E25*F25</f>
        <v>0</v>
      </c>
      <c r="H25" s="17"/>
      <c r="J25" s="373"/>
    </row>
    <row r="26" spans="1:10">
      <c r="A26" s="440"/>
      <c r="B26" s="44" t="s">
        <v>33</v>
      </c>
      <c r="C26" s="43" t="s">
        <v>25</v>
      </c>
      <c r="D26" s="43">
        <v>0.23300000000000001</v>
      </c>
      <c r="E26" s="61">
        <f>E23*D26</f>
        <v>244.65</v>
      </c>
      <c r="F26" s="43"/>
      <c r="G26" s="54">
        <f>E26*F26</f>
        <v>0</v>
      </c>
      <c r="H26" s="17"/>
      <c r="J26" s="373"/>
    </row>
    <row r="27" spans="1:10" ht="15.75" thickBot="1">
      <c r="A27" s="441"/>
      <c r="B27" s="62" t="s">
        <v>34</v>
      </c>
      <c r="C27" s="41" t="s">
        <v>6</v>
      </c>
      <c r="D27" s="41">
        <v>3.8100000000000002E-2</v>
      </c>
      <c r="E27" s="45">
        <f>E23*D27</f>
        <v>40.005000000000003</v>
      </c>
      <c r="F27" s="63"/>
      <c r="G27" s="55">
        <f>E27*F27</f>
        <v>0</v>
      </c>
      <c r="H27" s="39"/>
      <c r="J27" s="377"/>
    </row>
    <row r="28" spans="1:10" ht="15.75" thickTop="1">
      <c r="A28" s="439">
        <v>6</v>
      </c>
      <c r="B28" s="323" t="s">
        <v>45</v>
      </c>
      <c r="C28" s="324" t="s">
        <v>7</v>
      </c>
      <c r="D28" s="325"/>
      <c r="E28" s="405">
        <v>650</v>
      </c>
      <c r="F28" s="46"/>
      <c r="G28" s="326"/>
      <c r="H28" s="327"/>
      <c r="J28" s="376"/>
    </row>
    <row r="29" spans="1:10">
      <c r="A29" s="440"/>
      <c r="B29" s="328" t="s">
        <v>103</v>
      </c>
      <c r="C29" s="329" t="s">
        <v>89</v>
      </c>
      <c r="D29" s="330">
        <v>6.6799999999999998E-2</v>
      </c>
      <c r="E29" s="406">
        <f>E28*D29</f>
        <v>43.42</v>
      </c>
      <c r="F29" s="24"/>
      <c r="G29" s="59">
        <f>F29*E29</f>
        <v>0</v>
      </c>
      <c r="H29" s="59">
        <f>G29</f>
        <v>0</v>
      </c>
      <c r="J29" s="376"/>
    </row>
    <row r="30" spans="1:10">
      <c r="A30" s="440"/>
      <c r="B30" s="328" t="s">
        <v>127</v>
      </c>
      <c r="C30" s="329" t="s">
        <v>24</v>
      </c>
      <c r="D30" s="330">
        <v>2.9999999999999997E-4</v>
      </c>
      <c r="E30" s="406">
        <f>E28*D30</f>
        <v>0.19499999999999998</v>
      </c>
      <c r="F30" s="332"/>
      <c r="G30" s="59">
        <f>F30*E30</f>
        <v>0</v>
      </c>
      <c r="H30" s="59"/>
      <c r="J30" s="379"/>
    </row>
    <row r="31" spans="1:10">
      <c r="A31" s="440"/>
      <c r="B31" s="328" t="s">
        <v>128</v>
      </c>
      <c r="C31" s="329" t="s">
        <v>7</v>
      </c>
      <c r="D31" s="331">
        <v>1.01</v>
      </c>
      <c r="E31" s="406">
        <f>E28*D31</f>
        <v>656.5</v>
      </c>
      <c r="F31" s="332"/>
      <c r="G31" s="333">
        <f>F31*E31</f>
        <v>0</v>
      </c>
      <c r="H31" s="24"/>
      <c r="J31" s="378"/>
    </row>
    <row r="32" spans="1:10" ht="15.75" thickBot="1">
      <c r="A32" s="441"/>
      <c r="B32" s="334" t="s">
        <v>129</v>
      </c>
      <c r="C32" s="316" t="s">
        <v>35</v>
      </c>
      <c r="D32" s="316">
        <v>26.3</v>
      </c>
      <c r="E32" s="407">
        <f>E29*D32</f>
        <v>1141.9460000000001</v>
      </c>
      <c r="F32" s="316"/>
      <c r="G32" s="335">
        <f t="shared" ref="G32" si="1">F32*E32</f>
        <v>0</v>
      </c>
      <c r="H32" s="336"/>
      <c r="J32" s="380"/>
    </row>
    <row r="33" spans="1:10" ht="15.75" thickTop="1">
      <c r="A33" s="439">
        <v>7</v>
      </c>
      <c r="B33" s="287" t="s">
        <v>130</v>
      </c>
      <c r="C33" s="152" t="s">
        <v>12</v>
      </c>
      <c r="D33" s="341"/>
      <c r="E33" s="394">
        <v>10.5</v>
      </c>
      <c r="F33" s="17"/>
      <c r="G33" s="17"/>
      <c r="H33" s="17"/>
      <c r="J33" s="381"/>
    </row>
    <row r="34" spans="1:10">
      <c r="A34" s="440"/>
      <c r="B34" s="328" t="s">
        <v>103</v>
      </c>
      <c r="C34" s="24" t="s">
        <v>5</v>
      </c>
      <c r="D34" s="81">
        <v>22.9</v>
      </c>
      <c r="E34" s="395">
        <f>E33*D34</f>
        <v>240.45</v>
      </c>
      <c r="F34" s="24"/>
      <c r="G34" s="59">
        <f>F34*E34</f>
        <v>0</v>
      </c>
      <c r="H34" s="318">
        <f>G34</f>
        <v>0</v>
      </c>
      <c r="J34" s="382"/>
    </row>
    <row r="35" spans="1:10">
      <c r="A35" s="440"/>
      <c r="B35" s="93" t="s">
        <v>22</v>
      </c>
      <c r="C35" s="24" t="s">
        <v>15</v>
      </c>
      <c r="D35" s="81">
        <v>0.52</v>
      </c>
      <c r="E35" s="395">
        <f>E33*D35</f>
        <v>5.46</v>
      </c>
      <c r="F35" s="125"/>
      <c r="G35" s="59">
        <f t="shared" ref="G35:G39" si="2">F35*E35</f>
        <v>0</v>
      </c>
      <c r="H35" s="81"/>
      <c r="J35" s="373"/>
    </row>
    <row r="36" spans="1:10">
      <c r="A36" s="440"/>
      <c r="B36" s="151" t="s">
        <v>131</v>
      </c>
      <c r="C36" s="134" t="s">
        <v>25</v>
      </c>
      <c r="D36" s="134">
        <v>18.600000000000001</v>
      </c>
      <c r="E36" s="385">
        <f>E33*D36</f>
        <v>195.3</v>
      </c>
      <c r="F36" s="134"/>
      <c r="G36" s="59">
        <f t="shared" si="2"/>
        <v>0</v>
      </c>
      <c r="H36" s="134"/>
      <c r="J36" s="373"/>
    </row>
    <row r="37" spans="1:10">
      <c r="A37" s="440"/>
      <c r="B37" s="151" t="s">
        <v>132</v>
      </c>
      <c r="C37" s="134" t="s">
        <v>25</v>
      </c>
      <c r="D37" s="134">
        <v>5</v>
      </c>
      <c r="E37" s="385">
        <f>E33*D37</f>
        <v>52.5</v>
      </c>
      <c r="F37" s="134"/>
      <c r="G37" s="59">
        <f t="shared" si="2"/>
        <v>0</v>
      </c>
      <c r="H37" s="134"/>
    </row>
    <row r="38" spans="1:10">
      <c r="A38" s="440"/>
      <c r="B38" s="151" t="s">
        <v>133</v>
      </c>
      <c r="C38" s="134" t="s">
        <v>25</v>
      </c>
      <c r="D38" s="134">
        <v>9.6999999999999993</v>
      </c>
      <c r="E38" s="385">
        <f>E33*D38</f>
        <v>101.85</v>
      </c>
      <c r="F38" s="147"/>
      <c r="G38" s="59">
        <f t="shared" si="2"/>
        <v>0</v>
      </c>
      <c r="H38" s="134"/>
    </row>
    <row r="39" spans="1:10" ht="15.75" thickBot="1">
      <c r="A39" s="441"/>
      <c r="B39" s="126" t="s">
        <v>23</v>
      </c>
      <c r="C39" s="37" t="s">
        <v>15</v>
      </c>
      <c r="D39" s="134">
        <v>0.22</v>
      </c>
      <c r="E39" s="385">
        <f>E33*D39</f>
        <v>2.31</v>
      </c>
      <c r="F39" s="134"/>
      <c r="G39" s="60">
        <f t="shared" si="2"/>
        <v>0</v>
      </c>
      <c r="H39" s="148"/>
    </row>
    <row r="40" spans="1:10" ht="15.75" thickTop="1">
      <c r="A40" s="435">
        <v>8</v>
      </c>
      <c r="B40" s="240" t="s">
        <v>80</v>
      </c>
      <c r="C40" s="241" t="s">
        <v>36</v>
      </c>
      <c r="D40" s="187"/>
      <c r="E40" s="408">
        <v>20</v>
      </c>
      <c r="F40" s="357"/>
      <c r="G40" s="222"/>
      <c r="H40" s="223"/>
    </row>
    <row r="41" spans="1:10">
      <c r="A41" s="436"/>
      <c r="B41" s="225" t="s">
        <v>81</v>
      </c>
      <c r="C41" s="244" t="s">
        <v>21</v>
      </c>
      <c r="D41" s="145">
        <v>2.34</v>
      </c>
      <c r="E41" s="358">
        <f>E40*D41</f>
        <v>46.8</v>
      </c>
      <c r="F41" s="359"/>
      <c r="G41" s="352">
        <f t="shared" ref="G41:G45" si="3">F41*E41</f>
        <v>0</v>
      </c>
      <c r="H41" s="176">
        <f>G41</f>
        <v>0</v>
      </c>
    </row>
    <row r="42" spans="1:10">
      <c r="A42" s="436"/>
      <c r="B42" s="225" t="s">
        <v>82</v>
      </c>
      <c r="C42" s="248" t="s">
        <v>76</v>
      </c>
      <c r="D42" s="145">
        <v>1.7000000000000001E-2</v>
      </c>
      <c r="E42" s="146">
        <f>E40*D42</f>
        <v>0.34</v>
      </c>
      <c r="F42" s="160"/>
      <c r="G42" s="352">
        <f t="shared" si="3"/>
        <v>0</v>
      </c>
      <c r="H42" s="223"/>
    </row>
    <row r="43" spans="1:10">
      <c r="A43" s="436"/>
      <c r="B43" s="225" t="s">
        <v>83</v>
      </c>
      <c r="C43" s="249" t="s">
        <v>36</v>
      </c>
      <c r="D43" s="145">
        <v>1.02</v>
      </c>
      <c r="E43" s="146">
        <f>E40*D43</f>
        <v>20.399999999999999</v>
      </c>
      <c r="F43" s="160"/>
      <c r="G43" s="352">
        <f t="shared" si="3"/>
        <v>0</v>
      </c>
      <c r="H43" s="175"/>
    </row>
    <row r="44" spans="1:10">
      <c r="A44" s="436"/>
      <c r="B44" s="225" t="s">
        <v>84</v>
      </c>
      <c r="C44" s="249" t="s">
        <v>85</v>
      </c>
      <c r="D44" s="145">
        <v>12</v>
      </c>
      <c r="E44" s="146">
        <f>E40*D44</f>
        <v>240</v>
      </c>
      <c r="F44" s="359"/>
      <c r="G44" s="352">
        <f t="shared" si="3"/>
        <v>0</v>
      </c>
      <c r="H44" s="175"/>
    </row>
    <row r="45" spans="1:10" ht="15.75" thickBot="1">
      <c r="A45" s="437"/>
      <c r="B45" s="233" t="s">
        <v>86</v>
      </c>
      <c r="C45" s="250" t="s">
        <v>85</v>
      </c>
      <c r="D45" s="91">
        <v>0.09</v>
      </c>
      <c r="E45" s="91">
        <f>E40*D45</f>
        <v>1.7999999999999998</v>
      </c>
      <c r="F45" s="360"/>
      <c r="G45" s="353">
        <f t="shared" si="3"/>
        <v>0</v>
      </c>
      <c r="H45" s="252"/>
    </row>
    <row r="46" spans="1:10" ht="15.75" thickTop="1">
      <c r="B46" s="171" t="s">
        <v>136</v>
      </c>
      <c r="C46" s="134"/>
      <c r="D46" s="338"/>
      <c r="E46" s="338"/>
      <c r="F46" s="338"/>
      <c r="G46" s="361">
        <f>SUM(G12:G45)</f>
        <v>0</v>
      </c>
      <c r="H46" s="338"/>
    </row>
    <row r="47" spans="1:10">
      <c r="A47" s="161"/>
      <c r="B47" s="77" t="s">
        <v>38</v>
      </c>
      <c r="C47" s="78">
        <v>0.1</v>
      </c>
      <c r="D47" s="134"/>
      <c r="E47" s="134"/>
      <c r="F47" s="134"/>
      <c r="G47" s="355">
        <f>G46*0.1</f>
        <v>0</v>
      </c>
      <c r="H47" s="180"/>
    </row>
    <row r="48" spans="1:10">
      <c r="A48" s="161"/>
      <c r="B48" s="77" t="s">
        <v>26</v>
      </c>
      <c r="C48" s="24"/>
      <c r="D48" s="134"/>
      <c r="E48" s="134"/>
      <c r="F48" s="134"/>
      <c r="G48" s="355">
        <f>SUM(G46:G47)</f>
        <v>0</v>
      </c>
      <c r="H48" s="180"/>
    </row>
    <row r="49" spans="1:8">
      <c r="A49" s="161"/>
      <c r="B49" s="77" t="s">
        <v>39</v>
      </c>
      <c r="C49" s="78">
        <v>0.08</v>
      </c>
      <c r="D49" s="134"/>
      <c r="E49" s="134"/>
      <c r="F49" s="134"/>
      <c r="G49" s="355">
        <f>G48*0.08</f>
        <v>0</v>
      </c>
      <c r="H49" s="180"/>
    </row>
    <row r="50" spans="1:8">
      <c r="A50" s="161"/>
      <c r="B50" s="77" t="s">
        <v>26</v>
      </c>
      <c r="C50" s="134"/>
      <c r="D50" s="134"/>
      <c r="E50" s="134"/>
      <c r="F50" s="134"/>
      <c r="G50" s="355">
        <f>SUM(G48:G49)</f>
        <v>0</v>
      </c>
      <c r="H50" s="180">
        <f>SUM(H12:H49)</f>
        <v>0</v>
      </c>
    </row>
    <row r="51" spans="1:8">
      <c r="A51" s="161"/>
      <c r="B51" s="131" t="s">
        <v>135</v>
      </c>
      <c r="C51" s="17"/>
      <c r="D51" s="134"/>
      <c r="E51" s="134"/>
      <c r="F51" s="134"/>
      <c r="G51" s="355">
        <f>H50</f>
        <v>0</v>
      </c>
      <c r="H51" s="180"/>
    </row>
    <row r="54" spans="1:8" ht="15.75">
      <c r="B54" s="369"/>
    </row>
  </sheetData>
  <protectedRanges>
    <protectedRange sqref="F43" name="Range1_1_1_2_1_6"/>
  </protectedRanges>
  <mergeCells count="16">
    <mergeCell ref="A11:A13"/>
    <mergeCell ref="A2:H2"/>
    <mergeCell ref="A3:H3"/>
    <mergeCell ref="A7:H7"/>
    <mergeCell ref="A8:A9"/>
    <mergeCell ref="B8:B9"/>
    <mergeCell ref="C8:C9"/>
    <mergeCell ref="D8:E8"/>
    <mergeCell ref="F8:G8"/>
    <mergeCell ref="H8:H9"/>
    <mergeCell ref="A14:A15"/>
    <mergeCell ref="A40:A45"/>
    <mergeCell ref="A33:A39"/>
    <mergeCell ref="A28:A32"/>
    <mergeCell ref="A17:A22"/>
    <mergeCell ref="A23:A27"/>
  </mergeCells>
  <conditionalFormatting sqref="G24:G27 G40:G43 G45"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opLeftCell="A35" workbookViewId="0">
      <selection activeCell="N21" sqref="N21"/>
    </sheetView>
  </sheetViews>
  <sheetFormatPr defaultRowHeight="15"/>
  <cols>
    <col min="1" max="1" width="3.42578125" customWidth="1"/>
    <col min="2" max="2" width="50.85546875" customWidth="1"/>
    <col min="7" max="8" width="10.7109375" customWidth="1"/>
    <col min="12" max="12" width="9.5703125" bestFit="1" customWidth="1"/>
  </cols>
  <sheetData>
    <row r="2" spans="1:8" ht="16.5">
      <c r="A2" s="413" t="s">
        <v>63</v>
      </c>
      <c r="B2" s="413"/>
      <c r="C2" s="413"/>
      <c r="D2" s="413"/>
      <c r="E2" s="413"/>
      <c r="F2" s="413"/>
      <c r="G2" s="413"/>
      <c r="H2" s="413"/>
    </row>
    <row r="3" spans="1:8" ht="16.5">
      <c r="A3" s="420" t="s">
        <v>65</v>
      </c>
      <c r="B3" s="420"/>
      <c r="C3" s="420"/>
      <c r="D3" s="420"/>
      <c r="E3" s="420"/>
      <c r="F3" s="420"/>
      <c r="G3" s="420"/>
      <c r="H3" s="420"/>
    </row>
    <row r="4" spans="1:8" ht="16.5">
      <c r="A4" s="188"/>
      <c r="B4" s="188"/>
      <c r="C4" s="188"/>
      <c r="D4" s="188"/>
      <c r="E4" s="188"/>
      <c r="F4" s="188"/>
      <c r="G4" s="188"/>
    </row>
    <row r="5" spans="1:8" ht="15.75">
      <c r="A5" s="19" t="s">
        <v>14</v>
      </c>
      <c r="B5" s="19"/>
      <c r="C5" s="19"/>
      <c r="D5" s="20">
        <f>G53</f>
        <v>0</v>
      </c>
      <c r="E5" s="13" t="s">
        <v>8</v>
      </c>
      <c r="F5" s="12"/>
      <c r="G5" s="12"/>
    </row>
    <row r="6" spans="1:8" ht="15.75">
      <c r="A6" s="12"/>
      <c r="B6" s="12"/>
      <c r="C6" s="12"/>
      <c r="D6" s="12"/>
      <c r="E6" s="14"/>
      <c r="F6" s="12"/>
      <c r="G6" s="12"/>
    </row>
    <row r="7" spans="1:8">
      <c r="A7" s="419" t="s">
        <v>37</v>
      </c>
      <c r="B7" s="419"/>
      <c r="C7" s="419"/>
      <c r="D7" s="419"/>
      <c r="E7" s="419"/>
      <c r="F7" s="419"/>
      <c r="G7" s="419"/>
      <c r="H7" s="419"/>
    </row>
    <row r="8" spans="1:8" ht="30.75" customHeight="1">
      <c r="A8" s="426" t="s">
        <v>0</v>
      </c>
      <c r="B8" s="421" t="s">
        <v>18</v>
      </c>
      <c r="C8" s="423" t="s">
        <v>11</v>
      </c>
      <c r="D8" s="418" t="s">
        <v>1</v>
      </c>
      <c r="E8" s="425"/>
      <c r="F8" s="417" t="s">
        <v>2</v>
      </c>
      <c r="G8" s="418"/>
      <c r="H8" s="417" t="s">
        <v>30</v>
      </c>
    </row>
    <row r="9" spans="1:8" ht="77.25" customHeight="1">
      <c r="A9" s="427"/>
      <c r="B9" s="422"/>
      <c r="C9" s="424"/>
      <c r="D9" s="191" t="s">
        <v>9</v>
      </c>
      <c r="E9" s="190" t="s">
        <v>10</v>
      </c>
      <c r="F9" s="191" t="s">
        <v>9</v>
      </c>
      <c r="G9" s="49" t="s">
        <v>3</v>
      </c>
      <c r="H9" s="417"/>
    </row>
    <row r="10" spans="1:8" ht="15.75">
      <c r="A10" s="27">
        <v>1</v>
      </c>
      <c r="B10" s="27">
        <v>3</v>
      </c>
      <c r="C10" s="28">
        <v>4</v>
      </c>
      <c r="D10" s="27">
        <v>5</v>
      </c>
      <c r="E10" s="27">
        <v>6</v>
      </c>
      <c r="F10" s="27">
        <v>7</v>
      </c>
      <c r="G10" s="50">
        <v>8</v>
      </c>
      <c r="H10" s="81">
        <v>9</v>
      </c>
    </row>
    <row r="11" spans="1:8">
      <c r="A11" s="445">
        <v>1</v>
      </c>
      <c r="B11" s="36" t="s">
        <v>32</v>
      </c>
      <c r="C11" s="38" t="s">
        <v>12</v>
      </c>
      <c r="D11" s="42"/>
      <c r="E11" s="386">
        <v>2.2000000000000002</v>
      </c>
      <c r="F11" s="43"/>
      <c r="G11" s="51"/>
      <c r="H11" s="40"/>
    </row>
    <row r="12" spans="1:8">
      <c r="A12" s="445"/>
      <c r="B12" s="48" t="s">
        <v>20</v>
      </c>
      <c r="C12" s="24" t="s">
        <v>5</v>
      </c>
      <c r="D12" s="43">
        <v>28.9</v>
      </c>
      <c r="E12" s="387">
        <f>E11*D12</f>
        <v>63.580000000000005</v>
      </c>
      <c r="F12" s="43"/>
      <c r="G12" s="59">
        <f>F12*E12</f>
        <v>0</v>
      </c>
      <c r="H12" s="52">
        <f>G12</f>
        <v>0</v>
      </c>
    </row>
    <row r="13" spans="1:8" ht="15.75" thickBot="1">
      <c r="A13" s="446"/>
      <c r="B13" s="56" t="s">
        <v>31</v>
      </c>
      <c r="C13" s="37" t="s">
        <v>15</v>
      </c>
      <c r="D13" s="41">
        <v>6.3</v>
      </c>
      <c r="E13" s="388">
        <f>E11*D13</f>
        <v>13.860000000000001</v>
      </c>
      <c r="F13" s="41"/>
      <c r="G13" s="60">
        <f>F13*E13</f>
        <v>0</v>
      </c>
      <c r="H13" s="39"/>
    </row>
    <row r="14" spans="1:8" ht="26.25" thickTop="1">
      <c r="A14" s="432">
        <v>2</v>
      </c>
      <c r="B14" s="170" t="s">
        <v>47</v>
      </c>
      <c r="C14" s="163" t="s">
        <v>46</v>
      </c>
      <c r="D14" s="163"/>
      <c r="E14" s="389">
        <v>0.4</v>
      </c>
      <c r="F14" s="164"/>
      <c r="G14" s="178"/>
      <c r="H14" s="178"/>
    </row>
    <row r="15" spans="1:8" ht="15.75" thickBot="1">
      <c r="A15" s="434"/>
      <c r="B15" s="153" t="s">
        <v>27</v>
      </c>
      <c r="C15" s="148" t="s">
        <v>5</v>
      </c>
      <c r="D15" s="148">
        <v>0.83</v>
      </c>
      <c r="E15" s="390">
        <f>E14*D15</f>
        <v>0.33200000000000002</v>
      </c>
      <c r="F15" s="148"/>
      <c r="G15" s="177">
        <f>E15*F15</f>
        <v>0</v>
      </c>
      <c r="H15" s="173">
        <f>G15</f>
        <v>0</v>
      </c>
    </row>
    <row r="16" spans="1:8" ht="16.5" thickTop="1" thickBot="1">
      <c r="A16" s="165">
        <v>3</v>
      </c>
      <c r="B16" s="166" t="s">
        <v>48</v>
      </c>
      <c r="C16" s="167" t="s">
        <v>46</v>
      </c>
      <c r="D16" s="167"/>
      <c r="E16" s="391">
        <v>0.4</v>
      </c>
      <c r="F16" s="165"/>
      <c r="G16" s="182">
        <f>E16*F16</f>
        <v>0</v>
      </c>
      <c r="H16" s="179"/>
    </row>
    <row r="17" spans="1:10" ht="15.75" thickTop="1">
      <c r="A17" s="447">
        <v>4</v>
      </c>
      <c r="B17" s="42" t="s">
        <v>134</v>
      </c>
      <c r="C17" s="38" t="s">
        <v>4</v>
      </c>
      <c r="D17" s="42"/>
      <c r="E17" s="386">
        <v>220</v>
      </c>
      <c r="F17" s="43"/>
      <c r="G17" s="51"/>
      <c r="H17" s="40"/>
    </row>
    <row r="18" spans="1:10">
      <c r="A18" s="445"/>
      <c r="B18" s="48" t="s">
        <v>20</v>
      </c>
      <c r="C18" s="24" t="s">
        <v>5</v>
      </c>
      <c r="D18" s="43">
        <v>0.85099999999999998</v>
      </c>
      <c r="E18" s="392">
        <f>E17*D18</f>
        <v>187.22</v>
      </c>
      <c r="F18" s="58"/>
      <c r="G18" s="54">
        <f>E18*F18</f>
        <v>0</v>
      </c>
      <c r="H18" s="53">
        <f>G18</f>
        <v>0</v>
      </c>
    </row>
    <row r="19" spans="1:10">
      <c r="A19" s="445"/>
      <c r="B19" s="93" t="s">
        <v>22</v>
      </c>
      <c r="C19" s="24" t="s">
        <v>15</v>
      </c>
      <c r="D19" s="43">
        <v>4.8300000000000003E-2</v>
      </c>
      <c r="E19" s="392">
        <f>E17*D19</f>
        <v>10.626000000000001</v>
      </c>
      <c r="F19" s="43"/>
      <c r="G19" s="54">
        <f>E19*F19</f>
        <v>0</v>
      </c>
      <c r="H19" s="17"/>
      <c r="J19" s="373"/>
    </row>
    <row r="20" spans="1:10">
      <c r="A20" s="445"/>
      <c r="B20" s="44" t="s">
        <v>33</v>
      </c>
      <c r="C20" s="43" t="s">
        <v>25</v>
      </c>
      <c r="D20" s="43">
        <v>0.23300000000000001</v>
      </c>
      <c r="E20" s="392">
        <f>E17*D20</f>
        <v>51.260000000000005</v>
      </c>
      <c r="F20" s="43"/>
      <c r="G20" s="54">
        <f>E20*F20</f>
        <v>0</v>
      </c>
      <c r="H20" s="17"/>
      <c r="J20" s="373"/>
    </row>
    <row r="21" spans="1:10" ht="15.75" thickBot="1">
      <c r="A21" s="446"/>
      <c r="B21" s="62" t="s">
        <v>34</v>
      </c>
      <c r="C21" s="41" t="s">
        <v>6</v>
      </c>
      <c r="D21" s="41">
        <v>3.8100000000000002E-2</v>
      </c>
      <c r="E21" s="393">
        <f>E17*D21</f>
        <v>8.3819999999999997</v>
      </c>
      <c r="F21" s="63"/>
      <c r="G21" s="55">
        <f>E21*F21</f>
        <v>0</v>
      </c>
      <c r="H21" s="39"/>
      <c r="J21" s="373"/>
    </row>
    <row r="22" spans="1:10" ht="15.75" thickTop="1">
      <c r="A22" s="447">
        <v>5</v>
      </c>
      <c r="B22" s="287" t="s">
        <v>130</v>
      </c>
      <c r="C22" s="152" t="s">
        <v>12</v>
      </c>
      <c r="D22" s="341"/>
      <c r="E22" s="394">
        <v>2.2000000000000002</v>
      </c>
      <c r="F22" s="17"/>
      <c r="G22" s="17"/>
      <c r="H22" s="17"/>
      <c r="J22" s="373"/>
    </row>
    <row r="23" spans="1:10">
      <c r="A23" s="445"/>
      <c r="B23" s="328" t="s">
        <v>103</v>
      </c>
      <c r="C23" s="24" t="s">
        <v>5</v>
      </c>
      <c r="D23" s="81">
        <v>22.9</v>
      </c>
      <c r="E23" s="395">
        <f>E22*D23</f>
        <v>50.38</v>
      </c>
      <c r="F23" s="24"/>
      <c r="G23" s="59">
        <f>F23*E23</f>
        <v>0</v>
      </c>
      <c r="H23" s="318">
        <f>G23</f>
        <v>0</v>
      </c>
      <c r="J23" s="373"/>
    </row>
    <row r="24" spans="1:10">
      <c r="A24" s="445"/>
      <c r="B24" s="93" t="s">
        <v>22</v>
      </c>
      <c r="C24" s="24" t="s">
        <v>15</v>
      </c>
      <c r="D24" s="81">
        <v>0.52</v>
      </c>
      <c r="E24" s="81">
        <f>E22*D24</f>
        <v>1.1440000000000001</v>
      </c>
      <c r="F24" s="125"/>
      <c r="G24" s="59">
        <f t="shared" ref="G24:G28" si="0">F24*E24</f>
        <v>0</v>
      </c>
      <c r="H24" s="81"/>
      <c r="J24" s="373"/>
    </row>
    <row r="25" spans="1:10">
      <c r="A25" s="445"/>
      <c r="B25" s="151" t="s">
        <v>131</v>
      </c>
      <c r="C25" s="134" t="s">
        <v>25</v>
      </c>
      <c r="D25" s="134">
        <v>18.600000000000001</v>
      </c>
      <c r="E25" s="134">
        <f>E22*D25</f>
        <v>40.920000000000009</v>
      </c>
      <c r="F25" s="134"/>
      <c r="G25" s="59">
        <f t="shared" si="0"/>
        <v>0</v>
      </c>
      <c r="H25" s="134"/>
      <c r="J25" s="373"/>
    </row>
    <row r="26" spans="1:10">
      <c r="A26" s="445"/>
      <c r="B26" s="151" t="s">
        <v>132</v>
      </c>
      <c r="C26" s="134" t="s">
        <v>25</v>
      </c>
      <c r="D26" s="134">
        <v>5</v>
      </c>
      <c r="E26" s="134">
        <f>E22*D26</f>
        <v>11</v>
      </c>
      <c r="F26" s="134"/>
      <c r="G26" s="59">
        <f t="shared" si="0"/>
        <v>0</v>
      </c>
      <c r="H26" s="134"/>
      <c r="J26" s="373"/>
    </row>
    <row r="27" spans="1:10">
      <c r="A27" s="445"/>
      <c r="B27" s="151" t="s">
        <v>133</v>
      </c>
      <c r="C27" s="134" t="s">
        <v>25</v>
      </c>
      <c r="D27" s="134">
        <v>9.6999999999999993</v>
      </c>
      <c r="E27" s="134">
        <f>E22*D27</f>
        <v>21.34</v>
      </c>
      <c r="F27" s="147"/>
      <c r="G27" s="59">
        <f t="shared" si="0"/>
        <v>0</v>
      </c>
      <c r="H27" s="134"/>
      <c r="J27" s="373"/>
    </row>
    <row r="28" spans="1:10" ht="15.75" thickBot="1">
      <c r="A28" s="446"/>
      <c r="B28" s="126" t="s">
        <v>23</v>
      </c>
      <c r="C28" s="37" t="s">
        <v>15</v>
      </c>
      <c r="D28" s="148">
        <v>0.22</v>
      </c>
      <c r="E28" s="390">
        <f>E22*D28</f>
        <v>0.48400000000000004</v>
      </c>
      <c r="F28" s="148"/>
      <c r="G28" s="60">
        <f t="shared" si="0"/>
        <v>0</v>
      </c>
      <c r="H28" s="148"/>
      <c r="J28" s="373"/>
    </row>
    <row r="29" spans="1:10" ht="15.75" thickTop="1">
      <c r="A29" s="432">
        <v>6</v>
      </c>
      <c r="B29" s="199" t="s">
        <v>67</v>
      </c>
      <c r="C29" s="152" t="s">
        <v>51</v>
      </c>
      <c r="D29" s="384"/>
      <c r="E29" s="396">
        <v>0.8</v>
      </c>
      <c r="F29" s="384"/>
      <c r="G29" s="194"/>
      <c r="H29" s="194"/>
      <c r="J29" s="373"/>
    </row>
    <row r="30" spans="1:10" ht="15.75" thickBot="1">
      <c r="A30" s="434"/>
      <c r="B30" s="200" t="s">
        <v>68</v>
      </c>
      <c r="C30" s="189" t="s">
        <v>21</v>
      </c>
      <c r="D30" s="317">
        <v>18.600000000000001</v>
      </c>
      <c r="E30" s="397">
        <f>E29*D30</f>
        <v>14.880000000000003</v>
      </c>
      <c r="F30" s="317"/>
      <c r="G30" s="362">
        <f>E30*F30</f>
        <v>0</v>
      </c>
      <c r="H30" s="202">
        <f>G30</f>
        <v>0</v>
      </c>
      <c r="J30" s="373"/>
    </row>
    <row r="31" spans="1:10" ht="15.75" thickTop="1">
      <c r="A31" s="414">
        <v>7</v>
      </c>
      <c r="B31" s="218" t="s">
        <v>79</v>
      </c>
      <c r="C31" s="219" t="s">
        <v>36</v>
      </c>
      <c r="D31" s="238"/>
      <c r="E31" s="220">
        <v>96.162000000000006</v>
      </c>
      <c r="F31" s="221"/>
      <c r="G31" s="222"/>
      <c r="H31" s="223"/>
      <c r="J31" s="378"/>
    </row>
    <row r="32" spans="1:10">
      <c r="A32" s="416"/>
      <c r="B32" s="225" t="s">
        <v>68</v>
      </c>
      <c r="C32" s="224" t="s">
        <v>21</v>
      </c>
      <c r="D32" s="224">
        <v>1.01</v>
      </c>
      <c r="E32" s="226">
        <f>E31*D32</f>
        <v>97.123620000000003</v>
      </c>
      <c r="F32" s="134"/>
      <c r="G32" s="352">
        <f>F32*E32</f>
        <v>0</v>
      </c>
      <c r="H32" s="176">
        <f>G32</f>
        <v>0</v>
      </c>
      <c r="J32" s="376"/>
    </row>
    <row r="33" spans="1:10">
      <c r="A33" s="416"/>
      <c r="B33" s="225" t="s">
        <v>75</v>
      </c>
      <c r="C33" s="224" t="s">
        <v>76</v>
      </c>
      <c r="D33" s="224">
        <v>4.1000000000000002E-2</v>
      </c>
      <c r="E33" s="224">
        <f>E31*D33</f>
        <v>3.9426420000000002</v>
      </c>
      <c r="F33" s="227"/>
      <c r="G33" s="352">
        <f t="shared" ref="G33:G36" si="1">F33*E33</f>
        <v>0</v>
      </c>
      <c r="H33" s="223"/>
      <c r="J33" s="376"/>
    </row>
    <row r="34" spans="1:10">
      <c r="A34" s="416"/>
      <c r="B34" s="228" t="s">
        <v>22</v>
      </c>
      <c r="C34" s="224" t="s">
        <v>8</v>
      </c>
      <c r="D34" s="224">
        <v>2.7E-2</v>
      </c>
      <c r="E34" s="229">
        <f>E31*D34</f>
        <v>2.596374</v>
      </c>
      <c r="F34" s="230"/>
      <c r="G34" s="352">
        <f t="shared" si="1"/>
        <v>0</v>
      </c>
      <c r="H34" s="175"/>
      <c r="J34" s="378"/>
    </row>
    <row r="35" spans="1:10">
      <c r="A35" s="416"/>
      <c r="B35" s="225" t="s">
        <v>77</v>
      </c>
      <c r="C35" s="231" t="s">
        <v>29</v>
      </c>
      <c r="D35" s="231">
        <v>2.3800000000000002E-2</v>
      </c>
      <c r="E35" s="224">
        <f>E31*D35</f>
        <v>2.2886556000000002</v>
      </c>
      <c r="F35" s="232"/>
      <c r="G35" s="352">
        <f t="shared" si="1"/>
        <v>0</v>
      </c>
      <c r="H35" s="175"/>
      <c r="J35" s="374"/>
    </row>
    <row r="36" spans="1:10" ht="15.75" thickBot="1">
      <c r="A36" s="415"/>
      <c r="B36" s="233" t="s">
        <v>78</v>
      </c>
      <c r="C36" s="234" t="s">
        <v>8</v>
      </c>
      <c r="D36" s="234">
        <v>3.0000000000000001E-3</v>
      </c>
      <c r="E36" s="235">
        <f>E31*D36</f>
        <v>0.28848600000000002</v>
      </c>
      <c r="F36" s="236"/>
      <c r="G36" s="353">
        <f t="shared" si="1"/>
        <v>0</v>
      </c>
      <c r="H36" s="173"/>
      <c r="J36" s="375"/>
    </row>
    <row r="37" spans="1:10" ht="16.5" thickTop="1">
      <c r="A37" s="414">
        <v>8</v>
      </c>
      <c r="B37" s="240" t="s">
        <v>93</v>
      </c>
      <c r="C37" s="219" t="s">
        <v>36</v>
      </c>
      <c r="D37" s="258"/>
      <c r="E37" s="255">
        <v>200</v>
      </c>
      <c r="F37" s="259"/>
      <c r="G37" s="222"/>
      <c r="H37" s="223"/>
      <c r="J37" s="375"/>
    </row>
    <row r="38" spans="1:10">
      <c r="A38" s="416"/>
      <c r="B38" s="225" t="s">
        <v>81</v>
      </c>
      <c r="C38" s="224" t="s">
        <v>89</v>
      </c>
      <c r="D38" s="224">
        <v>0.65800000000000003</v>
      </c>
      <c r="E38" s="226">
        <f>E37*D38</f>
        <v>131.6</v>
      </c>
      <c r="F38" s="260"/>
      <c r="G38" s="352">
        <f>F38*E38</f>
        <v>0</v>
      </c>
      <c r="H38" s="176">
        <f>G38</f>
        <v>0</v>
      </c>
      <c r="J38" s="374"/>
    </row>
    <row r="39" spans="1:10">
      <c r="A39" s="416"/>
      <c r="B39" s="225" t="s">
        <v>49</v>
      </c>
      <c r="C39" s="224" t="s">
        <v>15</v>
      </c>
      <c r="D39" s="224">
        <v>0.01</v>
      </c>
      <c r="E39" s="224">
        <f>E37*D39</f>
        <v>2</v>
      </c>
      <c r="F39" s="224"/>
      <c r="G39" s="352">
        <f t="shared" ref="G39:G42" si="2">F39*E39</f>
        <v>0</v>
      </c>
      <c r="H39" s="223"/>
      <c r="J39" s="373"/>
    </row>
    <row r="40" spans="1:10">
      <c r="A40" s="416"/>
      <c r="B40" s="225" t="s">
        <v>90</v>
      </c>
      <c r="C40" s="231" t="s">
        <v>25</v>
      </c>
      <c r="D40" s="231">
        <v>0.63</v>
      </c>
      <c r="E40" s="224">
        <f>E37*D40</f>
        <v>126</v>
      </c>
      <c r="F40" s="261"/>
      <c r="G40" s="352">
        <f t="shared" si="2"/>
        <v>0</v>
      </c>
      <c r="H40" s="175"/>
    </row>
    <row r="41" spans="1:10">
      <c r="A41" s="416"/>
      <c r="B41" s="228" t="s">
        <v>91</v>
      </c>
      <c r="C41" s="231" t="s">
        <v>25</v>
      </c>
      <c r="D41" s="231">
        <v>0.79</v>
      </c>
      <c r="E41" s="262">
        <f>E37*D41</f>
        <v>158</v>
      </c>
      <c r="F41" s="261"/>
      <c r="G41" s="352">
        <f t="shared" si="2"/>
        <v>0</v>
      </c>
      <c r="H41" s="175"/>
    </row>
    <row r="42" spans="1:10" ht="15.75" thickBot="1">
      <c r="A42" s="415"/>
      <c r="B42" s="233" t="s">
        <v>92</v>
      </c>
      <c r="C42" s="234" t="s">
        <v>15</v>
      </c>
      <c r="D42" s="234">
        <v>1.6E-2</v>
      </c>
      <c r="E42" s="257">
        <f>E37*D42</f>
        <v>3.2</v>
      </c>
      <c r="F42" s="263"/>
      <c r="G42" s="353">
        <f t="shared" si="2"/>
        <v>0</v>
      </c>
      <c r="H42" s="173"/>
    </row>
    <row r="43" spans="1:10" ht="15.75" thickTop="1">
      <c r="A43" s="432">
        <v>9</v>
      </c>
      <c r="B43" s="168" t="s">
        <v>58</v>
      </c>
      <c r="C43" s="169" t="s">
        <v>7</v>
      </c>
      <c r="D43" s="169"/>
      <c r="E43" s="398">
        <v>25</v>
      </c>
      <c r="F43" s="164"/>
      <c r="G43" s="178"/>
      <c r="H43" s="178"/>
    </row>
    <row r="44" spans="1:10">
      <c r="A44" s="433"/>
      <c r="B44" s="151" t="s">
        <v>27</v>
      </c>
      <c r="C44" s="134" t="s">
        <v>5</v>
      </c>
      <c r="D44" s="134">
        <v>0.74</v>
      </c>
      <c r="E44" s="134">
        <f>E43*D44</f>
        <v>18.5</v>
      </c>
      <c r="F44" s="134"/>
      <c r="G44" s="176">
        <f>E44*F44</f>
        <v>0</v>
      </c>
      <c r="H44" s="176">
        <f>G44</f>
        <v>0</v>
      </c>
    </row>
    <row r="45" spans="1:10">
      <c r="A45" s="433"/>
      <c r="B45" s="151" t="s">
        <v>59</v>
      </c>
      <c r="C45" s="134" t="s">
        <v>7</v>
      </c>
      <c r="D45" s="134"/>
      <c r="E45" s="134">
        <v>25</v>
      </c>
      <c r="F45" s="134"/>
      <c r="G45" s="175">
        <f t="shared" ref="G45:G47" si="3">E45*F45</f>
        <v>0</v>
      </c>
      <c r="H45" s="175"/>
    </row>
    <row r="46" spans="1:10">
      <c r="A46" s="433"/>
      <c r="B46" s="151" t="s">
        <v>60</v>
      </c>
      <c r="C46" s="134" t="s">
        <v>35</v>
      </c>
      <c r="D46" s="134">
        <v>1.3</v>
      </c>
      <c r="E46" s="134">
        <f>E43*D46</f>
        <v>32.5</v>
      </c>
      <c r="F46" s="134"/>
      <c r="G46" s="175">
        <f t="shared" si="3"/>
        <v>0</v>
      </c>
      <c r="H46" s="175"/>
    </row>
    <row r="47" spans="1:10">
      <c r="A47" s="433"/>
      <c r="B47" s="151" t="s">
        <v>49</v>
      </c>
      <c r="C47" s="134" t="s">
        <v>15</v>
      </c>
      <c r="D47" s="134">
        <v>6.6199999999999995E-2</v>
      </c>
      <c r="E47" s="184">
        <f>E43*D47</f>
        <v>1.6549999999999998</v>
      </c>
      <c r="F47" s="134"/>
      <c r="G47" s="176">
        <f t="shared" si="3"/>
        <v>0</v>
      </c>
      <c r="H47" s="175"/>
    </row>
    <row r="48" spans="1:10" ht="15.75" thickBot="1">
      <c r="A48" s="434"/>
      <c r="B48" s="153" t="s">
        <v>28</v>
      </c>
      <c r="C48" s="148" t="s">
        <v>15</v>
      </c>
      <c r="D48" s="148">
        <v>1.3299999999999999E-2</v>
      </c>
      <c r="E48" s="186">
        <f>E43*D48</f>
        <v>0.33249999999999996</v>
      </c>
      <c r="F48" s="148"/>
      <c r="G48" s="181">
        <f>E48*F48</f>
        <v>0</v>
      </c>
      <c r="H48" s="173"/>
    </row>
    <row r="49" spans="1:12" ht="15.75" thickTop="1">
      <c r="B49" s="171" t="s">
        <v>136</v>
      </c>
      <c r="C49" s="134"/>
      <c r="D49" s="338"/>
      <c r="E49" s="338"/>
      <c r="F49" s="338"/>
      <c r="G49" s="361">
        <f>SUM(G12:G48)</f>
        <v>0</v>
      </c>
      <c r="H49" s="338"/>
    </row>
    <row r="50" spans="1:12">
      <c r="A50" s="161"/>
      <c r="B50" s="77" t="s">
        <v>38</v>
      </c>
      <c r="C50" s="78" t="s">
        <v>143</v>
      </c>
      <c r="D50" s="134"/>
      <c r="E50" s="134"/>
      <c r="F50" s="134"/>
      <c r="G50" s="355">
        <f>G49*0.1</f>
        <v>0</v>
      </c>
      <c r="H50" s="180"/>
    </row>
    <row r="51" spans="1:12">
      <c r="A51" s="161"/>
      <c r="B51" s="77" t="s">
        <v>26</v>
      </c>
      <c r="C51" s="24"/>
      <c r="D51" s="134"/>
      <c r="E51" s="134"/>
      <c r="F51" s="134"/>
      <c r="G51" s="355">
        <f>SUM(G49:G50)</f>
        <v>0</v>
      </c>
      <c r="H51" s="180"/>
    </row>
    <row r="52" spans="1:12">
      <c r="A52" s="161"/>
      <c r="B52" s="77" t="s">
        <v>39</v>
      </c>
      <c r="C52" s="78" t="s">
        <v>143</v>
      </c>
      <c r="D52" s="134"/>
      <c r="E52" s="134"/>
      <c r="F52" s="134"/>
      <c r="G52" s="355">
        <f>G51*0.08</f>
        <v>0</v>
      </c>
      <c r="H52" s="180"/>
      <c r="L52" s="3"/>
    </row>
    <row r="53" spans="1:12">
      <c r="A53" s="161"/>
      <c r="B53" s="77" t="s">
        <v>26</v>
      </c>
      <c r="C53" s="134"/>
      <c r="D53" s="134"/>
      <c r="E53" s="134"/>
      <c r="F53" s="134"/>
      <c r="G53" s="355">
        <f>SUM(G51:G52)</f>
        <v>0</v>
      </c>
      <c r="H53" s="180">
        <f>SUM(H12:H52)</f>
        <v>0</v>
      </c>
    </row>
    <row r="54" spans="1:12">
      <c r="A54" s="161"/>
      <c r="B54" s="131" t="s">
        <v>135</v>
      </c>
      <c r="C54" s="17"/>
      <c r="D54" s="134"/>
      <c r="E54" s="134"/>
      <c r="F54" s="134"/>
      <c r="G54" s="355">
        <f>H53</f>
        <v>0</v>
      </c>
      <c r="H54" s="180"/>
    </row>
    <row r="56" spans="1:12">
      <c r="G56" s="3"/>
    </row>
    <row r="57" spans="1:12" ht="15.75">
      <c r="B57" s="369"/>
    </row>
  </sheetData>
  <protectedRanges>
    <protectedRange sqref="F35" name="Range1_1_3_1_1"/>
  </protectedRanges>
  <mergeCells count="17">
    <mergeCell ref="A2:H2"/>
    <mergeCell ref="A3:H3"/>
    <mergeCell ref="A7:H7"/>
    <mergeCell ref="A8:A9"/>
    <mergeCell ref="B8:B9"/>
    <mergeCell ref="C8:C9"/>
    <mergeCell ref="D8:E8"/>
    <mergeCell ref="F8:G8"/>
    <mergeCell ref="H8:H9"/>
    <mergeCell ref="A43:A48"/>
    <mergeCell ref="A11:A13"/>
    <mergeCell ref="A17:A21"/>
    <mergeCell ref="A29:A30"/>
    <mergeCell ref="A31:A36"/>
    <mergeCell ref="A37:A42"/>
    <mergeCell ref="A14:A15"/>
    <mergeCell ref="A22:A28"/>
  </mergeCells>
  <conditionalFormatting sqref="G18:G21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tabSelected="1" workbookViewId="0">
      <selection activeCell="N17" sqref="N17"/>
    </sheetView>
  </sheetViews>
  <sheetFormatPr defaultRowHeight="15"/>
  <cols>
    <col min="1" max="1" width="2.85546875" customWidth="1"/>
    <col min="2" max="2" width="61.85546875" customWidth="1"/>
    <col min="3" max="3" width="6.42578125" customWidth="1"/>
    <col min="4" max="4" width="6.7109375" customWidth="1"/>
    <col min="5" max="6" width="5.42578125" customWidth="1"/>
    <col min="7" max="7" width="5.5703125" customWidth="1"/>
    <col min="8" max="11" width="5.42578125" customWidth="1"/>
    <col min="12" max="12" width="5.7109375" customWidth="1"/>
  </cols>
  <sheetData>
    <row r="2" spans="1:12" ht="16.5">
      <c r="A2" s="413" t="s">
        <v>61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16.5">
      <c r="A3" s="420" t="s">
        <v>13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1:12" ht="15.75">
      <c r="A4" s="9"/>
      <c r="B4" s="448"/>
      <c r="C4" s="448"/>
      <c r="D4" s="448"/>
    </row>
    <row r="5" spans="1:12" ht="0.75" customHeight="1">
      <c r="A5" s="1"/>
      <c r="B5" s="457"/>
      <c r="C5" s="457"/>
      <c r="D5" s="457"/>
    </row>
    <row r="6" spans="1:12" ht="15" customHeight="1">
      <c r="A6" s="458" t="s">
        <v>0</v>
      </c>
      <c r="B6" s="459" t="s">
        <v>16</v>
      </c>
      <c r="C6" s="453" t="s">
        <v>17</v>
      </c>
      <c r="D6" s="455" t="s">
        <v>1</v>
      </c>
      <c r="E6" s="450" t="s">
        <v>138</v>
      </c>
      <c r="F6" s="451"/>
      <c r="G6" s="452"/>
      <c r="H6" s="450" t="s">
        <v>139</v>
      </c>
      <c r="I6" s="451"/>
      <c r="J6" s="452"/>
      <c r="K6" s="462" t="s">
        <v>140</v>
      </c>
      <c r="L6" s="463"/>
    </row>
    <row r="7" spans="1:12" ht="44.25" customHeight="1">
      <c r="A7" s="438"/>
      <c r="B7" s="460"/>
      <c r="C7" s="454"/>
      <c r="D7" s="456"/>
      <c r="E7" s="372" t="s">
        <v>137</v>
      </c>
      <c r="F7" s="372" t="s">
        <v>137</v>
      </c>
      <c r="G7" s="372" t="s">
        <v>137</v>
      </c>
      <c r="H7" s="372" t="s">
        <v>137</v>
      </c>
      <c r="I7" s="372" t="s">
        <v>137</v>
      </c>
      <c r="J7" s="372" t="s">
        <v>137</v>
      </c>
      <c r="K7" s="372" t="s">
        <v>137</v>
      </c>
      <c r="L7" s="372" t="s">
        <v>144</v>
      </c>
    </row>
    <row r="8" spans="1:12">
      <c r="A8" s="11">
        <v>1</v>
      </c>
      <c r="B8" s="30">
        <v>2</v>
      </c>
      <c r="C8" s="31">
        <v>3</v>
      </c>
      <c r="D8" s="47">
        <v>4</v>
      </c>
      <c r="E8" s="449">
        <v>5</v>
      </c>
      <c r="F8" s="449"/>
      <c r="G8" s="449"/>
      <c r="H8" s="449"/>
      <c r="I8" s="449"/>
      <c r="J8" s="449"/>
      <c r="K8" s="449"/>
      <c r="L8" s="449"/>
    </row>
    <row r="9" spans="1:12" ht="15.75">
      <c r="A9" s="31"/>
      <c r="B9" s="363" t="s">
        <v>66</v>
      </c>
      <c r="C9" s="31"/>
      <c r="D9" s="342"/>
      <c r="E9" s="7"/>
      <c r="F9" s="7"/>
      <c r="G9" s="7"/>
      <c r="H9" s="7"/>
      <c r="I9" s="7"/>
      <c r="J9" s="7"/>
      <c r="K9" s="7"/>
      <c r="L9" s="7"/>
    </row>
    <row r="10" spans="1:12" ht="15.75">
      <c r="A10" s="27">
        <v>1</v>
      </c>
      <c r="B10" s="364" t="s">
        <v>67</v>
      </c>
      <c r="C10" s="134" t="s">
        <v>51</v>
      </c>
      <c r="D10" s="134">
        <v>2.4</v>
      </c>
      <c r="E10" s="23"/>
      <c r="F10" s="23"/>
      <c r="G10" s="23"/>
      <c r="H10" s="23"/>
      <c r="I10" s="23"/>
      <c r="J10" s="23"/>
      <c r="K10" s="23"/>
      <c r="L10" s="23"/>
    </row>
    <row r="11" spans="1:12">
      <c r="A11" s="32">
        <v>2</v>
      </c>
      <c r="B11" s="144" t="s">
        <v>69</v>
      </c>
      <c r="C11" s="134" t="s">
        <v>51</v>
      </c>
      <c r="D11" s="4">
        <v>0.8</v>
      </c>
      <c r="E11" s="23"/>
      <c r="F11" s="23"/>
      <c r="G11" s="23"/>
      <c r="H11" s="23"/>
      <c r="I11" s="23"/>
      <c r="J11" s="23"/>
      <c r="K11" s="23"/>
      <c r="L11" s="23"/>
    </row>
    <row r="12" spans="1:12">
      <c r="A12" s="127">
        <v>3</v>
      </c>
      <c r="B12" s="183" t="s">
        <v>74</v>
      </c>
      <c r="C12" s="154" t="s">
        <v>41</v>
      </c>
      <c r="D12" s="155">
        <v>0.65</v>
      </c>
      <c r="E12" s="23"/>
      <c r="F12" s="23"/>
      <c r="G12" s="23"/>
      <c r="H12" s="23"/>
      <c r="I12" s="23"/>
      <c r="J12" s="23"/>
      <c r="K12" s="23"/>
      <c r="L12" s="23"/>
    </row>
    <row r="13" spans="1:12">
      <c r="A13" s="76">
        <v>4</v>
      </c>
      <c r="B13" s="228" t="s">
        <v>79</v>
      </c>
      <c r="C13" s="231" t="s">
        <v>36</v>
      </c>
      <c r="D13" s="339">
        <v>112</v>
      </c>
      <c r="E13" s="23"/>
      <c r="F13" s="23"/>
      <c r="G13" s="23"/>
      <c r="H13" s="23"/>
      <c r="I13" s="23"/>
      <c r="J13" s="23"/>
      <c r="K13" s="23"/>
      <c r="L13" s="23"/>
    </row>
    <row r="14" spans="1:12">
      <c r="A14" s="130">
        <v>5</v>
      </c>
      <c r="B14" s="228" t="s">
        <v>80</v>
      </c>
      <c r="C14" s="231" t="s">
        <v>36</v>
      </c>
      <c r="D14" s="261">
        <v>80</v>
      </c>
      <c r="E14" s="23"/>
      <c r="F14" s="23"/>
      <c r="G14" s="23"/>
      <c r="H14" s="23"/>
      <c r="I14" s="23"/>
      <c r="J14" s="23"/>
      <c r="K14" s="23"/>
      <c r="L14" s="23"/>
    </row>
    <row r="15" spans="1:12">
      <c r="A15" s="129">
        <v>6</v>
      </c>
      <c r="B15" s="228" t="s">
        <v>87</v>
      </c>
      <c r="C15" s="231" t="s">
        <v>36</v>
      </c>
      <c r="D15" s="339">
        <v>128</v>
      </c>
      <c r="E15" s="23"/>
      <c r="F15" s="23"/>
      <c r="G15" s="23"/>
      <c r="H15" s="23"/>
      <c r="I15" s="23"/>
      <c r="J15" s="23"/>
      <c r="K15" s="23"/>
      <c r="L15" s="23"/>
    </row>
    <row r="16" spans="1:12">
      <c r="A16" s="76">
        <v>7</v>
      </c>
      <c r="B16" s="228" t="s">
        <v>93</v>
      </c>
      <c r="C16" s="231" t="s">
        <v>36</v>
      </c>
      <c r="D16" s="339">
        <v>112</v>
      </c>
      <c r="E16" s="23"/>
      <c r="F16" s="23"/>
      <c r="G16" s="23"/>
      <c r="H16" s="23"/>
      <c r="I16" s="23"/>
      <c r="J16" s="23"/>
      <c r="K16" s="23"/>
      <c r="L16" s="23"/>
    </row>
    <row r="17" spans="1:12">
      <c r="A17" s="130">
        <v>8</v>
      </c>
      <c r="B17" s="228" t="s">
        <v>94</v>
      </c>
      <c r="C17" s="231" t="s">
        <v>36</v>
      </c>
      <c r="D17" s="339">
        <v>80</v>
      </c>
      <c r="E17" s="23"/>
      <c r="F17" s="23"/>
      <c r="G17" s="23"/>
      <c r="H17" s="23"/>
      <c r="I17" s="23"/>
      <c r="J17" s="23"/>
      <c r="K17" s="23"/>
      <c r="L17" s="23"/>
    </row>
    <row r="18" spans="1:12">
      <c r="A18" s="76">
        <v>9</v>
      </c>
      <c r="B18" s="228" t="s">
        <v>98</v>
      </c>
      <c r="C18" s="231" t="s">
        <v>99</v>
      </c>
      <c r="D18" s="339">
        <v>25.2</v>
      </c>
      <c r="E18" s="23"/>
      <c r="F18" s="23"/>
      <c r="G18" s="23"/>
      <c r="H18" s="23"/>
      <c r="I18" s="23"/>
      <c r="J18" s="23"/>
      <c r="K18" s="23"/>
      <c r="L18" s="23"/>
    </row>
    <row r="19" spans="1:12">
      <c r="A19" s="129">
        <v>10</v>
      </c>
      <c r="B19" s="228" t="s">
        <v>101</v>
      </c>
      <c r="C19" s="231" t="s">
        <v>99</v>
      </c>
      <c r="D19" s="339">
        <v>6</v>
      </c>
      <c r="E19" s="23"/>
      <c r="F19" s="23"/>
      <c r="G19" s="23"/>
      <c r="H19" s="23"/>
      <c r="I19" s="23"/>
      <c r="J19" s="23"/>
      <c r="K19" s="23"/>
      <c r="L19" s="23"/>
    </row>
    <row r="20" spans="1:12">
      <c r="A20" s="21">
        <v>11</v>
      </c>
      <c r="B20" s="144" t="s">
        <v>54</v>
      </c>
      <c r="C20" s="90" t="s">
        <v>52</v>
      </c>
      <c r="D20" s="150">
        <v>10</v>
      </c>
      <c r="E20" s="23"/>
      <c r="F20" s="23"/>
      <c r="G20" s="23"/>
      <c r="H20" s="23"/>
      <c r="I20" s="23"/>
      <c r="J20" s="23"/>
      <c r="K20" s="23"/>
      <c r="L20" s="23"/>
    </row>
    <row r="21" spans="1:12">
      <c r="A21" s="21">
        <v>12</v>
      </c>
      <c r="B21" s="144" t="s">
        <v>53</v>
      </c>
      <c r="C21" s="90" t="s">
        <v>52</v>
      </c>
      <c r="D21" s="150">
        <v>6</v>
      </c>
      <c r="E21" s="23"/>
      <c r="F21" s="23"/>
      <c r="G21" s="23"/>
      <c r="H21" s="23"/>
      <c r="I21" s="23"/>
      <c r="J21" s="23"/>
      <c r="K21" s="23"/>
      <c r="L21" s="23"/>
    </row>
    <row r="22" spans="1:12">
      <c r="A22" s="129">
        <v>13</v>
      </c>
      <c r="B22" s="144" t="s">
        <v>55</v>
      </c>
      <c r="C22" s="90" t="s">
        <v>52</v>
      </c>
      <c r="D22" s="150">
        <v>10</v>
      </c>
      <c r="E22" s="23"/>
      <c r="F22" s="23"/>
      <c r="G22" s="23"/>
      <c r="H22" s="23"/>
      <c r="I22" s="23"/>
      <c r="J22" s="23"/>
      <c r="K22" s="23"/>
      <c r="L22" s="23"/>
    </row>
    <row r="23" spans="1:12">
      <c r="A23" s="367">
        <v>14</v>
      </c>
      <c r="B23" s="144" t="s">
        <v>56</v>
      </c>
      <c r="C23" s="90" t="s">
        <v>52</v>
      </c>
      <c r="D23" s="150">
        <v>4</v>
      </c>
      <c r="E23" s="23"/>
      <c r="F23" s="23"/>
      <c r="G23" s="23"/>
      <c r="H23" s="23"/>
      <c r="I23" s="23"/>
      <c r="J23" s="23"/>
      <c r="K23" s="23"/>
      <c r="L23" s="23"/>
    </row>
    <row r="24" spans="1:12">
      <c r="A24" s="22">
        <v>15</v>
      </c>
      <c r="B24" s="151" t="s">
        <v>50</v>
      </c>
      <c r="C24" s="134" t="s">
        <v>29</v>
      </c>
      <c r="D24" s="147">
        <v>7</v>
      </c>
      <c r="E24" s="23"/>
      <c r="F24" s="23"/>
      <c r="G24" s="23"/>
      <c r="H24" s="23"/>
      <c r="I24" s="23"/>
      <c r="J24" s="23"/>
      <c r="K24" s="23"/>
      <c r="L24" s="23"/>
    </row>
    <row r="25" spans="1:12">
      <c r="A25" s="5">
        <v>16</v>
      </c>
      <c r="B25" s="156" t="s">
        <v>123</v>
      </c>
      <c r="C25" s="365" t="s">
        <v>6</v>
      </c>
      <c r="D25" s="366">
        <v>1.5</v>
      </c>
      <c r="E25" s="23"/>
      <c r="F25" s="23"/>
      <c r="G25" s="23"/>
      <c r="H25" s="23"/>
      <c r="I25" s="23"/>
      <c r="J25" s="23"/>
      <c r="K25" s="23"/>
      <c r="L25" s="23"/>
    </row>
    <row r="26" spans="1:12">
      <c r="A26" s="129">
        <v>17</v>
      </c>
      <c r="B26" s="144" t="s">
        <v>57</v>
      </c>
      <c r="C26" s="90" t="s">
        <v>44</v>
      </c>
      <c r="D26" s="150">
        <v>250</v>
      </c>
      <c r="E26" s="23"/>
      <c r="F26" s="23"/>
      <c r="G26" s="23"/>
      <c r="H26" s="23"/>
      <c r="I26" s="23"/>
      <c r="J26" s="23"/>
      <c r="K26" s="23"/>
      <c r="L26" s="23"/>
    </row>
    <row r="27" spans="1:12" ht="15.75">
      <c r="A27" s="17"/>
      <c r="B27" s="18" t="s">
        <v>141</v>
      </c>
      <c r="C27" s="17"/>
      <c r="D27" s="17"/>
      <c r="E27" s="23"/>
      <c r="F27" s="23"/>
      <c r="G27" s="23"/>
      <c r="H27" s="23"/>
      <c r="I27" s="23"/>
      <c r="J27" s="23"/>
      <c r="K27" s="23"/>
      <c r="L27" s="23"/>
    </row>
    <row r="28" spans="1:12">
      <c r="A28" s="21">
        <v>1</v>
      </c>
      <c r="B28" s="25" t="s">
        <v>32</v>
      </c>
      <c r="C28" s="128" t="s">
        <v>12</v>
      </c>
      <c r="D28" s="80">
        <v>10.5</v>
      </c>
      <c r="E28" s="23"/>
      <c r="F28" s="23"/>
      <c r="G28" s="23"/>
      <c r="H28" s="23"/>
      <c r="I28" s="23"/>
      <c r="J28" s="23"/>
      <c r="K28" s="23"/>
      <c r="L28" s="23"/>
    </row>
    <row r="29" spans="1:12" ht="18" customHeight="1">
      <c r="A29" s="21">
        <v>2</v>
      </c>
      <c r="B29" s="368" t="s">
        <v>47</v>
      </c>
      <c r="C29" s="354" t="s">
        <v>46</v>
      </c>
      <c r="D29" s="185">
        <v>2</v>
      </c>
      <c r="E29" s="23"/>
      <c r="F29" s="23"/>
      <c r="G29" s="461"/>
      <c r="H29" s="23"/>
      <c r="I29" s="23"/>
      <c r="J29" s="23"/>
      <c r="K29" s="23"/>
      <c r="L29" s="23"/>
    </row>
    <row r="30" spans="1:12">
      <c r="A30" s="21">
        <v>3</v>
      </c>
      <c r="B30" s="162" t="s">
        <v>48</v>
      </c>
      <c r="C30" s="354" t="s">
        <v>46</v>
      </c>
      <c r="D30" s="185">
        <v>2</v>
      </c>
      <c r="E30" s="23"/>
      <c r="F30" s="23"/>
      <c r="G30" s="23"/>
      <c r="H30" s="23"/>
      <c r="I30" s="23"/>
      <c r="J30" s="23"/>
      <c r="K30" s="23"/>
      <c r="L30" s="23"/>
    </row>
    <row r="31" spans="1:12">
      <c r="A31" s="21">
        <v>4</v>
      </c>
      <c r="B31" s="25" t="s">
        <v>124</v>
      </c>
      <c r="C31" s="128" t="s">
        <v>12</v>
      </c>
      <c r="D31" s="370">
        <v>10.5</v>
      </c>
      <c r="E31" s="23"/>
      <c r="F31" s="23"/>
      <c r="G31" s="23"/>
      <c r="H31" s="23"/>
      <c r="I31" s="23"/>
      <c r="J31" s="23"/>
      <c r="K31" s="23"/>
      <c r="L31" s="23"/>
    </row>
    <row r="32" spans="1:12">
      <c r="A32" s="21">
        <v>5</v>
      </c>
      <c r="B32" s="131" t="s">
        <v>134</v>
      </c>
      <c r="C32" s="128" t="s">
        <v>4</v>
      </c>
      <c r="D32" s="124">
        <v>1050</v>
      </c>
      <c r="E32" s="23"/>
      <c r="F32" s="23"/>
      <c r="G32" s="23"/>
      <c r="H32" s="23"/>
      <c r="I32" s="23"/>
      <c r="J32" s="23"/>
      <c r="K32" s="23"/>
      <c r="L32" s="23"/>
    </row>
    <row r="33" spans="1:17">
      <c r="A33" s="21">
        <v>6</v>
      </c>
      <c r="B33" s="34" t="s">
        <v>45</v>
      </c>
      <c r="C33" s="33" t="s">
        <v>7</v>
      </c>
      <c r="D33" s="132">
        <v>650</v>
      </c>
      <c r="E33" s="23"/>
      <c r="F33" s="23"/>
      <c r="G33" s="23"/>
      <c r="H33" s="23"/>
      <c r="I33" s="23"/>
      <c r="J33" s="23"/>
      <c r="K33" s="23"/>
      <c r="L33" s="23"/>
    </row>
    <row r="34" spans="1:17">
      <c r="A34" s="21">
        <v>7</v>
      </c>
      <c r="B34" s="151" t="s">
        <v>130</v>
      </c>
      <c r="C34" s="134" t="s">
        <v>12</v>
      </c>
      <c r="D34" s="2">
        <v>10.5</v>
      </c>
      <c r="E34" s="23"/>
      <c r="F34" s="23"/>
      <c r="G34" s="23"/>
      <c r="H34" s="23"/>
      <c r="I34" s="23"/>
      <c r="J34" s="23"/>
      <c r="K34" s="23"/>
      <c r="L34" s="23"/>
      <c r="Q34" s="378"/>
    </row>
    <row r="35" spans="1:17">
      <c r="A35" s="21">
        <v>8</v>
      </c>
      <c r="B35" s="228" t="s">
        <v>80</v>
      </c>
      <c r="C35" s="231" t="s">
        <v>36</v>
      </c>
      <c r="D35" s="371">
        <v>20</v>
      </c>
      <c r="E35" s="23"/>
      <c r="F35" s="23"/>
      <c r="G35" s="23"/>
      <c r="H35" s="23"/>
      <c r="I35" s="23"/>
      <c r="J35" s="23"/>
      <c r="K35" s="23"/>
      <c r="L35" s="23"/>
      <c r="Q35" s="376"/>
    </row>
    <row r="36" spans="1:17" ht="15.75">
      <c r="A36" s="17"/>
      <c r="B36" s="18" t="s">
        <v>142</v>
      </c>
      <c r="C36" s="17"/>
      <c r="D36" s="17"/>
      <c r="E36" s="23"/>
      <c r="F36" s="23"/>
      <c r="G36" s="23"/>
      <c r="H36" s="23"/>
      <c r="I36" s="23"/>
      <c r="J36" s="23"/>
      <c r="K36" s="23"/>
      <c r="L36" s="23"/>
      <c r="Q36" s="376"/>
    </row>
    <row r="37" spans="1:17">
      <c r="A37" s="21">
        <v>1</v>
      </c>
      <c r="B37" s="25" t="s">
        <v>32</v>
      </c>
      <c r="C37" s="128" t="s">
        <v>12</v>
      </c>
      <c r="D37" s="124">
        <v>2.2000000000000002</v>
      </c>
      <c r="E37" s="23"/>
      <c r="F37" s="23"/>
      <c r="G37" s="23"/>
      <c r="H37" s="23"/>
      <c r="I37" s="23"/>
      <c r="J37" s="23"/>
      <c r="K37" s="23"/>
      <c r="L37" s="23"/>
      <c r="Q37" s="378"/>
    </row>
    <row r="38" spans="1:17" ht="19.5" customHeight="1">
      <c r="A38" s="21">
        <v>2</v>
      </c>
      <c r="B38" s="368" t="s">
        <v>47</v>
      </c>
      <c r="C38" s="383" t="s">
        <v>46</v>
      </c>
      <c r="D38" s="185">
        <v>0.4</v>
      </c>
      <c r="E38" s="23"/>
      <c r="F38" s="23"/>
      <c r="G38" s="23"/>
      <c r="H38" s="23"/>
      <c r="I38" s="23"/>
      <c r="J38" s="23"/>
      <c r="K38" s="23"/>
      <c r="L38" s="23"/>
      <c r="Q38" s="378"/>
    </row>
    <row r="39" spans="1:17">
      <c r="A39" s="21">
        <v>3</v>
      </c>
      <c r="B39" s="162" t="s">
        <v>48</v>
      </c>
      <c r="C39" s="383" t="s">
        <v>46</v>
      </c>
      <c r="D39" s="185">
        <v>0.4</v>
      </c>
      <c r="E39" s="23"/>
      <c r="F39" s="23"/>
      <c r="G39" s="23"/>
      <c r="H39" s="23"/>
      <c r="I39" s="23"/>
      <c r="J39" s="23"/>
      <c r="K39" s="23"/>
      <c r="L39" s="23"/>
      <c r="Q39" s="374"/>
    </row>
    <row r="40" spans="1:17">
      <c r="A40" s="21">
        <v>4</v>
      </c>
      <c r="B40" s="131" t="s">
        <v>134</v>
      </c>
      <c r="C40" s="128" t="s">
        <v>4</v>
      </c>
      <c r="D40" s="124">
        <v>220</v>
      </c>
      <c r="E40" s="23"/>
      <c r="F40" s="23"/>
      <c r="G40" s="23"/>
      <c r="H40" s="23"/>
      <c r="I40" s="23"/>
      <c r="J40" s="23"/>
      <c r="K40" s="23"/>
      <c r="L40" s="23"/>
      <c r="Q40" s="375"/>
    </row>
    <row r="41" spans="1:17">
      <c r="A41" s="21">
        <v>5</v>
      </c>
      <c r="B41" s="151" t="s">
        <v>130</v>
      </c>
      <c r="C41" s="134" t="s">
        <v>12</v>
      </c>
      <c r="D41" s="124">
        <v>2.2000000000000002</v>
      </c>
      <c r="E41" s="23"/>
      <c r="F41" s="23"/>
      <c r="G41" s="23"/>
      <c r="H41" s="23"/>
      <c r="I41" s="23"/>
      <c r="J41" s="23"/>
      <c r="K41" s="23"/>
      <c r="L41" s="23"/>
      <c r="Q41" s="375"/>
    </row>
    <row r="42" spans="1:17">
      <c r="A42" s="21">
        <v>6</v>
      </c>
      <c r="B42" s="364" t="s">
        <v>67</v>
      </c>
      <c r="C42" s="134" t="s">
        <v>51</v>
      </c>
      <c r="D42" s="134">
        <v>0.8</v>
      </c>
      <c r="E42" s="23"/>
      <c r="F42" s="23"/>
      <c r="G42" s="23"/>
      <c r="H42" s="23"/>
      <c r="I42" s="23"/>
      <c r="J42" s="23"/>
      <c r="K42" s="23"/>
      <c r="L42" s="23"/>
      <c r="Q42" s="375"/>
    </row>
    <row r="43" spans="1:17">
      <c r="A43" s="21">
        <v>7</v>
      </c>
      <c r="B43" s="228" t="s">
        <v>79</v>
      </c>
      <c r="C43" s="231" t="s">
        <v>36</v>
      </c>
      <c r="D43" s="339">
        <v>96.16</v>
      </c>
      <c r="E43" s="23"/>
      <c r="F43" s="23"/>
      <c r="G43" s="23"/>
      <c r="H43" s="23"/>
      <c r="I43" s="23"/>
      <c r="J43" s="23"/>
      <c r="K43" s="23"/>
      <c r="L43" s="23"/>
      <c r="Q43" s="374"/>
    </row>
    <row r="44" spans="1:17">
      <c r="A44" s="21">
        <v>8</v>
      </c>
      <c r="B44" s="228" t="s">
        <v>93</v>
      </c>
      <c r="C44" s="231" t="s">
        <v>36</v>
      </c>
      <c r="D44" s="339">
        <v>200</v>
      </c>
      <c r="E44" s="23"/>
      <c r="F44" s="23"/>
      <c r="G44" s="23"/>
      <c r="H44" s="23"/>
      <c r="I44" s="23"/>
      <c r="J44" s="23"/>
      <c r="K44" s="23"/>
      <c r="L44" s="23"/>
    </row>
    <row r="45" spans="1:17">
      <c r="A45" s="21">
        <v>9</v>
      </c>
      <c r="B45" s="151" t="s">
        <v>58</v>
      </c>
      <c r="C45" s="134" t="s">
        <v>7</v>
      </c>
      <c r="D45" s="134">
        <v>25</v>
      </c>
      <c r="E45" s="23"/>
      <c r="F45" s="23"/>
      <c r="G45" s="23"/>
      <c r="H45" s="23"/>
      <c r="I45" s="23"/>
      <c r="J45" s="23"/>
      <c r="K45" s="23"/>
      <c r="L45" s="23"/>
    </row>
    <row r="48" spans="1:17" ht="15.75">
      <c r="B48" s="369"/>
    </row>
  </sheetData>
  <mergeCells count="12">
    <mergeCell ref="E8:L8"/>
    <mergeCell ref="E6:G6"/>
    <mergeCell ref="H6:J6"/>
    <mergeCell ref="K6:L6"/>
    <mergeCell ref="A2:L2"/>
    <mergeCell ref="A3:L3"/>
    <mergeCell ref="C6:C7"/>
    <mergeCell ref="D6:D7"/>
    <mergeCell ref="B4:D4"/>
    <mergeCell ref="B5:D5"/>
    <mergeCell ref="A6:A7"/>
    <mergeCell ref="B6:B7"/>
  </mergeCells>
  <conditionalFormatting sqref="D24:D25 D14:D16 D11:D12">
    <cfRule type="cellIs" dxfId="0" priority="11" stopIfTrue="1" operator="lessThan">
      <formula>0</formula>
    </cfRule>
  </conditionalFormatting>
  <pageMargins left="0.7" right="0.7" top="0.75" bottom="0.75" header="0.3" footer="0.3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#1</vt:lpstr>
      <vt:lpstr>#9</vt:lpstr>
      <vt:lpstr>#10</vt:lpstr>
      <vt:lpstr>კალ.გრაფ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2019-05-29T10:34:33Z</dcterms:modified>
</cp:coreProperties>
</file>