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წელი\2019 წლის ტენდერი\სამუშაო\გოდაგდაგის გზა\სატენდერო\ხარჯთაღრიცხვა - გოდაგდაგი\ხარჯთაღრიცხვა - გოდაგდაგი\"/>
    </mc:Choice>
  </mc:AlternateContent>
  <bookViews>
    <workbookView xWindow="-120" yWindow="-120" windowWidth="29040" windowHeight="15840" tabRatio="795"/>
  </bookViews>
  <sheets>
    <sheet name="მოცულობათა უწყისი" sheetId="7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2" i="70" l="1"/>
  <c r="D81" i="70"/>
  <c r="D80" i="70"/>
  <c r="D77" i="70"/>
  <c r="D70" i="70"/>
  <c r="D67" i="70"/>
  <c r="D63" i="70"/>
  <c r="D60" i="70"/>
  <c r="D58" i="70"/>
  <c r="D56" i="70"/>
  <c r="D53" i="70"/>
  <c r="D52" i="70"/>
  <c r="D51" i="70"/>
  <c r="D48" i="70"/>
  <c r="D41" i="70"/>
  <c r="D38" i="70"/>
  <c r="D34" i="70"/>
  <c r="D31" i="70"/>
  <c r="D29" i="70"/>
  <c r="D25" i="70"/>
  <c r="D24" i="70"/>
  <c r="D21" i="70"/>
  <c r="D12" i="70"/>
  <c r="D9" i="70"/>
</calcChain>
</file>

<file path=xl/sharedStrings.xml><?xml version="1.0" encoding="utf-8"?>
<sst xmlns="http://schemas.openxmlformats.org/spreadsheetml/2006/main" count="154" uniqueCount="52">
  <si>
    <t>#</t>
  </si>
  <si>
    <t>samuSaoebis, resursebis                                    dasaxeleba</t>
  </si>
  <si>
    <t>ganz.</t>
  </si>
  <si>
    <t>t</t>
  </si>
  <si>
    <t>m3</t>
  </si>
  <si>
    <r>
      <t>1000 m</t>
    </r>
    <r>
      <rPr>
        <vertAlign val="superscript"/>
        <sz val="10"/>
        <rFont val="AcadNusx"/>
      </rPr>
      <t>3</t>
    </r>
  </si>
  <si>
    <t>samuSaoebi nayarSi</t>
  </si>
  <si>
    <t>1000 m3</t>
  </si>
  <si>
    <t>1000 m2</t>
  </si>
  <si>
    <r>
      <t>100 m</t>
    </r>
    <r>
      <rPr>
        <vertAlign val="superscript"/>
        <sz val="10"/>
        <rFont val="AcadNusx"/>
      </rPr>
      <t>3</t>
    </r>
  </si>
  <si>
    <t>III kategoriis gruntis damuSaveba da datvirTva eqskavatoriT TviTmclelebze</t>
  </si>
  <si>
    <t>А3 kl. armaturis Rirebuleba</t>
  </si>
  <si>
    <t>xreSovani gruntis damuSaveba karierSi da datvirTva eqskavatoriT TviTmclelebze ukuCayrisTvis</t>
  </si>
  <si>
    <t>100 m3</t>
  </si>
  <si>
    <t>wasacxebi hidroizolacia cxeli bitumiT (2 fena)</t>
  </si>
  <si>
    <r>
      <t>100 m</t>
    </r>
    <r>
      <rPr>
        <vertAlign val="superscript"/>
        <sz val="10"/>
        <rFont val="AcadNusx"/>
      </rPr>
      <t>2</t>
    </r>
  </si>
  <si>
    <t>km</t>
  </si>
  <si>
    <t xml:space="preserve">armaturis dawyoba  </t>
  </si>
  <si>
    <t>qviSa-xreSovani nareviT misayreli gverdulebis mowyoba, saSualo sisqiT 25 sm</t>
  </si>
  <si>
    <t>III kategoriis gruntis damuSaveba da datvirTva xeliT TviTmclelebze</t>
  </si>
  <si>
    <r>
      <t>10 m</t>
    </r>
    <r>
      <rPr>
        <vertAlign val="superscript"/>
        <sz val="10"/>
        <rFont val="AcadNusx"/>
      </rPr>
      <t>3</t>
    </r>
  </si>
  <si>
    <t>moziduli xreSovani gruntis ukuCayra xeliT, datkepvniT</t>
  </si>
  <si>
    <t>III kategoriis gruntis damuSaveba da datvirTva eqskavatoriT TviTmclelebze (33g)</t>
  </si>
  <si>
    <t xml:space="preserve">gruntis gadazidva nayarSi TviTmclelebiT 2 km-ze </t>
  </si>
  <si>
    <t xml:space="preserve">gruntis gadazidva nayarSi 2 km-ze TviTmclelebiT  </t>
  </si>
  <si>
    <t>xreSovani gruntis damuSaveba karierSi da datvirTva eqskavatoriT TviTmclelebze yrilis mosawyobad</t>
  </si>
  <si>
    <t>qviSa-xreSiT sagebis mowyoba</t>
  </si>
  <si>
    <t>А1 kl. armaturis Rirebuleba</t>
  </si>
  <si>
    <r>
      <t xml:space="preserve">Raris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</si>
  <si>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t>ukuCayrili gruntis datkepvna</t>
  </si>
  <si>
    <t>33g gruntis damuSaveba xeliT, ormagi gadayriT</t>
  </si>
  <si>
    <t>RorRis sagebi</t>
  </si>
  <si>
    <r>
      <t xml:space="preserve">liTonis mili </t>
    </r>
    <r>
      <rPr>
        <sz val="10"/>
        <rFont val="Arial"/>
        <family val="2"/>
      </rPr>
      <t xml:space="preserve">Φ 420 </t>
    </r>
    <r>
      <rPr>
        <sz val="10"/>
        <rFont val="AcadNusx"/>
      </rPr>
      <t>mm, kedlebis sisqiT 5 mm</t>
    </r>
  </si>
  <si>
    <r>
      <t xml:space="preserve">portaluri kedlebis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</si>
  <si>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t>dmanisis municipalitetis soflebSi Sida gzebis mowyoba - sofel godagdagSi saniaRvre qselis mowyoba</t>
  </si>
  <si>
    <t>qviSa-xreSis transportireba krebuliT gaTvaliswinebuli 20 km-is zemoT, 35 km-ze</t>
  </si>
  <si>
    <t xml:space="preserve">gruntis mozidva TviTmclelebiT 55 km-ze </t>
  </si>
  <si>
    <t>betonis transportireba krebuliT gaTvaliswinebuli 20 km-is zemoT, 57 km-ze</t>
  </si>
  <si>
    <t>armaturis transportireba krebuliT gaTvaliswinebuli 20 km-is zemoT, 95 km-ze</t>
  </si>
  <si>
    <t>liTonis milebis demontaJi, diam. 300 mm</t>
  </si>
  <si>
    <t xml:space="preserve">demontirebuli milebis gadazidva nayarSi TviTmclelebiT 2 km-ze </t>
  </si>
  <si>
    <t>safari - qviSa-xreSovani narevi, sisqiT 25 sm</t>
  </si>
  <si>
    <t>milis mosawyobad III kategoriis gruntis damuSaveba da datvirTva eqskavatoriT TviTmclelebze</t>
  </si>
  <si>
    <t>RorRisa da qviSa-xreSis transportireba krebuliT gaTvaliswinebuli 20 km-is zemoT, 35 km-ze</t>
  </si>
  <si>
    <t>liTonis milebis transportireba krebuliT gaTvaliswinebuli 20 km-is zemoT, 95 km-ze</t>
  </si>
  <si>
    <t>asbestis milebis demontaJi, diam. 400 mm</t>
  </si>
  <si>
    <t>ნორმატიული რესურსი</t>
  </si>
  <si>
    <t>მოცულობათა უწყისი</t>
  </si>
  <si>
    <t>misayreli gverdulebis mowyoba</t>
  </si>
  <si>
    <t>r/b Raris mowyoba</t>
  </si>
  <si>
    <t>miertebebis mowyoba</t>
  </si>
  <si>
    <t>ezoSi Sesasvlelebis mowyoba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</si>
</sst>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00000"/>
  </numFmts>
  <fonts count="10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cadMtavr"/>
    </font>
    <font>
      <vertAlign val="superscript"/>
      <sz val="10"/>
      <name val="AcadNusx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4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7" fontId="1" fillId="0" borderId="1" xfId="1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2"/>
  <sheetViews>
    <sheetView tabSelected="1" topLeftCell="A46" workbookViewId="0">
      <selection activeCell="B54" sqref="B54"/>
    </sheetView>
  </sheetViews>
  <sheetFormatPr defaultRowHeight="15" x14ac:dyDescent="0.25"/>
  <cols>
    <col min="2" max="2" width="44" customWidth="1"/>
  </cols>
  <sheetData>
    <row r="2" spans="1:4" ht="50.25" customHeight="1" x14ac:dyDescent="0.25">
      <c r="A2" s="32" t="s">
        <v>34</v>
      </c>
      <c r="B2" s="32"/>
      <c r="C2" s="32"/>
      <c r="D2" s="32"/>
    </row>
    <row r="3" spans="1:4" x14ac:dyDescent="0.25">
      <c r="B3" s="31" t="s">
        <v>47</v>
      </c>
    </row>
    <row r="5" spans="1:4" ht="81" customHeight="1" x14ac:dyDescent="0.25">
      <c r="A5" s="27" t="s">
        <v>0</v>
      </c>
      <c r="B5" s="29" t="s">
        <v>1</v>
      </c>
      <c r="C5" s="27" t="s">
        <v>2</v>
      </c>
      <c r="D5" s="30" t="s">
        <v>46</v>
      </c>
    </row>
    <row r="6" spans="1:4" x14ac:dyDescent="0.25">
      <c r="A6" s="27">
        <v>1</v>
      </c>
      <c r="B6" s="28">
        <v>2</v>
      </c>
      <c r="C6" s="27">
        <v>3</v>
      </c>
      <c r="D6" s="27">
        <v>4</v>
      </c>
    </row>
    <row r="7" spans="1:4" x14ac:dyDescent="0.25">
      <c r="A7" s="27"/>
      <c r="B7" s="28" t="s">
        <v>48</v>
      </c>
      <c r="C7" s="27"/>
      <c r="D7" s="27"/>
    </row>
    <row r="8" spans="1:4" ht="40.5" x14ac:dyDescent="0.25">
      <c r="A8" s="1">
        <v>1</v>
      </c>
      <c r="B8" s="13" t="s">
        <v>18</v>
      </c>
      <c r="C8" s="5" t="s">
        <v>9</v>
      </c>
      <c r="D8" s="9">
        <v>0.51749999999999996</v>
      </c>
    </row>
    <row r="9" spans="1:4" ht="27" x14ac:dyDescent="0.25">
      <c r="A9" s="10">
        <v>2</v>
      </c>
      <c r="B9" s="19" t="s">
        <v>35</v>
      </c>
      <c r="C9" s="5" t="s">
        <v>3</v>
      </c>
      <c r="D9" s="20">
        <f>63.14*1.55</f>
        <v>97.867000000000004</v>
      </c>
    </row>
    <row r="10" spans="1:4" x14ac:dyDescent="0.25">
      <c r="A10" s="24"/>
      <c r="B10" s="25" t="s">
        <v>49</v>
      </c>
      <c r="C10" s="26"/>
      <c r="D10" s="24"/>
    </row>
    <row r="11" spans="1:4" ht="40.5" x14ac:dyDescent="0.25">
      <c r="A11" s="1">
        <v>1</v>
      </c>
      <c r="B11" s="7" t="s">
        <v>22</v>
      </c>
      <c r="C11" s="8" t="s">
        <v>5</v>
      </c>
      <c r="D11" s="12">
        <v>0.25900000000000001</v>
      </c>
    </row>
    <row r="12" spans="1:4" ht="27" x14ac:dyDescent="0.25">
      <c r="A12" s="1">
        <v>2</v>
      </c>
      <c r="B12" s="3" t="s">
        <v>23</v>
      </c>
      <c r="C12" s="5" t="s">
        <v>3</v>
      </c>
      <c r="D12" s="4">
        <f>D11*1.95*1000</f>
        <v>505.05</v>
      </c>
    </row>
    <row r="13" spans="1:4" x14ac:dyDescent="0.25">
      <c r="A13" s="1">
        <v>3</v>
      </c>
      <c r="B13" s="2" t="s">
        <v>6</v>
      </c>
      <c r="C13" s="8" t="s">
        <v>7</v>
      </c>
      <c r="D13" s="12">
        <v>0.25900000000000001</v>
      </c>
    </row>
    <row r="14" spans="1:4" ht="27" x14ac:dyDescent="0.25">
      <c r="A14" s="1">
        <v>4</v>
      </c>
      <c r="B14" s="2" t="s">
        <v>30</v>
      </c>
      <c r="C14" s="8" t="s">
        <v>4</v>
      </c>
      <c r="D14" s="12">
        <v>13.2</v>
      </c>
    </row>
    <row r="15" spans="1:4" ht="15.75" x14ac:dyDescent="0.25">
      <c r="A15" s="1">
        <v>5</v>
      </c>
      <c r="B15" s="21" t="s">
        <v>26</v>
      </c>
      <c r="C15" s="5" t="s">
        <v>9</v>
      </c>
      <c r="D15" s="11">
        <v>0.28999999999999998</v>
      </c>
    </row>
    <row r="16" spans="1:4" x14ac:dyDescent="0.25">
      <c r="A16" s="23">
        <v>6</v>
      </c>
      <c r="B16" s="14" t="s">
        <v>17</v>
      </c>
      <c r="C16" s="5" t="s">
        <v>3</v>
      </c>
      <c r="D16" s="17">
        <v>4.1820000000000004</v>
      </c>
    </row>
    <row r="17" spans="1:4" x14ac:dyDescent="0.25">
      <c r="A17" s="1">
        <v>7</v>
      </c>
      <c r="B17" s="13" t="s">
        <v>11</v>
      </c>
      <c r="C17" s="5" t="s">
        <v>3</v>
      </c>
      <c r="D17" s="12">
        <v>2.8570000000000002</v>
      </c>
    </row>
    <row r="18" spans="1:4" x14ac:dyDescent="0.25">
      <c r="A18" s="1">
        <v>8</v>
      </c>
      <c r="B18" s="13" t="s">
        <v>27</v>
      </c>
      <c r="C18" s="5" t="s">
        <v>3</v>
      </c>
      <c r="D18" s="12">
        <v>1.325</v>
      </c>
    </row>
    <row r="19" spans="1:4" ht="15.75" x14ac:dyDescent="0.25">
      <c r="A19" s="23">
        <v>9</v>
      </c>
      <c r="B19" s="14" t="s">
        <v>28</v>
      </c>
      <c r="C19" s="5" t="s">
        <v>9</v>
      </c>
      <c r="D19" s="15">
        <v>0.93</v>
      </c>
    </row>
    <row r="20" spans="1:4" ht="40.5" x14ac:dyDescent="0.25">
      <c r="A20" s="1">
        <v>10</v>
      </c>
      <c r="B20" s="7" t="s">
        <v>25</v>
      </c>
      <c r="C20" s="8" t="s">
        <v>5</v>
      </c>
      <c r="D20" s="12">
        <v>7.7999999999999996E-3</v>
      </c>
    </row>
    <row r="21" spans="1:4" x14ac:dyDescent="0.25">
      <c r="A21" s="1">
        <v>11</v>
      </c>
      <c r="B21" s="3" t="s">
        <v>36</v>
      </c>
      <c r="C21" s="5" t="s">
        <v>3</v>
      </c>
      <c r="D21" s="4">
        <f>D20*1.95*1000</f>
        <v>15.209999999999999</v>
      </c>
    </row>
    <row r="22" spans="1:4" x14ac:dyDescent="0.25">
      <c r="A22" s="1">
        <v>12</v>
      </c>
      <c r="B22" s="2" t="s">
        <v>6</v>
      </c>
      <c r="C22" s="8" t="s">
        <v>7</v>
      </c>
      <c r="D22" s="16">
        <v>7.7999999999999996E-3</v>
      </c>
    </row>
    <row r="23" spans="1:4" x14ac:dyDescent="0.25">
      <c r="A23" s="1">
        <v>13</v>
      </c>
      <c r="B23" s="2" t="s">
        <v>29</v>
      </c>
      <c r="C23" s="8" t="s">
        <v>13</v>
      </c>
      <c r="D23" s="16">
        <v>7.8E-2</v>
      </c>
    </row>
    <row r="24" spans="1:4" ht="27" x14ac:dyDescent="0.25">
      <c r="A24" s="10">
        <v>14</v>
      </c>
      <c r="B24" s="19" t="s">
        <v>35</v>
      </c>
      <c r="C24" s="5" t="s">
        <v>3</v>
      </c>
      <c r="D24" s="20">
        <f>31.9*1.55</f>
        <v>49.445</v>
      </c>
    </row>
    <row r="25" spans="1:4" ht="27" x14ac:dyDescent="0.25">
      <c r="A25" s="10">
        <v>15</v>
      </c>
      <c r="B25" s="19" t="s">
        <v>37</v>
      </c>
      <c r="C25" s="5" t="s">
        <v>3</v>
      </c>
      <c r="D25" s="20">
        <f>94.86*2.4</f>
        <v>227.66399999999999</v>
      </c>
    </row>
    <row r="26" spans="1:4" ht="27" x14ac:dyDescent="0.25">
      <c r="A26" s="10">
        <v>16</v>
      </c>
      <c r="B26" s="19" t="s">
        <v>38</v>
      </c>
      <c r="C26" s="5" t="s">
        <v>3</v>
      </c>
      <c r="D26" s="20">
        <v>4.1820000000000004</v>
      </c>
    </row>
    <row r="27" spans="1:4" x14ac:dyDescent="0.25">
      <c r="A27" s="27"/>
      <c r="B27" s="28" t="s">
        <v>50</v>
      </c>
      <c r="C27" s="27"/>
      <c r="D27" s="27"/>
    </row>
    <row r="28" spans="1:4" x14ac:dyDescent="0.25">
      <c r="A28" s="1">
        <v>1</v>
      </c>
      <c r="B28" s="7" t="s">
        <v>39</v>
      </c>
      <c r="C28" s="8" t="s">
        <v>16</v>
      </c>
      <c r="D28" s="12">
        <v>6.0000000000000001E-3</v>
      </c>
    </row>
    <row r="29" spans="1:4" ht="27" x14ac:dyDescent="0.25">
      <c r="A29" s="1">
        <v>2</v>
      </c>
      <c r="B29" s="3" t="s">
        <v>40</v>
      </c>
      <c r="C29" s="5" t="s">
        <v>3</v>
      </c>
      <c r="D29" s="4">
        <f>0.04*6</f>
        <v>0.24</v>
      </c>
    </row>
    <row r="30" spans="1:4" ht="27" x14ac:dyDescent="0.25">
      <c r="A30" s="1">
        <v>3</v>
      </c>
      <c r="B30" s="7" t="s">
        <v>10</v>
      </c>
      <c r="C30" s="8" t="s">
        <v>5</v>
      </c>
      <c r="D30" s="12">
        <v>6.3649999999999998E-2</v>
      </c>
    </row>
    <row r="31" spans="1:4" ht="27" x14ac:dyDescent="0.25">
      <c r="A31" s="1">
        <v>4</v>
      </c>
      <c r="B31" s="3" t="s">
        <v>23</v>
      </c>
      <c r="C31" s="5" t="s">
        <v>3</v>
      </c>
      <c r="D31" s="4">
        <f>D30*1.95*1000</f>
        <v>124.11749999999999</v>
      </c>
    </row>
    <row r="32" spans="1:4" x14ac:dyDescent="0.25">
      <c r="A32" s="1">
        <v>5</v>
      </c>
      <c r="B32" s="2" t="s">
        <v>6</v>
      </c>
      <c r="C32" s="8" t="s">
        <v>7</v>
      </c>
      <c r="D32" s="12">
        <v>6.3649999999999998E-2</v>
      </c>
    </row>
    <row r="33" spans="1:4" ht="27" x14ac:dyDescent="0.25">
      <c r="A33" s="1">
        <v>6</v>
      </c>
      <c r="B33" s="2" t="s">
        <v>19</v>
      </c>
      <c r="C33" s="8" t="s">
        <v>4</v>
      </c>
      <c r="D33" s="9">
        <v>3.35</v>
      </c>
    </row>
    <row r="34" spans="1:4" ht="27" x14ac:dyDescent="0.25">
      <c r="A34" s="1">
        <v>7</v>
      </c>
      <c r="B34" s="3" t="s">
        <v>24</v>
      </c>
      <c r="C34" s="5" t="s">
        <v>3</v>
      </c>
      <c r="D34" s="4">
        <f>D33*1.95</f>
        <v>6.5324999999999998</v>
      </c>
    </row>
    <row r="35" spans="1:4" x14ac:dyDescent="0.25">
      <c r="A35" s="1">
        <v>8</v>
      </c>
      <c r="B35" s="2" t="s">
        <v>6</v>
      </c>
      <c r="C35" s="8" t="s">
        <v>7</v>
      </c>
      <c r="D35" s="12">
        <v>3.3500000000000001E-3</v>
      </c>
    </row>
    <row r="36" spans="1:4" ht="27" x14ac:dyDescent="0.25">
      <c r="A36" s="1">
        <v>9</v>
      </c>
      <c r="B36" s="13" t="s">
        <v>41</v>
      </c>
      <c r="C36" s="5" t="s">
        <v>8</v>
      </c>
      <c r="D36" s="9">
        <v>0.26800000000000002</v>
      </c>
    </row>
    <row r="37" spans="1:4" ht="40.5" x14ac:dyDescent="0.25">
      <c r="A37" s="1">
        <v>10</v>
      </c>
      <c r="B37" s="7" t="s">
        <v>42</v>
      </c>
      <c r="C37" s="8" t="s">
        <v>5</v>
      </c>
      <c r="D37" s="12">
        <v>3.8159999999999999E-2</v>
      </c>
    </row>
    <row r="38" spans="1:4" ht="27" x14ac:dyDescent="0.25">
      <c r="A38" s="1">
        <v>11</v>
      </c>
      <c r="B38" s="3" t="s">
        <v>23</v>
      </c>
      <c r="C38" s="5" t="s">
        <v>3</v>
      </c>
      <c r="D38" s="4">
        <f>D37*1.95*1000</f>
        <v>74.411999999999992</v>
      </c>
    </row>
    <row r="39" spans="1:4" x14ac:dyDescent="0.25">
      <c r="A39" s="1">
        <v>12</v>
      </c>
      <c r="B39" s="2" t="s">
        <v>6</v>
      </c>
      <c r="C39" s="8" t="s">
        <v>7</v>
      </c>
      <c r="D39" s="12">
        <v>3.8159999999999999E-2</v>
      </c>
    </row>
    <row r="40" spans="1:4" ht="27" x14ac:dyDescent="0.25">
      <c r="A40" s="1">
        <v>13</v>
      </c>
      <c r="B40" s="2" t="s">
        <v>19</v>
      </c>
      <c r="C40" s="8" t="s">
        <v>4</v>
      </c>
      <c r="D40" s="9">
        <v>4.24</v>
      </c>
    </row>
    <row r="41" spans="1:4" ht="27" x14ac:dyDescent="0.25">
      <c r="A41" s="1">
        <v>14</v>
      </c>
      <c r="B41" s="3" t="s">
        <v>24</v>
      </c>
      <c r="C41" s="5" t="s">
        <v>3</v>
      </c>
      <c r="D41" s="4">
        <f>D40*1.95</f>
        <v>8.2680000000000007</v>
      </c>
    </row>
    <row r="42" spans="1:4" x14ac:dyDescent="0.25">
      <c r="A42" s="1">
        <v>15</v>
      </c>
      <c r="B42" s="2" t="s">
        <v>6</v>
      </c>
      <c r="C42" s="8" t="s">
        <v>7</v>
      </c>
      <c r="D42" s="12">
        <v>4.2399999999999998E-3</v>
      </c>
    </row>
    <row r="43" spans="1:4" ht="15.75" x14ac:dyDescent="0.25">
      <c r="A43" s="1">
        <v>16</v>
      </c>
      <c r="B43" s="13" t="s">
        <v>31</v>
      </c>
      <c r="C43" s="5" t="s">
        <v>20</v>
      </c>
      <c r="D43" s="9">
        <v>1.272</v>
      </c>
    </row>
    <row r="44" spans="1:4" ht="27" x14ac:dyDescent="0.25">
      <c r="A44" s="1">
        <v>17</v>
      </c>
      <c r="B44" s="18" t="s">
        <v>32</v>
      </c>
      <c r="C44" s="5" t="s">
        <v>16</v>
      </c>
      <c r="D44" s="9">
        <v>5.2999999999999999E-2</v>
      </c>
    </row>
    <row r="45" spans="1:4" ht="27" x14ac:dyDescent="0.25">
      <c r="A45" s="1">
        <v>18</v>
      </c>
      <c r="B45" s="18" t="s">
        <v>14</v>
      </c>
      <c r="C45" s="5" t="s">
        <v>15</v>
      </c>
      <c r="D45" s="6">
        <v>0.69899999999999995</v>
      </c>
    </row>
    <row r="46" spans="1:4" ht="27" x14ac:dyDescent="0.25">
      <c r="A46" s="23">
        <v>19</v>
      </c>
      <c r="B46" s="14" t="s">
        <v>33</v>
      </c>
      <c r="C46" s="22" t="s">
        <v>9</v>
      </c>
      <c r="D46" s="15">
        <v>1.9699999999999999E-2</v>
      </c>
    </row>
    <row r="47" spans="1:4" ht="40.5" x14ac:dyDescent="0.25">
      <c r="A47" s="1">
        <v>20</v>
      </c>
      <c r="B47" s="7" t="s">
        <v>12</v>
      </c>
      <c r="C47" s="8" t="s">
        <v>5</v>
      </c>
      <c r="D47" s="12">
        <v>1.8100000000000002E-2</v>
      </c>
    </row>
    <row r="48" spans="1:4" x14ac:dyDescent="0.25">
      <c r="A48" s="1">
        <v>21</v>
      </c>
      <c r="B48" s="3" t="s">
        <v>36</v>
      </c>
      <c r="C48" s="5" t="s">
        <v>3</v>
      </c>
      <c r="D48" s="4">
        <f>D47*1.95*1000</f>
        <v>35.295000000000002</v>
      </c>
    </row>
    <row r="49" spans="1:4" x14ac:dyDescent="0.25">
      <c r="A49" s="1">
        <v>22</v>
      </c>
      <c r="B49" s="2" t="s">
        <v>6</v>
      </c>
      <c r="C49" s="8" t="s">
        <v>7</v>
      </c>
      <c r="D49" s="16">
        <v>1.8100000000000002E-2</v>
      </c>
    </row>
    <row r="50" spans="1:4" ht="27" x14ac:dyDescent="0.25">
      <c r="A50" s="1">
        <v>23</v>
      </c>
      <c r="B50" s="2" t="s">
        <v>21</v>
      </c>
      <c r="C50" s="8" t="s">
        <v>4</v>
      </c>
      <c r="D50" s="16">
        <v>18.100000000000001</v>
      </c>
    </row>
    <row r="51" spans="1:4" ht="40.5" x14ac:dyDescent="0.25">
      <c r="A51" s="10">
        <v>24</v>
      </c>
      <c r="B51" s="19" t="s">
        <v>43</v>
      </c>
      <c r="C51" s="5" t="s">
        <v>3</v>
      </c>
      <c r="D51" s="20">
        <f>83.13*1.55+13.99*1.6</f>
        <v>151.2355</v>
      </c>
    </row>
    <row r="52" spans="1:4" ht="27" x14ac:dyDescent="0.25">
      <c r="A52" s="10">
        <v>25</v>
      </c>
      <c r="B52" s="19" t="s">
        <v>37</v>
      </c>
      <c r="C52" s="5" t="s">
        <v>3</v>
      </c>
      <c r="D52" s="20">
        <f>2.01*2.4</f>
        <v>4.823999999999999</v>
      </c>
    </row>
    <row r="53" spans="1:4" ht="40.5" x14ac:dyDescent="0.25">
      <c r="A53" s="10">
        <v>26</v>
      </c>
      <c r="B53" s="19" t="s">
        <v>44</v>
      </c>
      <c r="C53" s="5" t="s">
        <v>3</v>
      </c>
      <c r="D53" s="20">
        <f>0.0519*53</f>
        <v>2.7507000000000001</v>
      </c>
    </row>
    <row r="54" spans="1:4" x14ac:dyDescent="0.25">
      <c r="A54" s="27"/>
      <c r="B54" s="28" t="s">
        <v>51</v>
      </c>
      <c r="C54" s="27"/>
      <c r="D54" s="27"/>
    </row>
    <row r="55" spans="1:4" x14ac:dyDescent="0.25">
      <c r="A55" s="1">
        <v>1</v>
      </c>
      <c r="B55" s="7" t="s">
        <v>39</v>
      </c>
      <c r="C55" s="8" t="s">
        <v>16</v>
      </c>
      <c r="D55" s="12">
        <v>9.4999999999999998E-3</v>
      </c>
    </row>
    <row r="56" spans="1:4" ht="27" x14ac:dyDescent="0.25">
      <c r="A56" s="1">
        <v>2</v>
      </c>
      <c r="B56" s="3" t="s">
        <v>40</v>
      </c>
      <c r="C56" s="5" t="s">
        <v>3</v>
      </c>
      <c r="D56" s="4">
        <f>0.04*9.5</f>
        <v>0.38</v>
      </c>
    </row>
    <row r="57" spans="1:4" x14ac:dyDescent="0.25">
      <c r="A57" s="1">
        <v>3</v>
      </c>
      <c r="B57" s="7" t="s">
        <v>45</v>
      </c>
      <c r="C57" s="8" t="s">
        <v>16</v>
      </c>
      <c r="D57" s="12">
        <v>3.0000000000000001E-3</v>
      </c>
    </row>
    <row r="58" spans="1:4" ht="27" x14ac:dyDescent="0.25">
      <c r="A58" s="1">
        <v>4</v>
      </c>
      <c r="B58" s="3" t="s">
        <v>40</v>
      </c>
      <c r="C58" s="5" t="s">
        <v>3</v>
      </c>
      <c r="D58" s="4">
        <f>D57*0.07*1000</f>
        <v>0.21000000000000005</v>
      </c>
    </row>
    <row r="59" spans="1:4" ht="27" x14ac:dyDescent="0.25">
      <c r="A59" s="1">
        <v>5</v>
      </c>
      <c r="B59" s="7" t="s">
        <v>10</v>
      </c>
      <c r="C59" s="8" t="s">
        <v>5</v>
      </c>
      <c r="D59" s="12">
        <v>2.2100000000000002E-2</v>
      </c>
    </row>
    <row r="60" spans="1:4" ht="27" x14ac:dyDescent="0.25">
      <c r="A60" s="1">
        <v>6</v>
      </c>
      <c r="B60" s="3" t="s">
        <v>23</v>
      </c>
      <c r="C60" s="5" t="s">
        <v>3</v>
      </c>
      <c r="D60" s="4">
        <f>D59*1.95*1000</f>
        <v>43.094999999999999</v>
      </c>
    </row>
    <row r="61" spans="1:4" x14ac:dyDescent="0.25">
      <c r="A61" s="1">
        <v>7</v>
      </c>
      <c r="B61" s="2" t="s">
        <v>6</v>
      </c>
      <c r="C61" s="8" t="s">
        <v>7</v>
      </c>
      <c r="D61" s="12">
        <v>2.2100000000000002E-2</v>
      </c>
    </row>
    <row r="62" spans="1:4" ht="27" x14ac:dyDescent="0.25">
      <c r="A62" s="1">
        <v>8</v>
      </c>
      <c r="B62" s="2" t="s">
        <v>19</v>
      </c>
      <c r="C62" s="8" t="s">
        <v>4</v>
      </c>
      <c r="D62" s="9">
        <v>2.33</v>
      </c>
    </row>
    <row r="63" spans="1:4" ht="27" x14ac:dyDescent="0.25">
      <c r="A63" s="1">
        <v>9</v>
      </c>
      <c r="B63" s="3" t="s">
        <v>24</v>
      </c>
      <c r="C63" s="5" t="s">
        <v>3</v>
      </c>
      <c r="D63" s="4">
        <f>D62*1.95</f>
        <v>4.5434999999999999</v>
      </c>
    </row>
    <row r="64" spans="1:4" x14ac:dyDescent="0.25">
      <c r="A64" s="1">
        <v>10</v>
      </c>
      <c r="B64" s="2" t="s">
        <v>6</v>
      </c>
      <c r="C64" s="8" t="s">
        <v>7</v>
      </c>
      <c r="D64" s="12">
        <v>2.33E-3</v>
      </c>
    </row>
    <row r="65" spans="1:4" ht="27" x14ac:dyDescent="0.25">
      <c r="A65" s="1">
        <v>11</v>
      </c>
      <c r="B65" s="13" t="s">
        <v>41</v>
      </c>
      <c r="C65" s="5" t="s">
        <v>8</v>
      </c>
      <c r="D65" s="9">
        <v>9.2999999999999999E-2</v>
      </c>
    </row>
    <row r="66" spans="1:4" ht="40.5" x14ac:dyDescent="0.25">
      <c r="A66" s="1">
        <v>12</v>
      </c>
      <c r="B66" s="7" t="s">
        <v>42</v>
      </c>
      <c r="C66" s="8" t="s">
        <v>5</v>
      </c>
      <c r="D66" s="12">
        <v>2.5919999999999999E-2</v>
      </c>
    </row>
    <row r="67" spans="1:4" ht="27" x14ac:dyDescent="0.25">
      <c r="A67" s="1">
        <v>13</v>
      </c>
      <c r="B67" s="3" t="s">
        <v>23</v>
      </c>
      <c r="C67" s="5" t="s">
        <v>3</v>
      </c>
      <c r="D67" s="4">
        <f>D66*1.95*1000</f>
        <v>50.543999999999997</v>
      </c>
    </row>
    <row r="68" spans="1:4" x14ac:dyDescent="0.25">
      <c r="A68" s="1">
        <v>14</v>
      </c>
      <c r="B68" s="2" t="s">
        <v>6</v>
      </c>
      <c r="C68" s="8" t="s">
        <v>7</v>
      </c>
      <c r="D68" s="12">
        <v>2.5919999999999999E-2</v>
      </c>
    </row>
    <row r="69" spans="1:4" ht="27" x14ac:dyDescent="0.25">
      <c r="A69" s="1">
        <v>15</v>
      </c>
      <c r="B69" s="2" t="s">
        <v>19</v>
      </c>
      <c r="C69" s="8" t="s">
        <v>4</v>
      </c>
      <c r="D69" s="9">
        <v>2.88</v>
      </c>
    </row>
    <row r="70" spans="1:4" ht="27" x14ac:dyDescent="0.25">
      <c r="A70" s="1">
        <v>16</v>
      </c>
      <c r="B70" s="3" t="s">
        <v>24</v>
      </c>
      <c r="C70" s="5" t="s">
        <v>3</v>
      </c>
      <c r="D70" s="4">
        <f>D69*1.95</f>
        <v>5.6159999999999997</v>
      </c>
    </row>
    <row r="71" spans="1:4" x14ac:dyDescent="0.25">
      <c r="A71" s="1">
        <v>17</v>
      </c>
      <c r="B71" s="2" t="s">
        <v>6</v>
      </c>
      <c r="C71" s="8" t="s">
        <v>7</v>
      </c>
      <c r="D71" s="12">
        <v>2.8800000000000002E-3</v>
      </c>
    </row>
    <row r="72" spans="1:4" ht="15.75" x14ac:dyDescent="0.25">
      <c r="A72" s="1">
        <v>18</v>
      </c>
      <c r="B72" s="13" t="s">
        <v>31</v>
      </c>
      <c r="C72" s="5" t="s">
        <v>20</v>
      </c>
      <c r="D72" s="9">
        <v>0.86399999999999999</v>
      </c>
    </row>
    <row r="73" spans="1:4" ht="27" x14ac:dyDescent="0.25">
      <c r="A73" s="1">
        <v>19</v>
      </c>
      <c r="B73" s="18" t="s">
        <v>32</v>
      </c>
      <c r="C73" s="5" t="s">
        <v>16</v>
      </c>
      <c r="D73" s="9">
        <v>3.5999999999999997E-2</v>
      </c>
    </row>
    <row r="74" spans="1:4" ht="27" x14ac:dyDescent="0.25">
      <c r="A74" s="1">
        <v>20</v>
      </c>
      <c r="B74" s="18" t="s">
        <v>14</v>
      </c>
      <c r="C74" s="5" t="s">
        <v>15</v>
      </c>
      <c r="D74" s="6">
        <v>0.4748</v>
      </c>
    </row>
    <row r="75" spans="1:4" ht="27" x14ac:dyDescent="0.25">
      <c r="A75" s="23">
        <v>21</v>
      </c>
      <c r="B75" s="14" t="s">
        <v>33</v>
      </c>
      <c r="C75" s="22" t="s">
        <v>9</v>
      </c>
      <c r="D75" s="15">
        <v>1.9699999999999999E-2</v>
      </c>
    </row>
    <row r="76" spans="1:4" ht="40.5" x14ac:dyDescent="0.25">
      <c r="A76" s="1">
        <v>22</v>
      </c>
      <c r="B76" s="7" t="s">
        <v>12</v>
      </c>
      <c r="C76" s="8" t="s">
        <v>5</v>
      </c>
      <c r="D76" s="12">
        <v>1.2290000000000001E-2</v>
      </c>
    </row>
    <row r="77" spans="1:4" x14ac:dyDescent="0.25">
      <c r="A77" s="1">
        <v>23</v>
      </c>
      <c r="B77" s="3" t="s">
        <v>36</v>
      </c>
      <c r="C77" s="5" t="s">
        <v>3</v>
      </c>
      <c r="D77" s="4">
        <f>D76*1.95*1000</f>
        <v>23.965500000000002</v>
      </c>
    </row>
    <row r="78" spans="1:4" x14ac:dyDescent="0.25">
      <c r="A78" s="1">
        <v>24</v>
      </c>
      <c r="B78" s="2" t="s">
        <v>6</v>
      </c>
      <c r="C78" s="8" t="s">
        <v>7</v>
      </c>
      <c r="D78" s="16">
        <v>1.2290000000000001E-2</v>
      </c>
    </row>
    <row r="79" spans="1:4" ht="27" x14ac:dyDescent="0.25">
      <c r="A79" s="1">
        <v>25</v>
      </c>
      <c r="B79" s="2" t="s">
        <v>21</v>
      </c>
      <c r="C79" s="8" t="s">
        <v>4</v>
      </c>
      <c r="D79" s="16">
        <v>12.29</v>
      </c>
    </row>
    <row r="80" spans="1:4" ht="40.5" x14ac:dyDescent="0.25">
      <c r="A80" s="10">
        <v>26</v>
      </c>
      <c r="B80" s="19" t="s">
        <v>43</v>
      </c>
      <c r="C80" s="5" t="s">
        <v>3</v>
      </c>
      <c r="D80" s="20">
        <f>28.85*1.55+9.5*1.6</f>
        <v>59.917500000000004</v>
      </c>
    </row>
    <row r="81" spans="1:4" ht="27" x14ac:dyDescent="0.25">
      <c r="A81" s="10">
        <v>27</v>
      </c>
      <c r="B81" s="19" t="s">
        <v>37</v>
      </c>
      <c r="C81" s="5" t="s">
        <v>3</v>
      </c>
      <c r="D81" s="20">
        <f>2.01*2.4</f>
        <v>4.823999999999999</v>
      </c>
    </row>
    <row r="82" spans="1:4" ht="43.5" customHeight="1" x14ac:dyDescent="0.25">
      <c r="A82" s="10">
        <v>28</v>
      </c>
      <c r="B82" s="19" t="s">
        <v>44</v>
      </c>
      <c r="C82" s="5" t="s">
        <v>3</v>
      </c>
      <c r="D82" s="20">
        <f>0.0519*36</f>
        <v>1.8684000000000001</v>
      </c>
    </row>
  </sheetData>
  <mergeCells count="1">
    <mergeCell ref="A2:D2"/>
  </mergeCells>
  <conditionalFormatting sqref="A8:D82">
    <cfRule type="cellIs" dxfId="3" priority="15" stopIfTrue="1" operator="equal">
      <formula>8223.307275</formula>
    </cfRule>
  </conditionalFormatting>
  <conditionalFormatting sqref="C10">
    <cfRule type="cellIs" dxfId="2" priority="14" stopIfTrue="1" operator="equal">
      <formula>8223.307275</formula>
    </cfRule>
  </conditionalFormatting>
  <conditionalFormatting sqref="C10">
    <cfRule type="cellIs" dxfId="1" priority="13" stopIfTrue="1" operator="equal">
      <formula>8223.307275</formula>
    </cfRule>
  </conditionalFormatting>
  <conditionalFormatting sqref="B25">
    <cfRule type="cellIs" dxfId="0" priority="8" stopIfTrue="1" operator="equal">
      <formula>8223.307275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მოცულობათა უწყისი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Eka Tsikhelashvili</cp:lastModifiedBy>
  <cp:revision/>
  <cp:lastPrinted>2019-04-19T09:30:11Z</cp:lastPrinted>
  <dcterms:created xsi:type="dcterms:W3CDTF">2013-04-21T20:24:51Z</dcterms:created>
  <dcterms:modified xsi:type="dcterms:W3CDTF">2019-05-22T08:47:04Z</dcterms:modified>
</cp:coreProperties>
</file>