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Лист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1" i="1" l="1"/>
  <c r="E117" i="1"/>
  <c r="E53" i="1"/>
  <c r="E41" i="1"/>
  <c r="E55" i="1"/>
  <c r="E57" i="1"/>
  <c r="E59" i="1"/>
  <c r="E75" i="1"/>
  <c r="E77" i="1"/>
  <c r="E42" i="1"/>
  <c r="E44" i="1"/>
  <c r="E46" i="1"/>
  <c r="E48" i="1"/>
  <c r="E50" i="1"/>
  <c r="E63" i="1"/>
  <c r="E65" i="1"/>
  <c r="E67" i="1"/>
  <c r="E69" i="1"/>
  <c r="E71" i="1"/>
  <c r="E73" i="1"/>
  <c r="E79" i="1"/>
  <c r="E80" i="1"/>
  <c r="E82" i="1"/>
  <c r="E84" i="1"/>
  <c r="E86" i="1"/>
  <c r="E88" i="1"/>
  <c r="E91" i="1"/>
  <c r="E93" i="1"/>
  <c r="E95" i="1"/>
  <c r="E97" i="1"/>
  <c r="E99" i="1"/>
  <c r="E101" i="1"/>
  <c r="E103" i="1"/>
  <c r="E105" i="1"/>
  <c r="E107" i="1"/>
  <c r="E11" i="1"/>
  <c r="E13" i="1"/>
  <c r="E15" i="1"/>
  <c r="E19" i="1"/>
  <c r="E21" i="1"/>
  <c r="E23" i="1"/>
  <c r="E25" i="1"/>
  <c r="E29" i="1"/>
  <c r="E31" i="1"/>
  <c r="E33" i="1"/>
  <c r="E119" i="1"/>
  <c r="E121" i="1"/>
  <c r="E125" i="1"/>
  <c r="E127" i="1"/>
  <c r="E129" i="1"/>
  <c r="E131" i="1"/>
  <c r="E133" i="1"/>
  <c r="E135" i="1"/>
  <c r="E137" i="1"/>
  <c r="E139" i="1"/>
  <c r="E143" i="1"/>
  <c r="E148" i="1"/>
  <c r="E152" i="1"/>
  <c r="E154" i="1"/>
  <c r="E156" i="1"/>
  <c r="E159" i="1"/>
  <c r="E161" i="1"/>
  <c r="E163" i="1"/>
  <c r="E165" i="1"/>
  <c r="E167" i="1"/>
  <c r="E169" i="1"/>
  <c r="E173" i="1"/>
  <c r="E175" i="1"/>
  <c r="E177" i="1"/>
  <c r="E179" i="1"/>
  <c r="E181" i="1"/>
  <c r="E183" i="1"/>
  <c r="E188" i="1"/>
  <c r="E190" i="1"/>
  <c r="E192" i="1"/>
  <c r="E194" i="1"/>
  <c r="E196" i="1"/>
  <c r="E200" i="1"/>
  <c r="E202" i="1"/>
  <c r="E204" i="1"/>
  <c r="E206" i="1"/>
  <c r="E208" i="1"/>
  <c r="E210" i="1"/>
</calcChain>
</file>

<file path=xl/sharedStrings.xml><?xml version="1.0" encoding="utf-8"?>
<sst xmlns="http://schemas.openxmlformats.org/spreadsheetml/2006/main" count="330" uniqueCount="151">
  <si>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</si>
  <si>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</si>
  <si>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</si>
  <si>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</si>
  <si>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</si>
  <si>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</si>
  <si>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</si>
  <si>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</si>
  <si>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</si>
  <si>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</si>
  <si>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ერთ. ფასი</t>
  </si>
  <si>
    <t>შრომის დანახარჯი</t>
  </si>
  <si>
    <t>კაც/სთ.</t>
  </si>
  <si>
    <t>Затраты труда</t>
  </si>
  <si>
    <t>მატერიალური რესურსები</t>
  </si>
  <si>
    <t>Материальные ресурсы</t>
  </si>
  <si>
    <t>ზედნადები ხარჯები</t>
  </si>
  <si>
    <t>გეგმიური დაგროვება</t>
  </si>
  <si>
    <t>დღგ</t>
  </si>
  <si>
    <t>სხვა მასალები</t>
  </si>
  <si>
    <t>ლარი</t>
  </si>
  <si>
    <t>Прочие материалы</t>
  </si>
  <si>
    <t>სხვა მანქანები</t>
  </si>
  <si>
    <t>Прочие машины</t>
  </si>
  <si>
    <t>-</t>
  </si>
  <si>
    <t>სულ თავი I</t>
  </si>
  <si>
    <t>მან/სთ.</t>
  </si>
  <si>
    <t>გრძ.მ</t>
  </si>
  <si>
    <t>Медный кабель NYM-J (3x1,5 მმ²)</t>
  </si>
  <si>
    <t>ცალი</t>
  </si>
  <si>
    <t>სატრანსპორტო ხარჯები მასალაზე</t>
  </si>
  <si>
    <t>ზედნადები ხარჯები მონტაჟზე</t>
  </si>
  <si>
    <t>ელექტრომრიცხველის მონტაჟი, ტექნიკური პირობა და ლეგალიზაცია (Energo-Pro Georgia)</t>
  </si>
  <si>
    <t>თავი I. დემონტაჟის სამუშაოები</t>
  </si>
  <si>
    <t>Автомобили бортовые, грузоподъемность до 5 т</t>
  </si>
  <si>
    <t>გარე განათების კონსოლური კრონშტეინების ნაწილობრივი დემონტაჟი და დასაწყოება</t>
  </si>
  <si>
    <t xml:space="preserve">Частичный демонтаж и складирование существующих кронштейнов наружного освещения </t>
  </si>
  <si>
    <t>თავი II. სამშენებლო სამუშაოები</t>
  </si>
  <si>
    <t>Бурение ям глубиной 1,20 м бурильно-крановыми машинами на автомобиле</t>
  </si>
  <si>
    <t>Демонтаж и складирование существующих опор наружного освещения</t>
  </si>
  <si>
    <t>Краны на автомобильном ходу 10 т</t>
  </si>
  <si>
    <t>Бурильно-крановые машины</t>
  </si>
  <si>
    <t>საბურღი მანქანა</t>
  </si>
  <si>
    <t>Изготовление металлической опоры наружного освещения (см. чертёж)</t>
  </si>
  <si>
    <t>არსებული გარე განათების ანძების დემონტაჟი და დასაწყოება</t>
  </si>
  <si>
    <t>გარე განათების ლითინის ანძის დამზადება (იხ. ნახაზი)</t>
  </si>
  <si>
    <t>ტ.</t>
  </si>
  <si>
    <t>ამწე საავტომობილო სვლაზე 10 ტ.</t>
  </si>
  <si>
    <t>26 მ ტელესკოპური კოშკურა</t>
  </si>
  <si>
    <t>Телескопическая вышка 26 м</t>
  </si>
  <si>
    <t>ავტომობილი ბორთიანი 5 ტ.</t>
  </si>
  <si>
    <t>ამწე საავტომობილო სვლაზე 16 ტ.</t>
  </si>
  <si>
    <t>Краны на автомобильном ходу 16 т</t>
  </si>
  <si>
    <t>Металлическая труба d=114x3 мм</t>
  </si>
  <si>
    <t>ლითონის მილი d=114x3 მმ</t>
  </si>
  <si>
    <t>Металлическая труба d=40x3 мм</t>
  </si>
  <si>
    <t>ლითონის მილი d=40x3 მმ</t>
  </si>
  <si>
    <t>მ²</t>
  </si>
  <si>
    <t>ფოლადის კვადრატული მილი 20x40x2 მმ</t>
  </si>
  <si>
    <t>Труба-квадрат 20x40x2 мм</t>
  </si>
  <si>
    <t>შედუღები ელექტროდი d=4 მმ</t>
  </si>
  <si>
    <t>Электрод сварочный d=4 мм</t>
  </si>
  <si>
    <t>კგ</t>
  </si>
  <si>
    <t>Пластмассовая заглушка для трубы-квадрата 20x40x2 мм</t>
  </si>
  <si>
    <t>დარჩენილი გრუნტის გაშლა</t>
  </si>
  <si>
    <t>Выравнивание оставшегося грунта</t>
  </si>
  <si>
    <t>მ³</t>
  </si>
  <si>
    <t>h=1,20 მ ორმოების ამოღება ანძების დაყენების ადგილებში ორმო-ამომთხრელი მანქანით</t>
  </si>
  <si>
    <t>ლითონის ზედაპირების გრუნტი</t>
  </si>
  <si>
    <t>Грунтовка для металлических поверхностей</t>
  </si>
  <si>
    <t>Антикорозийная эмальная краска</t>
  </si>
  <si>
    <t>ანტიკოროზიული ემალის ზაღებავი</t>
  </si>
  <si>
    <t>არმატურა d=14 მმ</t>
  </si>
  <si>
    <t>Арматура d=14 мм</t>
  </si>
  <si>
    <t>Заполнение ям бетоном B-15 (M-200)</t>
  </si>
  <si>
    <t>B-15 (M-200) ბეტონით ორმოების შევსება</t>
  </si>
  <si>
    <t>Вибратор</t>
  </si>
  <si>
    <t>ვიბრატორი</t>
  </si>
  <si>
    <t>Бетон B-15 (M-200)</t>
  </si>
  <si>
    <t>B-15 (M-200) ბეტონი</t>
  </si>
  <si>
    <t>Транспортировка гравия на расстояние 25 км</t>
  </si>
  <si>
    <t>ღორღის ტრანსპორტირება 25 კმ მანძილზე</t>
  </si>
  <si>
    <t>d=114 მმ ლითონის მილის ფოლადის სფერული დამხშობი</t>
  </si>
  <si>
    <t>Сверическая металлическая заглушка для металлической трубы d=114 мм</t>
  </si>
  <si>
    <t>20x40x2 მმ კვადრატული მილის პლასტმასის დამხშობი</t>
  </si>
  <si>
    <t>ანძის მონტაჟი საძირკველზე</t>
  </si>
  <si>
    <t>Монтаж опоры в фундамент</t>
  </si>
  <si>
    <t>Подготовка и покраска металлической опоры антикорозийной эмальной краской в два слоя</t>
  </si>
  <si>
    <t>ლითინის ანძის მომზადება და შეღებვა ანტიკოროზიული ემალის ზაღებავით ორ ფენად</t>
  </si>
  <si>
    <t>სულ თავი II</t>
  </si>
  <si>
    <t>თავი III. ელ. სამონტაჟო სამუშაოები</t>
  </si>
  <si>
    <t>კომპ.</t>
  </si>
  <si>
    <t>თვითმზიდი სისტემისათვის СИП  ანკერული დამჭერები PA25</t>
  </si>
  <si>
    <t>Анкерный зажим типа PA25 для самонесущих систем СИП</t>
  </si>
  <si>
    <t>СИП-2 ალუმინის კაბელი 2x16+1x16 მმ²</t>
  </si>
  <si>
    <t>Алюминиевый кабель СИП-2 2x16+1x16 მმ²</t>
  </si>
  <si>
    <t>СИП-2 კაბელისათვის გასახვრეტი მომჭერები</t>
  </si>
  <si>
    <t>Прокалывающий зажим для кабеля СИП-2</t>
  </si>
  <si>
    <t>СИП კაბელის LED სანათების და არმატურის მონტაჟი</t>
  </si>
  <si>
    <t>Монтаж СИП кабеля, LED светильников и арматуры</t>
  </si>
  <si>
    <t>Распределительная коробка (IP-65) размерами: 160x160x91 мм</t>
  </si>
  <si>
    <t>გამანაწილებელ ყუთის (IP-65), ზომით: 160x160x91 მმ დამონტაჟება</t>
  </si>
  <si>
    <t>Блок для несущих клемм кабеля СИП-2</t>
  </si>
  <si>
    <t>СИП-2 კაბელისათვის მზიდი კლემების ბლოკის დამონტაჟება</t>
  </si>
  <si>
    <t xml:space="preserve">(3x1,5 მმ²) ზომის სპილენძის კაბელის NYM-J  </t>
  </si>
  <si>
    <t>Однополюсный автомат 6А в распределительной коробке</t>
  </si>
  <si>
    <t>ერთ პოლუსიანი ავტომატი 6A</t>
  </si>
  <si>
    <t>3.1 (კაბელი, სანათი, არმატურა)</t>
  </si>
  <si>
    <t>3.2 (ავტომატიზაციის სისტემა)</t>
  </si>
  <si>
    <t>ლითონის ყუთის დამონტაჟება გარე განათების ავტომატიზაციის სისტემის დასაყენებლად (დამიწებისათვის და ნოლისათვის კლემების მოწყობით)</t>
  </si>
  <si>
    <t>Автоматы (63 A)</t>
  </si>
  <si>
    <t>ავტომატები (63 A)</t>
  </si>
  <si>
    <t>3.3 (ანძების დამიწების სამუშაოები)</t>
  </si>
  <si>
    <t>Устройство контура заземления опоры наружного освещения</t>
  </si>
  <si>
    <t>გარე განათების ანძის დამიწების კონტურის მოწყობა</t>
  </si>
  <si>
    <t>Экскаваторы одноковшовые дизельные на
гусеничном ходу 0,25 м³</t>
  </si>
  <si>
    <t>ექსკავატორი ერთციცხვიანი 0,25 მ³</t>
  </si>
  <si>
    <t>Приспособления для заглубления электродов</t>
  </si>
  <si>
    <t>ხიმინჯის აგრეგატი</t>
  </si>
  <si>
    <t>Агрегаты сварочные передвижные с бензиновым двигателем</t>
  </si>
  <si>
    <t>შედუღების აგრეგატი გადასატანი ბენზინის ძრავაზე</t>
  </si>
  <si>
    <t>დამიწების ღეროები ფოლადის კუთხოვანებით 40x40x4 მმ</t>
  </si>
  <si>
    <t>Стержень заземления из стального уголка, размерами: 40x40x4 мм</t>
  </si>
  <si>
    <t>დამიწების კონტური ფოლადის ზოლავნით 50x4 მმ</t>
  </si>
  <si>
    <t>3.4 (СИП კაბელის დამიწების სამუშაოები)</t>
  </si>
  <si>
    <t>BZT27711 Сенсорное фотореле</t>
  </si>
  <si>
    <t xml:space="preserve">BZT27711 განათების ფოტორელე სენსორით  </t>
  </si>
  <si>
    <t>Металлический ящик типа размерами: 400x300x200 мм</t>
  </si>
  <si>
    <t>ლითონის ყუთი,ზომით: 400x300x200 მმ</t>
  </si>
  <si>
    <t>Контур заземления из стальной полосы 50x4 мм</t>
  </si>
  <si>
    <t>დამამიწებელი მომჭერები</t>
  </si>
  <si>
    <t>Зажимы заземления</t>
  </si>
  <si>
    <t>სულ თავი III</t>
  </si>
  <si>
    <t>სულ თავი I-III</t>
  </si>
  <si>
    <t>Демонтаж и складирование светильников и кабеля существующих опор, светильников и кабеля консольных кронштейнов</t>
  </si>
  <si>
    <t>არსებული ანძების სანათების და კაბელის, კონსოლური კრონშტეინების  სანათების და კაბელის დემონტაჟი და დასაწყოება</t>
  </si>
  <si>
    <t>ჭანჭიკი ქანჩით M8</t>
  </si>
  <si>
    <t>Болт и гайка M8</t>
  </si>
  <si>
    <t>გარე განათების СИП კაბელის დამიწების კონტურის მოწყობა</t>
  </si>
  <si>
    <t>Устройство контура заземления СИП кабеля наружного освещения</t>
  </si>
  <si>
    <r>
      <t xml:space="preserve">LED светильник 50 W; 4200 K; </t>
    </r>
    <r>
      <rPr>
        <sz val="11"/>
        <color rgb="FFFF0000"/>
        <rFont val="Calibri"/>
        <family val="2"/>
        <charset val="204"/>
      </rPr>
      <t>≥</t>
    </r>
    <r>
      <rPr>
        <sz val="11"/>
        <color rgb="FFFF0000"/>
        <rFont val="Sylfaen"/>
        <family val="1"/>
        <charset val="204"/>
      </rPr>
      <t>4500 lm; 85-265 V; 50-60 Hz</t>
    </r>
  </si>
  <si>
    <t>LED სანათები 50 W; 4200 K; ≥4500 lm; 85-265 V; 50-60 Hz</t>
  </si>
  <si>
    <t>Анкерный кронштейн типа КА-1500</t>
  </si>
  <si>
    <t>КА-1500 ტიპის ანკერული მბჯენი</t>
  </si>
  <si>
    <t>SAE 201 უჟანგავი ფოლადის ლენტი 19x0,7  მმ (დამჭერის გათვალისწინებით)</t>
  </si>
  <si>
    <t>პრ</t>
  </si>
  <si>
    <t>Крепёжная лента (с зажимами) SAE 201, размерами: 19x0,7 мм из нержавеющей стали</t>
  </si>
  <si>
    <t xml:space="preserve">Монтаж металлического ящика для установки системы автоматизации наружного освещения (с устройством клемм для заземления и ноля) </t>
  </si>
  <si>
    <t xml:space="preserve">ხ ა რ ჯ თ ა ღ რ ი ც ხ ვ ა </t>
  </si>
  <si>
    <r>
      <t xml:space="preserve">დმანისის მუნიციპალიტეტის სოფელ </t>
    </r>
    <r>
      <rPr>
        <u/>
        <sz val="12"/>
        <color theme="1"/>
        <rFont val="Sylfaen"/>
        <family val="1"/>
        <charset val="204"/>
      </rPr>
      <t>პატარა დმანისის გარე განათების მოწყობა</t>
    </r>
    <r>
      <rPr>
        <sz val="12"/>
        <color theme="1"/>
        <rFont val="Sylfaen"/>
        <family val="1"/>
        <charset val="204"/>
      </rPr>
      <t xml:space="preserve"> 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</si>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</sst>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name val="Sylfaen"/>
      <family val="1"/>
      <charset val="204"/>
    </font>
    <font>
      <u/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topLeftCell="A196" zoomScaleNormal="100" workbookViewId="0">
      <selection activeCell="C38" sqref="C38"/>
    </sheetView>
  </sheetViews>
  <sheetFormatPr defaultColWidth="8.85546875" defaultRowHeight="15" x14ac:dyDescent="0.25"/>
  <cols>
    <col min="1" max="1" width="3.7109375" style="1" customWidth="1"/>
    <col min="2" max="2" width="42.42578125" style="1" customWidth="1"/>
    <col min="3" max="6" width="8.7109375" style="1" customWidth="1"/>
    <col min="7" max="7" width="10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10.28515625" style="1" customWidth="1"/>
    <col min="12" max="17" width="12.7109375" style="1" customWidth="1"/>
    <col min="18" max="16384" width="8.85546875" style="1"/>
  </cols>
  <sheetData>
    <row r="1" spans="1:14" s="2" customFormat="1" ht="19.5" x14ac:dyDescent="0.25">
      <c r="A1" s="83" t="s">
        <v>148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8" x14ac:dyDescent="0.25">
      <c r="A2" s="85" t="s">
        <v>149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4" spans="1:14" ht="19.899999999999999" customHeight="1" x14ac:dyDescent="0.25">
      <c r="A4" s="59" t="s">
        <v>9</v>
      </c>
      <c r="B4" s="59" t="s">
        <v>0</v>
      </c>
      <c r="C4" s="84" t="s">
        <v>1</v>
      </c>
      <c r="D4" s="84" t="s">
        <v>2</v>
      </c>
      <c r="E4" s="84" t="s">
        <v>3</v>
      </c>
      <c r="F4" s="59" t="s">
        <v>4</v>
      </c>
      <c r="G4" s="59"/>
      <c r="H4" s="59" t="s">
        <v>7</v>
      </c>
      <c r="I4" s="59"/>
      <c r="J4" s="59" t="s">
        <v>8</v>
      </c>
      <c r="K4" s="59"/>
      <c r="L4" s="59" t="s">
        <v>6</v>
      </c>
    </row>
    <row r="5" spans="1:14" ht="34.9" customHeight="1" x14ac:dyDescent="0.25">
      <c r="A5" s="59"/>
      <c r="B5" s="59"/>
      <c r="C5" s="84"/>
      <c r="D5" s="84"/>
      <c r="E5" s="84"/>
      <c r="F5" s="18" t="s">
        <v>10</v>
      </c>
      <c r="G5" s="17" t="s">
        <v>5</v>
      </c>
      <c r="H5" s="18" t="s">
        <v>10</v>
      </c>
      <c r="I5" s="17" t="s">
        <v>5</v>
      </c>
      <c r="J5" s="18" t="s">
        <v>10</v>
      </c>
      <c r="K5" s="17" t="s">
        <v>5</v>
      </c>
      <c r="L5" s="59"/>
    </row>
    <row r="6" spans="1:14" x14ac:dyDescent="0.25">
      <c r="A6" s="17">
        <v>1</v>
      </c>
      <c r="B6" s="17">
        <v>2</v>
      </c>
      <c r="C6" s="17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</row>
    <row r="7" spans="1:14" ht="18" x14ac:dyDescent="0.25">
      <c r="A7" s="77" t="s">
        <v>33</v>
      </c>
      <c r="B7" s="78"/>
      <c r="C7" s="79"/>
      <c r="D7" s="80" t="s">
        <v>24</v>
      </c>
      <c r="E7" s="81"/>
      <c r="F7" s="81"/>
      <c r="G7" s="81"/>
      <c r="H7" s="81"/>
      <c r="I7" s="81"/>
      <c r="J7" s="81"/>
      <c r="K7" s="81"/>
      <c r="L7" s="82"/>
    </row>
    <row r="8" spans="1:14" ht="60" x14ac:dyDescent="0.25">
      <c r="A8" s="59">
        <v>1</v>
      </c>
      <c r="B8" s="41" t="s">
        <v>135</v>
      </c>
      <c r="C8" s="18" t="s">
        <v>29</v>
      </c>
      <c r="D8" s="59"/>
      <c r="E8" s="44">
        <v>11</v>
      </c>
      <c r="F8" s="59"/>
      <c r="G8" s="59"/>
      <c r="H8" s="59"/>
      <c r="I8" s="59"/>
      <c r="J8" s="59"/>
      <c r="K8" s="59"/>
      <c r="L8" s="59"/>
    </row>
    <row r="9" spans="1:14" x14ac:dyDescent="0.25">
      <c r="A9" s="59"/>
      <c r="B9" s="42"/>
      <c r="C9" s="18" t="s">
        <v>27</v>
      </c>
      <c r="D9" s="59"/>
      <c r="E9" s="44">
        <v>385</v>
      </c>
      <c r="F9" s="59"/>
      <c r="G9" s="59"/>
      <c r="H9" s="59"/>
      <c r="I9" s="59"/>
      <c r="J9" s="59"/>
      <c r="K9" s="59"/>
      <c r="L9" s="59"/>
    </row>
    <row r="10" spans="1:14" s="3" customFormat="1" ht="60" x14ac:dyDescent="0.25">
      <c r="A10" s="59"/>
      <c r="B10" s="43" t="s">
        <v>134</v>
      </c>
      <c r="C10" s="18"/>
      <c r="D10" s="59"/>
      <c r="E10" s="44"/>
      <c r="F10" s="59"/>
      <c r="G10" s="59"/>
      <c r="H10" s="59"/>
      <c r="I10" s="59"/>
      <c r="J10" s="59"/>
      <c r="K10" s="59"/>
      <c r="L10" s="59"/>
    </row>
    <row r="11" spans="1:14" s="3" customFormat="1" x14ac:dyDescent="0.25">
      <c r="A11" s="59"/>
      <c r="B11" s="51" t="s">
        <v>11</v>
      </c>
      <c r="C11" s="59" t="s">
        <v>12</v>
      </c>
      <c r="D11" s="59">
        <v>2.34</v>
      </c>
      <c r="E11" s="60">
        <f>E8*D11</f>
        <v>25.74</v>
      </c>
      <c r="F11" s="59"/>
      <c r="G11" s="59"/>
      <c r="H11" s="59"/>
      <c r="I11" s="63"/>
      <c r="J11" s="59"/>
      <c r="K11" s="59"/>
      <c r="L11" s="60"/>
    </row>
    <row r="12" spans="1:14" s="3" customFormat="1" x14ac:dyDescent="0.25">
      <c r="A12" s="59"/>
      <c r="B12" s="5" t="s">
        <v>13</v>
      </c>
      <c r="C12" s="59"/>
      <c r="D12" s="59"/>
      <c r="E12" s="60"/>
      <c r="F12" s="59"/>
      <c r="G12" s="59"/>
      <c r="H12" s="59"/>
      <c r="I12" s="63"/>
      <c r="J12" s="59"/>
      <c r="K12" s="59"/>
      <c r="L12" s="59"/>
    </row>
    <row r="13" spans="1:14" s="3" customFormat="1" x14ac:dyDescent="0.25">
      <c r="A13" s="59"/>
      <c r="B13" s="4" t="s">
        <v>48</v>
      </c>
      <c r="C13" s="59" t="s">
        <v>26</v>
      </c>
      <c r="D13" s="59">
        <v>0.84</v>
      </c>
      <c r="E13" s="60">
        <f>E8*D13</f>
        <v>9.24</v>
      </c>
      <c r="F13" s="59"/>
      <c r="G13" s="59"/>
      <c r="H13" s="59"/>
      <c r="I13" s="63"/>
      <c r="J13" s="59"/>
      <c r="K13" s="64"/>
      <c r="L13" s="60"/>
    </row>
    <row r="14" spans="1:14" s="3" customFormat="1" x14ac:dyDescent="0.25">
      <c r="A14" s="59"/>
      <c r="B14" s="5" t="s">
        <v>49</v>
      </c>
      <c r="C14" s="59"/>
      <c r="D14" s="59"/>
      <c r="E14" s="60"/>
      <c r="F14" s="59"/>
      <c r="G14" s="59"/>
      <c r="H14" s="59"/>
      <c r="I14" s="63"/>
      <c r="J14" s="59"/>
      <c r="K14" s="64"/>
      <c r="L14" s="59"/>
    </row>
    <row r="15" spans="1:14" x14ac:dyDescent="0.25">
      <c r="A15" s="59"/>
      <c r="B15" s="51" t="s">
        <v>22</v>
      </c>
      <c r="C15" s="59" t="s">
        <v>20</v>
      </c>
      <c r="D15" s="59">
        <v>0.62</v>
      </c>
      <c r="E15" s="60">
        <f>E8*D15</f>
        <v>6.82</v>
      </c>
      <c r="F15" s="59"/>
      <c r="G15" s="59"/>
      <c r="H15" s="59"/>
      <c r="I15" s="60"/>
      <c r="J15" s="59"/>
      <c r="K15" s="64"/>
      <c r="L15" s="60"/>
    </row>
    <row r="16" spans="1:14" s="3" customFormat="1" x14ac:dyDescent="0.25">
      <c r="A16" s="59"/>
      <c r="B16" s="5" t="s">
        <v>23</v>
      </c>
      <c r="C16" s="59"/>
      <c r="D16" s="59"/>
      <c r="E16" s="60"/>
      <c r="F16" s="59"/>
      <c r="G16" s="59"/>
      <c r="H16" s="59"/>
      <c r="I16" s="60"/>
      <c r="J16" s="59"/>
      <c r="K16" s="64"/>
      <c r="L16" s="59"/>
      <c r="N16" s="22"/>
    </row>
    <row r="17" spans="1:12" ht="30" customHeight="1" x14ac:dyDescent="0.25">
      <c r="A17" s="59">
        <v>2</v>
      </c>
      <c r="B17" s="41" t="s">
        <v>44</v>
      </c>
      <c r="C17" s="59" t="s">
        <v>29</v>
      </c>
      <c r="D17" s="59"/>
      <c r="E17" s="76">
        <v>7</v>
      </c>
      <c r="F17" s="59"/>
      <c r="G17" s="59"/>
      <c r="H17" s="59"/>
      <c r="I17" s="59"/>
      <c r="J17" s="59"/>
      <c r="K17" s="59"/>
      <c r="L17" s="59"/>
    </row>
    <row r="18" spans="1:12" s="3" customFormat="1" ht="45" x14ac:dyDescent="0.25">
      <c r="A18" s="59"/>
      <c r="B18" s="43" t="s">
        <v>39</v>
      </c>
      <c r="C18" s="59"/>
      <c r="D18" s="59"/>
      <c r="E18" s="76"/>
      <c r="F18" s="59"/>
      <c r="G18" s="59"/>
      <c r="H18" s="59"/>
      <c r="I18" s="59"/>
      <c r="J18" s="59"/>
      <c r="K18" s="59"/>
      <c r="L18" s="59"/>
    </row>
    <row r="19" spans="1:12" s="3" customFormat="1" x14ac:dyDescent="0.25">
      <c r="A19" s="59"/>
      <c r="B19" s="51" t="s">
        <v>11</v>
      </c>
      <c r="C19" s="59" t="s">
        <v>12</v>
      </c>
      <c r="D19" s="59">
        <v>1.24</v>
      </c>
      <c r="E19" s="60">
        <f>E17*D19</f>
        <v>8.68</v>
      </c>
      <c r="F19" s="59"/>
      <c r="G19" s="59"/>
      <c r="H19" s="59"/>
      <c r="I19" s="63"/>
      <c r="J19" s="59"/>
      <c r="K19" s="59"/>
      <c r="L19" s="60"/>
    </row>
    <row r="20" spans="1:12" s="3" customFormat="1" x14ac:dyDescent="0.25">
      <c r="A20" s="59"/>
      <c r="B20" s="5" t="s">
        <v>13</v>
      </c>
      <c r="C20" s="59"/>
      <c r="D20" s="59"/>
      <c r="E20" s="60"/>
      <c r="F20" s="59"/>
      <c r="G20" s="59"/>
      <c r="H20" s="59"/>
      <c r="I20" s="63"/>
      <c r="J20" s="59"/>
      <c r="K20" s="59"/>
      <c r="L20" s="59"/>
    </row>
    <row r="21" spans="1:12" s="3" customFormat="1" x14ac:dyDescent="0.25">
      <c r="A21" s="59"/>
      <c r="B21" s="4" t="s">
        <v>47</v>
      </c>
      <c r="C21" s="59" t="s">
        <v>26</v>
      </c>
      <c r="D21" s="59">
        <v>0.45</v>
      </c>
      <c r="E21" s="60">
        <f>E17*D21</f>
        <v>3.15</v>
      </c>
      <c r="F21" s="59"/>
      <c r="G21" s="59"/>
      <c r="H21" s="59"/>
      <c r="I21" s="63"/>
      <c r="J21" s="59"/>
      <c r="K21" s="64"/>
      <c r="L21" s="60"/>
    </row>
    <row r="22" spans="1:12" s="3" customFormat="1" x14ac:dyDescent="0.25">
      <c r="A22" s="59"/>
      <c r="B22" s="5" t="s">
        <v>40</v>
      </c>
      <c r="C22" s="59"/>
      <c r="D22" s="59"/>
      <c r="E22" s="60"/>
      <c r="F22" s="59"/>
      <c r="G22" s="59"/>
      <c r="H22" s="59"/>
      <c r="I22" s="63"/>
      <c r="J22" s="59"/>
      <c r="K22" s="64"/>
      <c r="L22" s="59"/>
    </row>
    <row r="23" spans="1:12" s="3" customFormat="1" ht="15" customHeight="1" x14ac:dyDescent="0.25">
      <c r="A23" s="59"/>
      <c r="B23" s="4" t="s">
        <v>50</v>
      </c>
      <c r="C23" s="59" t="s">
        <v>26</v>
      </c>
      <c r="D23" s="59">
        <v>1.2</v>
      </c>
      <c r="E23" s="60">
        <f>E17*D23</f>
        <v>8.4</v>
      </c>
      <c r="F23" s="59"/>
      <c r="G23" s="59"/>
      <c r="H23" s="59"/>
      <c r="I23" s="63"/>
      <c r="J23" s="59"/>
      <c r="K23" s="60"/>
      <c r="L23" s="60"/>
    </row>
    <row r="24" spans="1:12" s="3" customFormat="1" ht="30" x14ac:dyDescent="0.25">
      <c r="A24" s="59"/>
      <c r="B24" s="5" t="s">
        <v>34</v>
      </c>
      <c r="C24" s="59"/>
      <c r="D24" s="59"/>
      <c r="E24" s="60"/>
      <c r="F24" s="59"/>
      <c r="G24" s="59"/>
      <c r="H24" s="59"/>
      <c r="I24" s="63"/>
      <c r="J24" s="59"/>
      <c r="K24" s="60"/>
      <c r="L24" s="59"/>
    </row>
    <row r="25" spans="1:12" x14ac:dyDescent="0.25">
      <c r="A25" s="59"/>
      <c r="B25" s="4" t="s">
        <v>22</v>
      </c>
      <c r="C25" s="59" t="s">
        <v>20</v>
      </c>
      <c r="D25" s="59">
        <v>2.09</v>
      </c>
      <c r="E25" s="60">
        <f>E17*D25</f>
        <v>14.629999999999999</v>
      </c>
      <c r="F25" s="59"/>
      <c r="G25" s="59"/>
      <c r="H25" s="59"/>
      <c r="I25" s="60"/>
      <c r="J25" s="59"/>
      <c r="K25" s="64"/>
      <c r="L25" s="60"/>
    </row>
    <row r="26" spans="1:12" s="3" customFormat="1" x14ac:dyDescent="0.25">
      <c r="A26" s="59"/>
      <c r="B26" s="5" t="s">
        <v>23</v>
      </c>
      <c r="C26" s="59"/>
      <c r="D26" s="59"/>
      <c r="E26" s="60"/>
      <c r="F26" s="59"/>
      <c r="G26" s="59"/>
      <c r="H26" s="59"/>
      <c r="I26" s="60"/>
      <c r="J26" s="59"/>
      <c r="K26" s="64"/>
      <c r="L26" s="59"/>
    </row>
    <row r="27" spans="1:12" ht="45" x14ac:dyDescent="0.25">
      <c r="A27" s="59">
        <v>3</v>
      </c>
      <c r="B27" s="41" t="s">
        <v>35</v>
      </c>
      <c r="C27" s="59" t="s">
        <v>29</v>
      </c>
      <c r="D27" s="59"/>
      <c r="E27" s="76">
        <v>4</v>
      </c>
      <c r="F27" s="59"/>
      <c r="G27" s="59"/>
      <c r="H27" s="59"/>
      <c r="I27" s="59"/>
      <c r="J27" s="59"/>
      <c r="K27" s="59"/>
      <c r="L27" s="59"/>
    </row>
    <row r="28" spans="1:12" s="3" customFormat="1" ht="45" x14ac:dyDescent="0.25">
      <c r="A28" s="59"/>
      <c r="B28" s="43" t="s">
        <v>36</v>
      </c>
      <c r="C28" s="59"/>
      <c r="D28" s="59"/>
      <c r="E28" s="76"/>
      <c r="F28" s="59"/>
      <c r="G28" s="59"/>
      <c r="H28" s="59"/>
      <c r="I28" s="59"/>
      <c r="J28" s="59"/>
      <c r="K28" s="59"/>
      <c r="L28" s="59"/>
    </row>
    <row r="29" spans="1:12" s="3" customFormat="1" x14ac:dyDescent="0.25">
      <c r="A29" s="59"/>
      <c r="B29" s="40" t="s">
        <v>11</v>
      </c>
      <c r="C29" s="59" t="s">
        <v>12</v>
      </c>
      <c r="D29" s="59">
        <v>1.05</v>
      </c>
      <c r="E29" s="60">
        <f>E27*D29</f>
        <v>4.2</v>
      </c>
      <c r="F29" s="59"/>
      <c r="G29" s="59"/>
      <c r="H29" s="59"/>
      <c r="I29" s="63"/>
      <c r="J29" s="59"/>
      <c r="K29" s="59"/>
      <c r="L29" s="60"/>
    </row>
    <row r="30" spans="1:12" s="3" customFormat="1" x14ac:dyDescent="0.25">
      <c r="A30" s="59"/>
      <c r="B30" s="5" t="s">
        <v>13</v>
      </c>
      <c r="C30" s="59"/>
      <c r="D30" s="59"/>
      <c r="E30" s="60"/>
      <c r="F30" s="59"/>
      <c r="G30" s="59"/>
      <c r="H30" s="59"/>
      <c r="I30" s="63"/>
      <c r="J30" s="59"/>
      <c r="K30" s="59"/>
      <c r="L30" s="59"/>
    </row>
    <row r="31" spans="1:12" s="3" customFormat="1" x14ac:dyDescent="0.25">
      <c r="A31" s="59"/>
      <c r="B31" s="4" t="s">
        <v>48</v>
      </c>
      <c r="C31" s="59" t="s">
        <v>26</v>
      </c>
      <c r="D31" s="59">
        <v>0.85</v>
      </c>
      <c r="E31" s="60">
        <f>E27*D31</f>
        <v>3.4</v>
      </c>
      <c r="F31" s="59"/>
      <c r="G31" s="59"/>
      <c r="H31" s="59"/>
      <c r="I31" s="63"/>
      <c r="J31" s="53"/>
      <c r="K31" s="64"/>
      <c r="L31" s="60"/>
    </row>
    <row r="32" spans="1:12" s="3" customFormat="1" x14ac:dyDescent="0.25">
      <c r="A32" s="59"/>
      <c r="B32" s="5" t="s">
        <v>49</v>
      </c>
      <c r="C32" s="59"/>
      <c r="D32" s="59"/>
      <c r="E32" s="60"/>
      <c r="F32" s="59"/>
      <c r="G32" s="59"/>
      <c r="H32" s="59"/>
      <c r="I32" s="63"/>
      <c r="J32" s="54"/>
      <c r="K32" s="64"/>
      <c r="L32" s="59"/>
    </row>
    <row r="33" spans="1:14" x14ac:dyDescent="0.25">
      <c r="A33" s="59"/>
      <c r="B33" s="4" t="s">
        <v>22</v>
      </c>
      <c r="C33" s="59" t="s">
        <v>20</v>
      </c>
      <c r="D33" s="59">
        <v>1.5</v>
      </c>
      <c r="E33" s="60">
        <f>E27*D33</f>
        <v>6</v>
      </c>
      <c r="F33" s="59"/>
      <c r="G33" s="59"/>
      <c r="H33" s="59"/>
      <c r="I33" s="60"/>
      <c r="J33" s="59"/>
      <c r="K33" s="64"/>
      <c r="L33" s="60"/>
    </row>
    <row r="34" spans="1:14" s="3" customFormat="1" x14ac:dyDescent="0.25">
      <c r="A34" s="59"/>
      <c r="B34" s="5" t="s">
        <v>23</v>
      </c>
      <c r="C34" s="59"/>
      <c r="D34" s="59"/>
      <c r="E34" s="60"/>
      <c r="F34" s="59"/>
      <c r="G34" s="59"/>
      <c r="H34" s="59"/>
      <c r="I34" s="60"/>
      <c r="J34" s="59"/>
      <c r="K34" s="64"/>
      <c r="L34" s="59"/>
    </row>
    <row r="35" spans="1:14" ht="19.899999999999999" customHeight="1" x14ac:dyDescent="0.25">
      <c r="A35" s="17"/>
      <c r="B35" s="7" t="s">
        <v>5</v>
      </c>
      <c r="C35" s="17"/>
      <c r="D35" s="17"/>
      <c r="E35" s="17"/>
      <c r="F35" s="17"/>
      <c r="G35" s="9"/>
      <c r="H35" s="17"/>
      <c r="I35" s="9"/>
      <c r="J35" s="17"/>
      <c r="K35" s="9"/>
      <c r="L35" s="9"/>
      <c r="N35" s="6"/>
    </row>
    <row r="36" spans="1:14" ht="19.899999999999999" customHeight="1" x14ac:dyDescent="0.25">
      <c r="A36" s="17"/>
      <c r="B36" s="10" t="s">
        <v>16</v>
      </c>
      <c r="C36" s="11" t="s">
        <v>150</v>
      </c>
      <c r="D36" s="17"/>
      <c r="E36" s="17"/>
      <c r="F36" s="17"/>
      <c r="G36" s="17"/>
      <c r="H36" s="17"/>
      <c r="I36" s="17"/>
      <c r="J36" s="17"/>
      <c r="K36" s="17"/>
      <c r="L36" s="19"/>
    </row>
    <row r="37" spans="1:14" ht="19.899999999999999" customHeight="1" x14ac:dyDescent="0.25">
      <c r="A37" s="17"/>
      <c r="B37" s="7" t="s">
        <v>5</v>
      </c>
      <c r="C37" s="17"/>
      <c r="D37" s="17"/>
      <c r="E37" s="17"/>
      <c r="F37" s="17"/>
      <c r="G37" s="17"/>
      <c r="H37" s="17"/>
      <c r="I37" s="17"/>
      <c r="J37" s="17"/>
      <c r="K37" s="17"/>
      <c r="L37" s="9"/>
    </row>
    <row r="38" spans="1:14" ht="19.899999999999999" customHeight="1" x14ac:dyDescent="0.25">
      <c r="A38" s="17"/>
      <c r="B38" s="10" t="s">
        <v>17</v>
      </c>
      <c r="C38" s="11" t="s">
        <v>150</v>
      </c>
      <c r="D38" s="17"/>
      <c r="E38" s="17"/>
      <c r="F38" s="17"/>
      <c r="G38" s="17"/>
      <c r="H38" s="17"/>
      <c r="I38" s="17"/>
      <c r="J38" s="17"/>
      <c r="K38" s="17"/>
      <c r="L38" s="19"/>
    </row>
    <row r="39" spans="1:14" ht="19.899999999999999" customHeight="1" x14ac:dyDescent="0.25">
      <c r="A39" s="17"/>
      <c r="B39" s="8" t="s">
        <v>25</v>
      </c>
      <c r="C39" s="17"/>
      <c r="D39" s="17"/>
      <c r="E39" s="17"/>
      <c r="F39" s="17"/>
      <c r="G39" s="17"/>
      <c r="H39" s="17"/>
      <c r="I39" s="17"/>
      <c r="J39" s="17"/>
      <c r="K39" s="17"/>
      <c r="L39" s="23"/>
    </row>
    <row r="40" spans="1:14" ht="18" x14ac:dyDescent="0.25">
      <c r="A40" s="77" t="s">
        <v>37</v>
      </c>
      <c r="B40" s="78"/>
      <c r="C40" s="79"/>
      <c r="D40" s="80" t="s">
        <v>24</v>
      </c>
      <c r="E40" s="81"/>
      <c r="F40" s="81"/>
      <c r="G40" s="81"/>
      <c r="H40" s="81"/>
      <c r="I40" s="81"/>
      <c r="J40" s="81"/>
      <c r="K40" s="81"/>
      <c r="L40" s="82"/>
    </row>
    <row r="41" spans="1:14" ht="45" x14ac:dyDescent="0.25">
      <c r="A41" s="59">
        <v>4</v>
      </c>
      <c r="B41" s="41" t="s">
        <v>67</v>
      </c>
      <c r="C41" s="18" t="s">
        <v>29</v>
      </c>
      <c r="D41" s="59"/>
      <c r="E41" s="44">
        <f>E52</f>
        <v>62</v>
      </c>
      <c r="F41" s="59"/>
      <c r="G41" s="59"/>
      <c r="H41" s="59"/>
      <c r="I41" s="59"/>
      <c r="J41" s="59"/>
      <c r="K41" s="59"/>
      <c r="L41" s="59"/>
    </row>
    <row r="42" spans="1:14" x14ac:dyDescent="0.25">
      <c r="A42" s="59"/>
      <c r="B42" s="42"/>
      <c r="C42" s="18" t="s">
        <v>27</v>
      </c>
      <c r="D42" s="59"/>
      <c r="E42" s="45">
        <f>E41*1.2</f>
        <v>74.399999999999991</v>
      </c>
      <c r="F42" s="59"/>
      <c r="G42" s="59"/>
      <c r="H42" s="59"/>
      <c r="I42" s="59"/>
      <c r="J42" s="59"/>
      <c r="K42" s="59"/>
      <c r="L42" s="59"/>
    </row>
    <row r="43" spans="1:14" s="3" customFormat="1" ht="30" x14ac:dyDescent="0.25">
      <c r="A43" s="59"/>
      <c r="B43" s="43" t="s">
        <v>38</v>
      </c>
      <c r="C43" s="18"/>
      <c r="D43" s="59"/>
      <c r="E43" s="44"/>
      <c r="F43" s="59"/>
      <c r="G43" s="59"/>
      <c r="H43" s="59"/>
      <c r="I43" s="59"/>
      <c r="J43" s="59"/>
      <c r="K43" s="59"/>
      <c r="L43" s="59"/>
    </row>
    <row r="44" spans="1:14" s="3" customFormat="1" x14ac:dyDescent="0.25">
      <c r="A44" s="59"/>
      <c r="B44" s="40" t="s">
        <v>11</v>
      </c>
      <c r="C44" s="59" t="s">
        <v>12</v>
      </c>
      <c r="D44" s="59">
        <v>0.61299999999999999</v>
      </c>
      <c r="E44" s="60">
        <f>E42*D44</f>
        <v>45.607199999999992</v>
      </c>
      <c r="F44" s="59"/>
      <c r="G44" s="59"/>
      <c r="H44" s="63"/>
      <c r="I44" s="63"/>
      <c r="J44" s="59"/>
      <c r="K44" s="59"/>
      <c r="L44" s="60"/>
    </row>
    <row r="45" spans="1:14" s="3" customFormat="1" x14ac:dyDescent="0.25">
      <c r="A45" s="59"/>
      <c r="B45" s="5" t="s">
        <v>13</v>
      </c>
      <c r="C45" s="59"/>
      <c r="D45" s="59"/>
      <c r="E45" s="60"/>
      <c r="F45" s="59"/>
      <c r="G45" s="59"/>
      <c r="H45" s="63"/>
      <c r="I45" s="63"/>
      <c r="J45" s="59"/>
      <c r="K45" s="59"/>
      <c r="L45" s="59"/>
    </row>
    <row r="46" spans="1:14" s="3" customFormat="1" x14ac:dyDescent="0.25">
      <c r="A46" s="59"/>
      <c r="B46" s="4" t="s">
        <v>42</v>
      </c>
      <c r="C46" s="59" t="s">
        <v>26</v>
      </c>
      <c r="D46" s="59">
        <v>0.36499999999999999</v>
      </c>
      <c r="E46" s="60">
        <f>E42*D46</f>
        <v>27.155999999999995</v>
      </c>
      <c r="F46" s="59"/>
      <c r="G46" s="59"/>
      <c r="H46" s="59"/>
      <c r="I46" s="63"/>
      <c r="J46" s="59"/>
      <c r="K46" s="63"/>
      <c r="L46" s="60"/>
    </row>
    <row r="47" spans="1:14" s="3" customFormat="1" x14ac:dyDescent="0.25">
      <c r="A47" s="59"/>
      <c r="B47" s="5" t="s">
        <v>41</v>
      </c>
      <c r="C47" s="59"/>
      <c r="D47" s="59"/>
      <c r="E47" s="60"/>
      <c r="F47" s="59"/>
      <c r="G47" s="59"/>
      <c r="H47" s="59"/>
      <c r="I47" s="63"/>
      <c r="J47" s="59"/>
      <c r="K47" s="63"/>
      <c r="L47" s="59"/>
    </row>
    <row r="48" spans="1:14" ht="15" customHeight="1" x14ac:dyDescent="0.25">
      <c r="A48" s="59">
        <v>5</v>
      </c>
      <c r="B48" s="41" t="s">
        <v>64</v>
      </c>
      <c r="C48" s="59" t="s">
        <v>66</v>
      </c>
      <c r="D48" s="59"/>
      <c r="E48" s="61">
        <f>E41*0.3</f>
        <v>18.599999999999998</v>
      </c>
      <c r="F48" s="59"/>
      <c r="G48" s="59"/>
      <c r="H48" s="59"/>
      <c r="I48" s="59"/>
      <c r="J48" s="59"/>
      <c r="K48" s="59"/>
      <c r="L48" s="59"/>
    </row>
    <row r="49" spans="1:12" x14ac:dyDescent="0.25">
      <c r="A49" s="59"/>
      <c r="B49" s="43" t="s">
        <v>65</v>
      </c>
      <c r="C49" s="59"/>
      <c r="D49" s="59"/>
      <c r="E49" s="62"/>
      <c r="F49" s="59"/>
      <c r="G49" s="59"/>
      <c r="H49" s="59"/>
      <c r="I49" s="59"/>
      <c r="J49" s="59"/>
      <c r="K49" s="59"/>
      <c r="L49" s="59"/>
    </row>
    <row r="50" spans="1:12" s="3" customFormat="1" x14ac:dyDescent="0.25">
      <c r="A50" s="59"/>
      <c r="B50" s="40" t="s">
        <v>11</v>
      </c>
      <c r="C50" s="59" t="s">
        <v>12</v>
      </c>
      <c r="D50" s="59">
        <v>1.21</v>
      </c>
      <c r="E50" s="60">
        <f>E48*D50</f>
        <v>22.505999999999997</v>
      </c>
      <c r="F50" s="59"/>
      <c r="G50" s="59"/>
      <c r="H50" s="63"/>
      <c r="I50" s="63"/>
      <c r="J50" s="59"/>
      <c r="K50" s="59"/>
      <c r="L50" s="60"/>
    </row>
    <row r="51" spans="1:12" s="3" customFormat="1" x14ac:dyDescent="0.25">
      <c r="A51" s="59"/>
      <c r="B51" s="5" t="s">
        <v>13</v>
      </c>
      <c r="C51" s="59"/>
      <c r="D51" s="59"/>
      <c r="E51" s="60"/>
      <c r="F51" s="59"/>
      <c r="G51" s="59"/>
      <c r="H51" s="63"/>
      <c r="I51" s="63"/>
      <c r="J51" s="59"/>
      <c r="K51" s="59"/>
      <c r="L51" s="59"/>
    </row>
    <row r="52" spans="1:12" ht="30" x14ac:dyDescent="0.25">
      <c r="A52" s="59">
        <v>6</v>
      </c>
      <c r="B52" s="41" t="s">
        <v>45</v>
      </c>
      <c r="C52" s="37" t="s">
        <v>29</v>
      </c>
      <c r="D52" s="59"/>
      <c r="E52" s="27">
        <v>62</v>
      </c>
      <c r="F52" s="59"/>
      <c r="G52" s="59"/>
      <c r="H52" s="59"/>
      <c r="I52" s="59"/>
      <c r="J52" s="59"/>
      <c r="K52" s="59"/>
      <c r="L52" s="59"/>
    </row>
    <row r="53" spans="1:12" x14ac:dyDescent="0.25">
      <c r="A53" s="59"/>
      <c r="B53" s="42"/>
      <c r="C53" s="25" t="s">
        <v>46</v>
      </c>
      <c r="D53" s="59"/>
      <c r="E53" s="46">
        <f>E52*0.077</f>
        <v>4.774</v>
      </c>
      <c r="F53" s="59"/>
      <c r="G53" s="59"/>
      <c r="H53" s="59"/>
      <c r="I53" s="59"/>
      <c r="J53" s="59"/>
      <c r="K53" s="59"/>
      <c r="L53" s="59"/>
    </row>
    <row r="54" spans="1:12" s="3" customFormat="1" ht="30" x14ac:dyDescent="0.25">
      <c r="A54" s="59"/>
      <c r="B54" s="43" t="s">
        <v>43</v>
      </c>
      <c r="C54" s="38"/>
      <c r="D54" s="59"/>
      <c r="E54" s="45"/>
      <c r="F54" s="59"/>
      <c r="G54" s="59"/>
      <c r="H54" s="59"/>
      <c r="I54" s="59"/>
      <c r="J54" s="59"/>
      <c r="K54" s="59"/>
      <c r="L54" s="59"/>
    </row>
    <row r="55" spans="1:12" s="3" customFormat="1" x14ac:dyDescent="0.25">
      <c r="A55" s="59"/>
      <c r="B55" s="40" t="s">
        <v>11</v>
      </c>
      <c r="C55" s="59" t="s">
        <v>12</v>
      </c>
      <c r="D55" s="59">
        <v>19.399999999999999</v>
      </c>
      <c r="E55" s="60">
        <f>E53*D55</f>
        <v>92.615600000000001</v>
      </c>
      <c r="F55" s="59"/>
      <c r="G55" s="59"/>
      <c r="H55" s="59"/>
      <c r="I55" s="63"/>
      <c r="J55" s="59"/>
      <c r="K55" s="59"/>
      <c r="L55" s="60"/>
    </row>
    <row r="56" spans="1:12" s="3" customFormat="1" x14ac:dyDescent="0.25">
      <c r="A56" s="59"/>
      <c r="B56" s="5" t="s">
        <v>13</v>
      </c>
      <c r="C56" s="59"/>
      <c r="D56" s="59"/>
      <c r="E56" s="60"/>
      <c r="F56" s="59"/>
      <c r="G56" s="59"/>
      <c r="H56" s="59"/>
      <c r="I56" s="63"/>
      <c r="J56" s="59"/>
      <c r="K56" s="59"/>
      <c r="L56" s="59"/>
    </row>
    <row r="57" spans="1:12" s="3" customFormat="1" x14ac:dyDescent="0.25">
      <c r="A57" s="59"/>
      <c r="B57" s="4" t="s">
        <v>51</v>
      </c>
      <c r="C57" s="59" t="s">
        <v>26</v>
      </c>
      <c r="D57" s="59">
        <v>2.36</v>
      </c>
      <c r="E57" s="60">
        <f>E53*D57</f>
        <v>11.266639999999999</v>
      </c>
      <c r="F57" s="59"/>
      <c r="G57" s="59"/>
      <c r="H57" s="59"/>
      <c r="I57" s="63"/>
      <c r="J57" s="59"/>
      <c r="K57" s="63"/>
      <c r="L57" s="60"/>
    </row>
    <row r="58" spans="1:12" s="3" customFormat="1" x14ac:dyDescent="0.25">
      <c r="A58" s="59"/>
      <c r="B58" s="5" t="s">
        <v>52</v>
      </c>
      <c r="C58" s="59"/>
      <c r="D58" s="59"/>
      <c r="E58" s="60"/>
      <c r="F58" s="59"/>
      <c r="G58" s="59"/>
      <c r="H58" s="59"/>
      <c r="I58" s="63"/>
      <c r="J58" s="59"/>
      <c r="K58" s="63"/>
      <c r="L58" s="59"/>
    </row>
    <row r="59" spans="1:12" x14ac:dyDescent="0.25">
      <c r="A59" s="59"/>
      <c r="B59" s="4" t="s">
        <v>22</v>
      </c>
      <c r="C59" s="59" t="s">
        <v>20</v>
      </c>
      <c r="D59" s="59">
        <v>2.09</v>
      </c>
      <c r="E59" s="60">
        <f>E53*D59</f>
        <v>9.9776600000000002</v>
      </c>
      <c r="F59" s="59"/>
      <c r="G59" s="59"/>
      <c r="H59" s="59"/>
      <c r="I59" s="60"/>
      <c r="J59" s="59"/>
      <c r="K59" s="64"/>
      <c r="L59" s="60"/>
    </row>
    <row r="60" spans="1:12" s="3" customFormat="1" x14ac:dyDescent="0.25">
      <c r="A60" s="59"/>
      <c r="B60" s="5" t="s">
        <v>23</v>
      </c>
      <c r="C60" s="59"/>
      <c r="D60" s="59"/>
      <c r="E60" s="60"/>
      <c r="F60" s="59"/>
      <c r="G60" s="59"/>
      <c r="H60" s="59"/>
      <c r="I60" s="60"/>
      <c r="J60" s="59"/>
      <c r="K60" s="64"/>
      <c r="L60" s="59"/>
    </row>
    <row r="61" spans="1:12" x14ac:dyDescent="0.25">
      <c r="A61" s="53"/>
      <c r="B61" s="40" t="s">
        <v>14</v>
      </c>
      <c r="C61" s="53"/>
      <c r="D61" s="53"/>
      <c r="E61" s="55"/>
      <c r="F61" s="53"/>
      <c r="G61" s="53"/>
      <c r="H61" s="53"/>
      <c r="I61" s="55"/>
      <c r="J61" s="53"/>
      <c r="K61" s="53"/>
      <c r="L61" s="55"/>
    </row>
    <row r="62" spans="1:12" s="3" customFormat="1" x14ac:dyDescent="0.25">
      <c r="A62" s="54"/>
      <c r="B62" s="5" t="s">
        <v>15</v>
      </c>
      <c r="C62" s="54"/>
      <c r="D62" s="54"/>
      <c r="E62" s="56"/>
      <c r="F62" s="54"/>
      <c r="G62" s="54"/>
      <c r="H62" s="54"/>
      <c r="I62" s="56"/>
      <c r="J62" s="54"/>
      <c r="K62" s="54"/>
      <c r="L62" s="56"/>
    </row>
    <row r="63" spans="1:12" s="3" customFormat="1" x14ac:dyDescent="0.25">
      <c r="A63" s="59"/>
      <c r="B63" s="4" t="s">
        <v>54</v>
      </c>
      <c r="C63" s="59" t="s">
        <v>27</v>
      </c>
      <c r="D63" s="60">
        <v>8</v>
      </c>
      <c r="E63" s="60">
        <f>E52*D63</f>
        <v>496</v>
      </c>
      <c r="F63" s="59"/>
      <c r="G63" s="60"/>
      <c r="H63" s="59"/>
      <c r="I63" s="60"/>
      <c r="J63" s="59"/>
      <c r="K63" s="59"/>
      <c r="L63" s="60"/>
    </row>
    <row r="64" spans="1:12" s="3" customFormat="1" x14ac:dyDescent="0.25">
      <c r="A64" s="59"/>
      <c r="B64" s="5" t="s">
        <v>53</v>
      </c>
      <c r="C64" s="59"/>
      <c r="D64" s="60"/>
      <c r="E64" s="60"/>
      <c r="F64" s="59"/>
      <c r="G64" s="60"/>
      <c r="H64" s="59"/>
      <c r="I64" s="60"/>
      <c r="J64" s="59"/>
      <c r="K64" s="59"/>
      <c r="L64" s="59"/>
    </row>
    <row r="65" spans="1:12" s="3" customFormat="1" x14ac:dyDescent="0.25">
      <c r="A65" s="59"/>
      <c r="B65" s="4" t="s">
        <v>56</v>
      </c>
      <c r="C65" s="59" t="s">
        <v>27</v>
      </c>
      <c r="D65" s="60">
        <v>1.5</v>
      </c>
      <c r="E65" s="60">
        <f>E52*D65</f>
        <v>93</v>
      </c>
      <c r="F65" s="59"/>
      <c r="G65" s="60"/>
      <c r="H65" s="59"/>
      <c r="I65" s="60"/>
      <c r="J65" s="59"/>
      <c r="K65" s="59"/>
      <c r="L65" s="60"/>
    </row>
    <row r="66" spans="1:12" s="3" customFormat="1" x14ac:dyDescent="0.25">
      <c r="A66" s="59"/>
      <c r="B66" s="5" t="s">
        <v>55</v>
      </c>
      <c r="C66" s="59"/>
      <c r="D66" s="60"/>
      <c r="E66" s="60"/>
      <c r="F66" s="59"/>
      <c r="G66" s="60"/>
      <c r="H66" s="59"/>
      <c r="I66" s="60"/>
      <c r="J66" s="59"/>
      <c r="K66" s="59"/>
      <c r="L66" s="59"/>
    </row>
    <row r="67" spans="1:12" s="3" customFormat="1" ht="30" x14ac:dyDescent="0.25">
      <c r="A67" s="59"/>
      <c r="B67" s="4" t="s">
        <v>58</v>
      </c>
      <c r="C67" s="59" t="s">
        <v>27</v>
      </c>
      <c r="D67" s="60">
        <v>1.01</v>
      </c>
      <c r="E67" s="60">
        <f>E52*D67</f>
        <v>62.62</v>
      </c>
      <c r="F67" s="59"/>
      <c r="G67" s="60"/>
      <c r="H67" s="59"/>
      <c r="I67" s="60"/>
      <c r="J67" s="59"/>
      <c r="K67" s="59"/>
      <c r="L67" s="60"/>
    </row>
    <row r="68" spans="1:12" s="3" customFormat="1" x14ac:dyDescent="0.25">
      <c r="A68" s="59"/>
      <c r="B68" s="5" t="s">
        <v>59</v>
      </c>
      <c r="C68" s="59"/>
      <c r="D68" s="60"/>
      <c r="E68" s="60"/>
      <c r="F68" s="59"/>
      <c r="G68" s="60"/>
      <c r="H68" s="59"/>
      <c r="I68" s="60"/>
      <c r="J68" s="59"/>
      <c r="K68" s="59"/>
      <c r="L68" s="59"/>
    </row>
    <row r="69" spans="1:12" s="3" customFormat="1" ht="30" x14ac:dyDescent="0.25">
      <c r="A69" s="59"/>
      <c r="B69" s="4" t="s">
        <v>82</v>
      </c>
      <c r="C69" s="59" t="s">
        <v>29</v>
      </c>
      <c r="D69" s="70">
        <v>1</v>
      </c>
      <c r="E69" s="70">
        <f>E52*D69</f>
        <v>62</v>
      </c>
      <c r="F69" s="59"/>
      <c r="G69" s="60"/>
      <c r="H69" s="59"/>
      <c r="I69" s="60"/>
      <c r="J69" s="59"/>
      <c r="K69" s="59"/>
      <c r="L69" s="60"/>
    </row>
    <row r="70" spans="1:12" s="3" customFormat="1" ht="30" x14ac:dyDescent="0.25">
      <c r="A70" s="59"/>
      <c r="B70" s="5" t="s">
        <v>83</v>
      </c>
      <c r="C70" s="59"/>
      <c r="D70" s="70"/>
      <c r="E70" s="70"/>
      <c r="F70" s="59"/>
      <c r="G70" s="60"/>
      <c r="H70" s="59"/>
      <c r="I70" s="60"/>
      <c r="J70" s="59"/>
      <c r="K70" s="59"/>
      <c r="L70" s="59"/>
    </row>
    <row r="71" spans="1:12" s="3" customFormat="1" ht="30" x14ac:dyDescent="0.25">
      <c r="A71" s="59"/>
      <c r="B71" s="4" t="s">
        <v>84</v>
      </c>
      <c r="C71" s="59" t="s">
        <v>29</v>
      </c>
      <c r="D71" s="70">
        <v>2</v>
      </c>
      <c r="E71" s="70">
        <f>E52*D71</f>
        <v>124</v>
      </c>
      <c r="F71" s="59"/>
      <c r="G71" s="60"/>
      <c r="H71" s="59"/>
      <c r="I71" s="60"/>
      <c r="J71" s="59"/>
      <c r="K71" s="59"/>
      <c r="L71" s="60"/>
    </row>
    <row r="72" spans="1:12" s="3" customFormat="1" ht="30" x14ac:dyDescent="0.25">
      <c r="A72" s="59"/>
      <c r="B72" s="5" t="s">
        <v>63</v>
      </c>
      <c r="C72" s="59"/>
      <c r="D72" s="70"/>
      <c r="E72" s="70"/>
      <c r="F72" s="59"/>
      <c r="G72" s="60"/>
      <c r="H72" s="59"/>
      <c r="I72" s="60"/>
      <c r="J72" s="59"/>
      <c r="K72" s="59"/>
      <c r="L72" s="59"/>
    </row>
    <row r="73" spans="1:12" s="3" customFormat="1" x14ac:dyDescent="0.25">
      <c r="A73" s="59"/>
      <c r="B73" s="4" t="s">
        <v>72</v>
      </c>
      <c r="C73" s="59" t="s">
        <v>27</v>
      </c>
      <c r="D73" s="60">
        <v>0.7</v>
      </c>
      <c r="E73" s="60">
        <f>E52*D73</f>
        <v>43.4</v>
      </c>
      <c r="F73" s="59"/>
      <c r="G73" s="60"/>
      <c r="H73" s="59"/>
      <c r="I73" s="60"/>
      <c r="J73" s="59"/>
      <c r="K73" s="59"/>
      <c r="L73" s="60"/>
    </row>
    <row r="74" spans="1:12" s="3" customFormat="1" x14ac:dyDescent="0.25">
      <c r="A74" s="59"/>
      <c r="B74" s="5" t="s">
        <v>73</v>
      </c>
      <c r="C74" s="59"/>
      <c r="D74" s="60"/>
      <c r="E74" s="60"/>
      <c r="F74" s="59"/>
      <c r="G74" s="60"/>
      <c r="H74" s="59"/>
      <c r="I74" s="60"/>
      <c r="J74" s="59"/>
      <c r="K74" s="59"/>
      <c r="L74" s="59"/>
    </row>
    <row r="75" spans="1:12" s="3" customFormat="1" x14ac:dyDescent="0.25">
      <c r="A75" s="59"/>
      <c r="B75" s="4" t="s">
        <v>60</v>
      </c>
      <c r="C75" s="59" t="s">
        <v>62</v>
      </c>
      <c r="D75" s="60">
        <v>6.3</v>
      </c>
      <c r="E75" s="64">
        <f>E53*D75</f>
        <v>30.0762</v>
      </c>
      <c r="F75" s="59"/>
      <c r="G75" s="60"/>
      <c r="H75" s="59"/>
      <c r="I75" s="60"/>
      <c r="J75" s="59"/>
      <c r="K75" s="59"/>
      <c r="L75" s="60"/>
    </row>
    <row r="76" spans="1:12" s="3" customFormat="1" x14ac:dyDescent="0.25">
      <c r="A76" s="59"/>
      <c r="B76" s="5" t="s">
        <v>61</v>
      </c>
      <c r="C76" s="59"/>
      <c r="D76" s="60"/>
      <c r="E76" s="64"/>
      <c r="F76" s="59"/>
      <c r="G76" s="60"/>
      <c r="H76" s="59"/>
      <c r="I76" s="60"/>
      <c r="J76" s="59"/>
      <c r="K76" s="59"/>
      <c r="L76" s="59"/>
    </row>
    <row r="77" spans="1:12" x14ac:dyDescent="0.25">
      <c r="A77" s="59"/>
      <c r="B77" s="40" t="s">
        <v>19</v>
      </c>
      <c r="C77" s="59" t="s">
        <v>20</v>
      </c>
      <c r="D77" s="59">
        <v>2.78</v>
      </c>
      <c r="E77" s="60">
        <f>E53*D77</f>
        <v>13.271719999999998</v>
      </c>
      <c r="F77" s="59"/>
      <c r="G77" s="60"/>
      <c r="H77" s="59"/>
      <c r="I77" s="60"/>
      <c r="J77" s="59"/>
      <c r="K77" s="59"/>
      <c r="L77" s="60"/>
    </row>
    <row r="78" spans="1:12" s="3" customFormat="1" x14ac:dyDescent="0.25">
      <c r="A78" s="59"/>
      <c r="B78" s="5" t="s">
        <v>21</v>
      </c>
      <c r="C78" s="59"/>
      <c r="D78" s="59"/>
      <c r="E78" s="60"/>
      <c r="F78" s="59"/>
      <c r="G78" s="60"/>
      <c r="H78" s="59"/>
      <c r="I78" s="60"/>
      <c r="J78" s="59"/>
      <c r="K78" s="59"/>
      <c r="L78" s="59"/>
    </row>
    <row r="79" spans="1:12" ht="45" x14ac:dyDescent="0.25">
      <c r="A79" s="59">
        <v>7</v>
      </c>
      <c r="B79" s="41" t="s">
        <v>88</v>
      </c>
      <c r="C79" s="24" t="s">
        <v>29</v>
      </c>
      <c r="D79" s="59"/>
      <c r="E79" s="44">
        <f>E52</f>
        <v>62</v>
      </c>
      <c r="F79" s="59"/>
      <c r="G79" s="59"/>
      <c r="H79" s="59"/>
      <c r="I79" s="59"/>
      <c r="J79" s="59"/>
      <c r="K79" s="59"/>
      <c r="L79" s="59"/>
    </row>
    <row r="80" spans="1:12" x14ac:dyDescent="0.25">
      <c r="A80" s="59"/>
      <c r="B80" s="42"/>
      <c r="C80" s="25" t="s">
        <v>57</v>
      </c>
      <c r="D80" s="59"/>
      <c r="E80" s="47">
        <f>E79*3.21*1.5</f>
        <v>298.53000000000003</v>
      </c>
      <c r="F80" s="59"/>
      <c r="G80" s="59"/>
      <c r="H80" s="59"/>
      <c r="I80" s="59"/>
      <c r="J80" s="59"/>
      <c r="K80" s="59"/>
      <c r="L80" s="59"/>
    </row>
    <row r="81" spans="1:12" s="3" customFormat="1" ht="45" x14ac:dyDescent="0.25">
      <c r="A81" s="59"/>
      <c r="B81" s="43" t="s">
        <v>87</v>
      </c>
      <c r="C81" s="26"/>
      <c r="D81" s="59"/>
      <c r="E81" s="45"/>
      <c r="F81" s="59"/>
      <c r="G81" s="59"/>
      <c r="H81" s="59"/>
      <c r="I81" s="59"/>
      <c r="J81" s="59"/>
      <c r="K81" s="59"/>
      <c r="L81" s="59"/>
    </row>
    <row r="82" spans="1:12" s="3" customFormat="1" x14ac:dyDescent="0.25">
      <c r="A82" s="59"/>
      <c r="B82" s="40" t="s">
        <v>11</v>
      </c>
      <c r="C82" s="59" t="s">
        <v>12</v>
      </c>
      <c r="D82" s="59">
        <v>0.38800000000000001</v>
      </c>
      <c r="E82" s="60">
        <f>E80*D82</f>
        <v>115.82964000000001</v>
      </c>
      <c r="F82" s="59"/>
      <c r="G82" s="59"/>
      <c r="H82" s="59"/>
      <c r="I82" s="63"/>
      <c r="J82" s="59"/>
      <c r="K82" s="59"/>
      <c r="L82" s="60"/>
    </row>
    <row r="83" spans="1:12" s="3" customFormat="1" x14ac:dyDescent="0.25">
      <c r="A83" s="59"/>
      <c r="B83" s="5" t="s">
        <v>13</v>
      </c>
      <c r="C83" s="59"/>
      <c r="D83" s="59"/>
      <c r="E83" s="60"/>
      <c r="F83" s="59"/>
      <c r="G83" s="59"/>
      <c r="H83" s="59"/>
      <c r="I83" s="63"/>
      <c r="J83" s="59"/>
      <c r="K83" s="59"/>
      <c r="L83" s="59"/>
    </row>
    <row r="84" spans="1:12" x14ac:dyDescent="0.25">
      <c r="A84" s="59"/>
      <c r="B84" s="4" t="s">
        <v>22</v>
      </c>
      <c r="C84" s="59" t="s">
        <v>20</v>
      </c>
      <c r="D84" s="59">
        <v>2.9999999999999997E-4</v>
      </c>
      <c r="E84" s="75">
        <f>E80*D84</f>
        <v>8.9559E-2</v>
      </c>
      <c r="F84" s="59"/>
      <c r="G84" s="59"/>
      <c r="H84" s="59"/>
      <c r="I84" s="60"/>
      <c r="J84" s="59"/>
      <c r="K84" s="64"/>
      <c r="L84" s="64"/>
    </row>
    <row r="85" spans="1:12" s="3" customFormat="1" x14ac:dyDescent="0.25">
      <c r="A85" s="59"/>
      <c r="B85" s="5" t="s">
        <v>23</v>
      </c>
      <c r="C85" s="59"/>
      <c r="D85" s="59"/>
      <c r="E85" s="75"/>
      <c r="F85" s="59"/>
      <c r="G85" s="59"/>
      <c r="H85" s="59"/>
      <c r="I85" s="60"/>
      <c r="J85" s="59"/>
      <c r="K85" s="64"/>
      <c r="L85" s="64"/>
    </row>
    <row r="86" spans="1:12" s="3" customFormat="1" x14ac:dyDescent="0.25">
      <c r="A86" s="59"/>
      <c r="B86" s="4" t="s">
        <v>68</v>
      </c>
      <c r="C86" s="59" t="s">
        <v>62</v>
      </c>
      <c r="D86" s="60">
        <v>0.3</v>
      </c>
      <c r="E86" s="60">
        <f>E80*D86</f>
        <v>89.559000000000012</v>
      </c>
      <c r="F86" s="59"/>
      <c r="G86" s="60"/>
      <c r="H86" s="59"/>
      <c r="I86" s="60"/>
      <c r="J86" s="59"/>
      <c r="K86" s="59"/>
      <c r="L86" s="60"/>
    </row>
    <row r="87" spans="1:12" s="3" customFormat="1" ht="30" x14ac:dyDescent="0.25">
      <c r="A87" s="59"/>
      <c r="B87" s="5" t="s">
        <v>69</v>
      </c>
      <c r="C87" s="59"/>
      <c r="D87" s="60"/>
      <c r="E87" s="60"/>
      <c r="F87" s="59"/>
      <c r="G87" s="60"/>
      <c r="H87" s="59"/>
      <c r="I87" s="60"/>
      <c r="J87" s="59"/>
      <c r="K87" s="59"/>
      <c r="L87" s="59"/>
    </row>
    <row r="88" spans="1:12" s="3" customFormat="1" x14ac:dyDescent="0.25">
      <c r="A88" s="59"/>
      <c r="B88" s="4" t="s">
        <v>71</v>
      </c>
      <c r="C88" s="59" t="s">
        <v>62</v>
      </c>
      <c r="D88" s="60">
        <v>0.5</v>
      </c>
      <c r="E88" s="60">
        <f>E80*D88</f>
        <v>149.26500000000001</v>
      </c>
      <c r="F88" s="59"/>
      <c r="G88" s="60"/>
      <c r="H88" s="59"/>
      <c r="I88" s="60"/>
      <c r="J88" s="59"/>
      <c r="K88" s="59"/>
      <c r="L88" s="60"/>
    </row>
    <row r="89" spans="1:12" s="3" customFormat="1" x14ac:dyDescent="0.25">
      <c r="A89" s="59"/>
      <c r="B89" s="5" t="s">
        <v>70</v>
      </c>
      <c r="C89" s="59"/>
      <c r="D89" s="60"/>
      <c r="E89" s="60"/>
      <c r="F89" s="59"/>
      <c r="G89" s="60"/>
      <c r="H89" s="59"/>
      <c r="I89" s="60"/>
      <c r="J89" s="59"/>
      <c r="K89" s="59"/>
      <c r="L89" s="59"/>
    </row>
    <row r="90" spans="1:12" s="3" customFormat="1" x14ac:dyDescent="0.25">
      <c r="A90" s="32"/>
      <c r="B90" s="33"/>
      <c r="C90" s="32"/>
      <c r="D90" s="34"/>
      <c r="E90" s="34"/>
      <c r="F90" s="32"/>
      <c r="G90" s="34"/>
      <c r="H90" s="32"/>
      <c r="I90" s="34"/>
      <c r="J90" s="32"/>
      <c r="K90" s="32"/>
      <c r="L90" s="32"/>
    </row>
    <row r="91" spans="1:12" x14ac:dyDescent="0.25">
      <c r="A91" s="59"/>
      <c r="B91" s="40" t="s">
        <v>19</v>
      </c>
      <c r="C91" s="59" t="s">
        <v>20</v>
      </c>
      <c r="D91" s="59">
        <v>1.9E-3</v>
      </c>
      <c r="E91" s="60">
        <f>E80*D91</f>
        <v>0.56720700000000002</v>
      </c>
      <c r="F91" s="59"/>
      <c r="G91" s="60"/>
      <c r="H91" s="59"/>
      <c r="I91" s="60"/>
      <c r="J91" s="59"/>
      <c r="K91" s="59"/>
      <c r="L91" s="60"/>
    </row>
    <row r="92" spans="1:12" s="3" customFormat="1" x14ac:dyDescent="0.25">
      <c r="A92" s="59"/>
      <c r="B92" s="5" t="s">
        <v>21</v>
      </c>
      <c r="C92" s="59"/>
      <c r="D92" s="59"/>
      <c r="E92" s="60"/>
      <c r="F92" s="59"/>
      <c r="G92" s="60"/>
      <c r="H92" s="59"/>
      <c r="I92" s="60"/>
      <c r="J92" s="59"/>
      <c r="K92" s="59"/>
      <c r="L92" s="59"/>
    </row>
    <row r="93" spans="1:12" ht="30" x14ac:dyDescent="0.25">
      <c r="A93" s="59">
        <v>8</v>
      </c>
      <c r="B93" s="41" t="s">
        <v>75</v>
      </c>
      <c r="C93" s="59" t="s">
        <v>66</v>
      </c>
      <c r="D93" s="59"/>
      <c r="E93" s="61">
        <f>E52*0.3</f>
        <v>18.599999999999998</v>
      </c>
      <c r="F93" s="59"/>
      <c r="G93" s="59"/>
      <c r="H93" s="59"/>
      <c r="I93" s="59"/>
      <c r="J93" s="59"/>
      <c r="K93" s="59"/>
      <c r="L93" s="59"/>
    </row>
    <row r="94" spans="1:12" x14ac:dyDescent="0.25">
      <c r="A94" s="59"/>
      <c r="B94" s="43" t="s">
        <v>74</v>
      </c>
      <c r="C94" s="59"/>
      <c r="D94" s="59"/>
      <c r="E94" s="62"/>
      <c r="F94" s="59"/>
      <c r="G94" s="59"/>
      <c r="H94" s="59"/>
      <c r="I94" s="59"/>
      <c r="J94" s="59"/>
      <c r="K94" s="59"/>
      <c r="L94" s="59"/>
    </row>
    <row r="95" spans="1:12" s="3" customFormat="1" x14ac:dyDescent="0.25">
      <c r="A95" s="59"/>
      <c r="B95" s="40" t="s">
        <v>11</v>
      </c>
      <c r="C95" s="59" t="s">
        <v>12</v>
      </c>
      <c r="D95" s="59">
        <v>1.39</v>
      </c>
      <c r="E95" s="60">
        <f>E93*D95</f>
        <v>25.853999999999996</v>
      </c>
      <c r="F95" s="59"/>
      <c r="G95" s="59"/>
      <c r="H95" s="63"/>
      <c r="I95" s="63"/>
      <c r="J95" s="59"/>
      <c r="K95" s="59"/>
      <c r="L95" s="60"/>
    </row>
    <row r="96" spans="1:12" s="3" customFormat="1" x14ac:dyDescent="0.25">
      <c r="A96" s="59"/>
      <c r="B96" s="5" t="s">
        <v>13</v>
      </c>
      <c r="C96" s="59"/>
      <c r="D96" s="59"/>
      <c r="E96" s="60"/>
      <c r="F96" s="59"/>
      <c r="G96" s="59"/>
      <c r="H96" s="63"/>
      <c r="I96" s="63"/>
      <c r="J96" s="59"/>
      <c r="K96" s="59"/>
      <c r="L96" s="59"/>
    </row>
    <row r="97" spans="1:14" s="3" customFormat="1" x14ac:dyDescent="0.25">
      <c r="A97" s="59"/>
      <c r="B97" s="4" t="s">
        <v>77</v>
      </c>
      <c r="C97" s="59" t="s">
        <v>26</v>
      </c>
      <c r="D97" s="59">
        <v>0.68</v>
      </c>
      <c r="E97" s="60">
        <f>E93*D97</f>
        <v>12.648</v>
      </c>
      <c r="F97" s="59"/>
      <c r="G97" s="59"/>
      <c r="H97" s="59"/>
      <c r="I97" s="63"/>
      <c r="J97" s="59"/>
      <c r="K97" s="63"/>
      <c r="L97" s="60"/>
    </row>
    <row r="98" spans="1:14" s="3" customFormat="1" x14ac:dyDescent="0.25">
      <c r="A98" s="59"/>
      <c r="B98" s="5" t="s">
        <v>76</v>
      </c>
      <c r="C98" s="59"/>
      <c r="D98" s="59"/>
      <c r="E98" s="60"/>
      <c r="F98" s="59"/>
      <c r="G98" s="59"/>
      <c r="H98" s="59"/>
      <c r="I98" s="63"/>
      <c r="J98" s="59"/>
      <c r="K98" s="63"/>
      <c r="L98" s="59"/>
    </row>
    <row r="99" spans="1:14" s="3" customFormat="1" x14ac:dyDescent="0.25">
      <c r="A99" s="59"/>
      <c r="B99" s="4" t="s">
        <v>79</v>
      </c>
      <c r="C99" s="59" t="s">
        <v>66</v>
      </c>
      <c r="D99" s="60">
        <v>1.02</v>
      </c>
      <c r="E99" s="60">
        <f>E93*D99</f>
        <v>18.971999999999998</v>
      </c>
      <c r="F99" s="59"/>
      <c r="G99" s="60"/>
      <c r="H99" s="59"/>
      <c r="I99" s="60"/>
      <c r="J99" s="59"/>
      <c r="K99" s="59"/>
      <c r="L99" s="60"/>
    </row>
    <row r="100" spans="1:14" s="3" customFormat="1" x14ac:dyDescent="0.25">
      <c r="A100" s="59"/>
      <c r="B100" s="5" t="s">
        <v>78</v>
      </c>
      <c r="C100" s="59"/>
      <c r="D100" s="60"/>
      <c r="E100" s="60"/>
      <c r="F100" s="59"/>
      <c r="G100" s="60"/>
      <c r="H100" s="59"/>
      <c r="I100" s="60"/>
      <c r="J100" s="59"/>
      <c r="K100" s="59"/>
      <c r="L100" s="59"/>
    </row>
    <row r="101" spans="1:14" s="3" customFormat="1" ht="30" x14ac:dyDescent="0.25">
      <c r="A101" s="59"/>
      <c r="B101" s="4" t="s">
        <v>81</v>
      </c>
      <c r="C101" s="53" t="s">
        <v>46</v>
      </c>
      <c r="D101" s="55">
        <v>1.04</v>
      </c>
      <c r="E101" s="60">
        <f>E93*D101</f>
        <v>19.343999999999998</v>
      </c>
      <c r="F101" s="59"/>
      <c r="G101" s="60"/>
      <c r="H101" s="59"/>
      <c r="I101" s="60"/>
      <c r="J101" s="59"/>
      <c r="K101" s="60"/>
      <c r="L101" s="60"/>
    </row>
    <row r="102" spans="1:14" s="3" customFormat="1" ht="30" x14ac:dyDescent="0.25">
      <c r="A102" s="59"/>
      <c r="B102" s="5" t="s">
        <v>80</v>
      </c>
      <c r="C102" s="54"/>
      <c r="D102" s="56"/>
      <c r="E102" s="60"/>
      <c r="F102" s="59"/>
      <c r="G102" s="60"/>
      <c r="H102" s="59"/>
      <c r="I102" s="60"/>
      <c r="J102" s="59"/>
      <c r="K102" s="60"/>
      <c r="L102" s="59"/>
    </row>
    <row r="103" spans="1:14" ht="15" customHeight="1" x14ac:dyDescent="0.25">
      <c r="A103" s="59">
        <v>9</v>
      </c>
      <c r="B103" s="41" t="s">
        <v>85</v>
      </c>
      <c r="C103" s="71" t="s">
        <v>29</v>
      </c>
      <c r="D103" s="53"/>
      <c r="E103" s="73">
        <f>E52</f>
        <v>62</v>
      </c>
      <c r="F103" s="59"/>
      <c r="G103" s="59"/>
      <c r="H103" s="59"/>
      <c r="I103" s="59"/>
      <c r="J103" s="59"/>
      <c r="K103" s="59"/>
      <c r="L103" s="59"/>
    </row>
    <row r="104" spans="1:14" x14ac:dyDescent="0.25">
      <c r="A104" s="59"/>
      <c r="B104" s="48" t="s">
        <v>86</v>
      </c>
      <c r="C104" s="72"/>
      <c r="D104" s="54"/>
      <c r="E104" s="74"/>
      <c r="F104" s="59"/>
      <c r="G104" s="59"/>
      <c r="H104" s="59"/>
      <c r="I104" s="59"/>
      <c r="J104" s="59"/>
      <c r="K104" s="59"/>
      <c r="L104" s="59"/>
    </row>
    <row r="105" spans="1:14" s="3" customFormat="1" x14ac:dyDescent="0.25">
      <c r="A105" s="59"/>
      <c r="B105" s="40" t="s">
        <v>11</v>
      </c>
      <c r="C105" s="59" t="s">
        <v>12</v>
      </c>
      <c r="D105" s="59">
        <v>1.24</v>
      </c>
      <c r="E105" s="60">
        <f>E103*D105</f>
        <v>76.88</v>
      </c>
      <c r="F105" s="59"/>
      <c r="G105" s="59"/>
      <c r="H105" s="63"/>
      <c r="I105" s="63"/>
      <c r="J105" s="59"/>
      <c r="K105" s="59"/>
      <c r="L105" s="60"/>
    </row>
    <row r="106" spans="1:14" s="3" customFormat="1" x14ac:dyDescent="0.25">
      <c r="A106" s="59"/>
      <c r="B106" s="5" t="s">
        <v>13</v>
      </c>
      <c r="C106" s="59"/>
      <c r="D106" s="59"/>
      <c r="E106" s="60"/>
      <c r="F106" s="59"/>
      <c r="G106" s="59"/>
      <c r="H106" s="63"/>
      <c r="I106" s="63"/>
      <c r="J106" s="59"/>
      <c r="K106" s="59"/>
      <c r="L106" s="59"/>
    </row>
    <row r="107" spans="1:14" s="3" customFormat="1" x14ac:dyDescent="0.25">
      <c r="A107" s="59"/>
      <c r="B107" s="4" t="s">
        <v>51</v>
      </c>
      <c r="C107" s="59" t="s">
        <v>26</v>
      </c>
      <c r="D107" s="59">
        <v>1.25</v>
      </c>
      <c r="E107" s="60">
        <f>E103*D107</f>
        <v>77.5</v>
      </c>
      <c r="F107" s="59"/>
      <c r="G107" s="59"/>
      <c r="H107" s="59"/>
      <c r="I107" s="63"/>
      <c r="J107" s="59"/>
      <c r="K107" s="63"/>
      <c r="L107" s="60"/>
    </row>
    <row r="108" spans="1:14" s="3" customFormat="1" x14ac:dyDescent="0.25">
      <c r="A108" s="59"/>
      <c r="B108" s="5" t="s">
        <v>52</v>
      </c>
      <c r="C108" s="59"/>
      <c r="D108" s="59"/>
      <c r="E108" s="60"/>
      <c r="F108" s="59"/>
      <c r="G108" s="59"/>
      <c r="H108" s="59"/>
      <c r="I108" s="63"/>
      <c r="J108" s="59"/>
      <c r="K108" s="63"/>
      <c r="L108" s="59"/>
    </row>
    <row r="109" spans="1:14" ht="19.899999999999999" customHeight="1" x14ac:dyDescent="0.25">
      <c r="A109" s="17"/>
      <c r="B109" s="7" t="s">
        <v>5</v>
      </c>
      <c r="C109" s="17"/>
      <c r="D109" s="17"/>
      <c r="E109" s="17"/>
      <c r="F109" s="17"/>
      <c r="G109" s="9"/>
      <c r="H109" s="17"/>
      <c r="I109" s="9"/>
      <c r="J109" s="17"/>
      <c r="K109" s="9"/>
      <c r="L109" s="9"/>
      <c r="N109" s="6"/>
    </row>
    <row r="110" spans="1:14" ht="19.899999999999999" customHeight="1" x14ac:dyDescent="0.25">
      <c r="A110" s="17"/>
      <c r="B110" s="10" t="s">
        <v>16</v>
      </c>
      <c r="C110" s="11" t="s">
        <v>150</v>
      </c>
      <c r="D110" s="17"/>
      <c r="E110" s="17"/>
      <c r="F110" s="17"/>
      <c r="G110" s="17"/>
      <c r="H110" s="17"/>
      <c r="I110" s="17"/>
      <c r="J110" s="17"/>
      <c r="K110" s="17"/>
      <c r="L110" s="19"/>
    </row>
    <row r="111" spans="1:14" ht="19.899999999999999" customHeight="1" x14ac:dyDescent="0.25">
      <c r="A111" s="17"/>
      <c r="B111" s="7" t="s">
        <v>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9"/>
    </row>
    <row r="112" spans="1:14" ht="19.899999999999999" customHeight="1" x14ac:dyDescent="0.25">
      <c r="A112" s="17"/>
      <c r="B112" s="10" t="s">
        <v>17</v>
      </c>
      <c r="C112" s="11" t="s">
        <v>150</v>
      </c>
      <c r="D112" s="17"/>
      <c r="E112" s="17"/>
      <c r="F112" s="17"/>
      <c r="G112" s="17"/>
      <c r="H112" s="17"/>
      <c r="I112" s="17"/>
      <c r="J112" s="17"/>
      <c r="K112" s="17"/>
      <c r="L112" s="19"/>
    </row>
    <row r="113" spans="1:12" ht="19.899999999999999" customHeight="1" x14ac:dyDescent="0.25">
      <c r="A113" s="17"/>
      <c r="B113" s="8" t="s">
        <v>89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23"/>
    </row>
    <row r="114" spans="1:12" ht="18" x14ac:dyDescent="0.25">
      <c r="A114" s="77" t="s">
        <v>90</v>
      </c>
      <c r="B114" s="78"/>
      <c r="C114" s="79"/>
      <c r="D114" s="80" t="s">
        <v>24</v>
      </c>
      <c r="E114" s="81"/>
      <c r="F114" s="81"/>
      <c r="G114" s="81"/>
      <c r="H114" s="81"/>
      <c r="I114" s="81"/>
      <c r="J114" s="81"/>
      <c r="K114" s="81"/>
      <c r="L114" s="82"/>
    </row>
    <row r="115" spans="1:12" ht="19.899999999999999" customHeight="1" x14ac:dyDescent="0.25">
      <c r="A115" s="65" t="s">
        <v>107</v>
      </c>
      <c r="B115" s="66"/>
      <c r="C115" s="67"/>
      <c r="D115" s="87"/>
      <c r="E115" s="88"/>
      <c r="F115" s="88"/>
      <c r="G115" s="88"/>
      <c r="H115" s="88"/>
      <c r="I115" s="88"/>
      <c r="J115" s="88"/>
      <c r="K115" s="88"/>
      <c r="L115" s="89"/>
    </row>
    <row r="116" spans="1:12" ht="30" x14ac:dyDescent="0.25">
      <c r="A116" s="59">
        <v>10</v>
      </c>
      <c r="B116" s="41" t="s">
        <v>98</v>
      </c>
      <c r="C116" s="24" t="s">
        <v>27</v>
      </c>
      <c r="D116" s="53"/>
      <c r="E116" s="28">
        <v>2252</v>
      </c>
      <c r="F116" s="59"/>
      <c r="G116" s="59"/>
      <c r="H116" s="59"/>
      <c r="I116" s="59"/>
      <c r="J116" s="59"/>
      <c r="K116" s="59"/>
      <c r="L116" s="59"/>
    </row>
    <row r="117" spans="1:12" x14ac:dyDescent="0.25">
      <c r="A117" s="59"/>
      <c r="B117" s="42"/>
      <c r="C117" s="25" t="s">
        <v>91</v>
      </c>
      <c r="D117" s="86"/>
      <c r="E117" s="49">
        <f>E52</f>
        <v>62</v>
      </c>
      <c r="F117" s="59"/>
      <c r="G117" s="59"/>
      <c r="H117" s="59"/>
      <c r="I117" s="59"/>
      <c r="J117" s="59"/>
      <c r="K117" s="59"/>
      <c r="L117" s="59"/>
    </row>
    <row r="118" spans="1:12" ht="30" x14ac:dyDescent="0.25">
      <c r="A118" s="59"/>
      <c r="B118" s="43" t="s">
        <v>99</v>
      </c>
      <c r="C118" s="26"/>
      <c r="D118" s="54"/>
      <c r="E118" s="50"/>
      <c r="F118" s="59"/>
      <c r="G118" s="59"/>
      <c r="H118" s="59"/>
      <c r="I118" s="59"/>
      <c r="J118" s="59"/>
      <c r="K118" s="59"/>
      <c r="L118" s="59"/>
    </row>
    <row r="119" spans="1:12" s="3" customFormat="1" x14ac:dyDescent="0.25">
      <c r="A119" s="59"/>
      <c r="B119" s="40" t="s">
        <v>11</v>
      </c>
      <c r="C119" s="59" t="s">
        <v>12</v>
      </c>
      <c r="D119" s="59">
        <v>0.20899999999999999</v>
      </c>
      <c r="E119" s="60">
        <f>E116*D119</f>
        <v>470.66800000000001</v>
      </c>
      <c r="F119" s="59"/>
      <c r="G119" s="59"/>
      <c r="H119" s="63"/>
      <c r="I119" s="63"/>
      <c r="J119" s="59"/>
      <c r="K119" s="59"/>
      <c r="L119" s="60"/>
    </row>
    <row r="120" spans="1:12" s="3" customFormat="1" x14ac:dyDescent="0.25">
      <c r="A120" s="59"/>
      <c r="B120" s="5" t="s">
        <v>13</v>
      </c>
      <c r="C120" s="59"/>
      <c r="D120" s="59"/>
      <c r="E120" s="60"/>
      <c r="F120" s="59"/>
      <c r="G120" s="59"/>
      <c r="H120" s="63"/>
      <c r="I120" s="63"/>
      <c r="J120" s="59"/>
      <c r="K120" s="59"/>
      <c r="L120" s="59"/>
    </row>
    <row r="121" spans="1:12" s="3" customFormat="1" x14ac:dyDescent="0.25">
      <c r="A121" s="59"/>
      <c r="B121" s="4" t="s">
        <v>48</v>
      </c>
      <c r="C121" s="59" t="s">
        <v>26</v>
      </c>
      <c r="D121" s="59">
        <v>0.05</v>
      </c>
      <c r="E121" s="60">
        <f>E116*D121</f>
        <v>112.60000000000001</v>
      </c>
      <c r="F121" s="59"/>
      <c r="G121" s="59"/>
      <c r="H121" s="59"/>
      <c r="I121" s="63"/>
      <c r="J121" s="59"/>
      <c r="K121" s="64"/>
      <c r="L121" s="60"/>
    </row>
    <row r="122" spans="1:12" s="3" customFormat="1" x14ac:dyDescent="0.25">
      <c r="A122" s="59"/>
      <c r="B122" s="5" t="s">
        <v>49</v>
      </c>
      <c r="C122" s="59"/>
      <c r="D122" s="59"/>
      <c r="E122" s="60"/>
      <c r="F122" s="59"/>
      <c r="G122" s="59"/>
      <c r="H122" s="59"/>
      <c r="I122" s="63"/>
      <c r="J122" s="59"/>
      <c r="K122" s="64"/>
      <c r="L122" s="59"/>
    </row>
    <row r="123" spans="1:12" x14ac:dyDescent="0.25">
      <c r="A123" s="53"/>
      <c r="B123" s="40" t="s">
        <v>14</v>
      </c>
      <c r="C123" s="53"/>
      <c r="D123" s="53"/>
      <c r="E123" s="55"/>
      <c r="F123" s="53"/>
      <c r="G123" s="53"/>
      <c r="H123" s="53"/>
      <c r="I123" s="55"/>
      <c r="J123" s="53"/>
      <c r="K123" s="53"/>
      <c r="L123" s="55"/>
    </row>
    <row r="124" spans="1:12" s="3" customFormat="1" x14ac:dyDescent="0.25">
      <c r="A124" s="54"/>
      <c r="B124" s="5" t="s">
        <v>15</v>
      </c>
      <c r="C124" s="54"/>
      <c r="D124" s="54"/>
      <c r="E124" s="56"/>
      <c r="F124" s="54"/>
      <c r="G124" s="54"/>
      <c r="H124" s="54"/>
      <c r="I124" s="56"/>
      <c r="J124" s="54"/>
      <c r="K124" s="54"/>
      <c r="L124" s="56"/>
    </row>
    <row r="125" spans="1:12" s="3" customFormat="1" x14ac:dyDescent="0.25">
      <c r="A125" s="59"/>
      <c r="B125" s="4" t="s">
        <v>143</v>
      </c>
      <c r="C125" s="59" t="s">
        <v>29</v>
      </c>
      <c r="D125" s="70">
        <v>1</v>
      </c>
      <c r="E125" s="70">
        <f>E117*D125</f>
        <v>62</v>
      </c>
      <c r="F125" s="59"/>
      <c r="G125" s="60"/>
      <c r="H125" s="59"/>
      <c r="I125" s="60"/>
      <c r="J125" s="59"/>
      <c r="K125" s="59"/>
      <c r="L125" s="60"/>
    </row>
    <row r="126" spans="1:12" s="3" customFormat="1" x14ac:dyDescent="0.25">
      <c r="A126" s="59"/>
      <c r="B126" s="5" t="s">
        <v>142</v>
      </c>
      <c r="C126" s="59"/>
      <c r="D126" s="70"/>
      <c r="E126" s="70"/>
      <c r="F126" s="59"/>
      <c r="G126" s="60"/>
      <c r="H126" s="59"/>
      <c r="I126" s="60"/>
      <c r="J126" s="59"/>
      <c r="K126" s="59"/>
      <c r="L126" s="59"/>
    </row>
    <row r="127" spans="1:12" s="3" customFormat="1" ht="30" x14ac:dyDescent="0.25">
      <c r="A127" s="59"/>
      <c r="B127" s="4" t="s">
        <v>92</v>
      </c>
      <c r="C127" s="59" t="s">
        <v>29</v>
      </c>
      <c r="D127" s="70">
        <v>2</v>
      </c>
      <c r="E127" s="70">
        <f>E117*D127</f>
        <v>124</v>
      </c>
      <c r="F127" s="59"/>
      <c r="G127" s="60"/>
      <c r="H127" s="59"/>
      <c r="I127" s="60"/>
      <c r="J127" s="59"/>
      <c r="K127" s="59"/>
      <c r="L127" s="60"/>
    </row>
    <row r="128" spans="1:12" s="3" customFormat="1" ht="30" x14ac:dyDescent="0.25">
      <c r="A128" s="59"/>
      <c r="B128" s="5" t="s">
        <v>93</v>
      </c>
      <c r="C128" s="59"/>
      <c r="D128" s="70"/>
      <c r="E128" s="70"/>
      <c r="F128" s="59"/>
      <c r="G128" s="60"/>
      <c r="H128" s="59"/>
      <c r="I128" s="60"/>
      <c r="J128" s="59"/>
      <c r="K128" s="59"/>
      <c r="L128" s="59"/>
    </row>
    <row r="129" spans="1:12" s="3" customFormat="1" x14ac:dyDescent="0.25">
      <c r="A129" s="59"/>
      <c r="B129" s="4" t="s">
        <v>94</v>
      </c>
      <c r="C129" s="59" t="s">
        <v>27</v>
      </c>
      <c r="D129" s="70">
        <v>1</v>
      </c>
      <c r="E129" s="70">
        <f>E116*D129</f>
        <v>2252</v>
      </c>
      <c r="F129" s="59"/>
      <c r="G129" s="60"/>
      <c r="H129" s="59"/>
      <c r="I129" s="60"/>
      <c r="J129" s="59"/>
      <c r="K129" s="59"/>
      <c r="L129" s="60"/>
    </row>
    <row r="130" spans="1:12" s="3" customFormat="1" ht="30" x14ac:dyDescent="0.25">
      <c r="A130" s="59"/>
      <c r="B130" s="5" t="s">
        <v>95</v>
      </c>
      <c r="C130" s="59"/>
      <c r="D130" s="70"/>
      <c r="E130" s="70"/>
      <c r="F130" s="59"/>
      <c r="G130" s="60"/>
      <c r="H130" s="59"/>
      <c r="I130" s="60"/>
      <c r="J130" s="59"/>
      <c r="K130" s="59"/>
      <c r="L130" s="59"/>
    </row>
    <row r="131" spans="1:12" s="3" customFormat="1" ht="30" x14ac:dyDescent="0.25">
      <c r="A131" s="59"/>
      <c r="B131" s="4" t="s">
        <v>96</v>
      </c>
      <c r="C131" s="59" t="s">
        <v>29</v>
      </c>
      <c r="D131" s="70">
        <v>3</v>
      </c>
      <c r="E131" s="70">
        <f>E117*D131</f>
        <v>186</v>
      </c>
      <c r="F131" s="59"/>
      <c r="G131" s="60"/>
      <c r="H131" s="59"/>
      <c r="I131" s="60"/>
      <c r="J131" s="59"/>
      <c r="K131" s="59"/>
      <c r="L131" s="60"/>
    </row>
    <row r="132" spans="1:12" s="3" customFormat="1" ht="15" customHeight="1" x14ac:dyDescent="0.25">
      <c r="A132" s="59"/>
      <c r="B132" s="5" t="s">
        <v>97</v>
      </c>
      <c r="C132" s="59"/>
      <c r="D132" s="70"/>
      <c r="E132" s="70"/>
      <c r="F132" s="59"/>
      <c r="G132" s="60"/>
      <c r="H132" s="59"/>
      <c r="I132" s="60"/>
      <c r="J132" s="59"/>
      <c r="K132" s="59"/>
      <c r="L132" s="59"/>
    </row>
    <row r="133" spans="1:12" s="3" customFormat="1" ht="30" x14ac:dyDescent="0.25">
      <c r="A133" s="59"/>
      <c r="B133" s="4" t="s">
        <v>101</v>
      </c>
      <c r="C133" s="59" t="s">
        <v>29</v>
      </c>
      <c r="D133" s="70">
        <v>1</v>
      </c>
      <c r="E133" s="70">
        <f>E117*D133</f>
        <v>62</v>
      </c>
      <c r="F133" s="59"/>
      <c r="G133" s="60"/>
      <c r="H133" s="59"/>
      <c r="I133" s="60"/>
      <c r="J133" s="59"/>
      <c r="K133" s="59"/>
      <c r="L133" s="60"/>
    </row>
    <row r="134" spans="1:12" s="3" customFormat="1" ht="30" x14ac:dyDescent="0.25">
      <c r="A134" s="59"/>
      <c r="B134" s="5" t="s">
        <v>100</v>
      </c>
      <c r="C134" s="59"/>
      <c r="D134" s="70"/>
      <c r="E134" s="70"/>
      <c r="F134" s="59"/>
      <c r="G134" s="60"/>
      <c r="H134" s="59"/>
      <c r="I134" s="60"/>
      <c r="J134" s="59"/>
      <c r="K134" s="59"/>
      <c r="L134" s="59"/>
    </row>
    <row r="135" spans="1:12" s="3" customFormat="1" ht="30" x14ac:dyDescent="0.25">
      <c r="A135" s="59"/>
      <c r="B135" s="4" t="s">
        <v>103</v>
      </c>
      <c r="C135" s="59" t="s">
        <v>29</v>
      </c>
      <c r="D135" s="70">
        <v>1</v>
      </c>
      <c r="E135" s="70">
        <f>E117*D135</f>
        <v>62</v>
      </c>
      <c r="F135" s="63"/>
      <c r="G135" s="60"/>
      <c r="H135" s="59"/>
      <c r="I135" s="60"/>
      <c r="J135" s="59"/>
      <c r="K135" s="59"/>
      <c r="L135" s="60"/>
    </row>
    <row r="136" spans="1:12" s="3" customFormat="1" x14ac:dyDescent="0.25">
      <c r="A136" s="59"/>
      <c r="B136" s="5" t="s">
        <v>102</v>
      </c>
      <c r="C136" s="59"/>
      <c r="D136" s="70"/>
      <c r="E136" s="70"/>
      <c r="F136" s="63"/>
      <c r="G136" s="60"/>
      <c r="H136" s="59"/>
      <c r="I136" s="60"/>
      <c r="J136" s="59"/>
      <c r="K136" s="59"/>
      <c r="L136" s="59"/>
    </row>
    <row r="137" spans="1:12" s="3" customFormat="1" ht="30" x14ac:dyDescent="0.25">
      <c r="A137" s="59"/>
      <c r="B137" s="4" t="s">
        <v>104</v>
      </c>
      <c r="C137" s="59" t="s">
        <v>27</v>
      </c>
      <c r="D137" s="63">
        <v>2.5</v>
      </c>
      <c r="E137" s="60">
        <f>E117*D137</f>
        <v>155</v>
      </c>
      <c r="F137" s="59"/>
      <c r="G137" s="60"/>
      <c r="H137" s="59"/>
      <c r="I137" s="60"/>
      <c r="J137" s="59"/>
      <c r="K137" s="59"/>
      <c r="L137" s="60"/>
    </row>
    <row r="138" spans="1:12" s="3" customFormat="1" x14ac:dyDescent="0.25">
      <c r="A138" s="59"/>
      <c r="B138" s="5" t="s">
        <v>28</v>
      </c>
      <c r="C138" s="59"/>
      <c r="D138" s="63"/>
      <c r="E138" s="60"/>
      <c r="F138" s="59"/>
      <c r="G138" s="60"/>
      <c r="H138" s="59"/>
      <c r="I138" s="60"/>
      <c r="J138" s="59"/>
      <c r="K138" s="59"/>
      <c r="L138" s="59"/>
    </row>
    <row r="139" spans="1:12" s="3" customFormat="1" x14ac:dyDescent="0.25">
      <c r="A139" s="59"/>
      <c r="B139" s="4" t="s">
        <v>106</v>
      </c>
      <c r="C139" s="59" t="s">
        <v>29</v>
      </c>
      <c r="D139" s="70">
        <v>2</v>
      </c>
      <c r="E139" s="70">
        <f>E117*D139</f>
        <v>124</v>
      </c>
      <c r="F139" s="63"/>
      <c r="G139" s="60"/>
      <c r="H139" s="59"/>
      <c r="I139" s="60"/>
      <c r="J139" s="59"/>
      <c r="K139" s="59"/>
      <c r="L139" s="60"/>
    </row>
    <row r="140" spans="1:12" s="3" customFormat="1" ht="30" x14ac:dyDescent="0.25">
      <c r="A140" s="59"/>
      <c r="B140" s="5" t="s">
        <v>105</v>
      </c>
      <c r="C140" s="59"/>
      <c r="D140" s="70"/>
      <c r="E140" s="70"/>
      <c r="F140" s="63"/>
      <c r="G140" s="60"/>
      <c r="H140" s="59"/>
      <c r="I140" s="60"/>
      <c r="J140" s="59"/>
      <c r="K140" s="59"/>
      <c r="L140" s="59"/>
    </row>
    <row r="141" spans="1:12" s="3" customFormat="1" ht="45" x14ac:dyDescent="0.25">
      <c r="A141" s="59"/>
      <c r="B141" s="4" t="s">
        <v>144</v>
      </c>
      <c r="C141" s="59" t="s">
        <v>27</v>
      </c>
      <c r="D141" s="70" t="s">
        <v>145</v>
      </c>
      <c r="E141" s="70">
        <f>(E52*1)</f>
        <v>62</v>
      </c>
      <c r="F141" s="59"/>
      <c r="G141" s="60"/>
      <c r="H141" s="59"/>
      <c r="I141" s="60"/>
      <c r="J141" s="59"/>
      <c r="K141" s="59"/>
      <c r="L141" s="60"/>
    </row>
    <row r="142" spans="1:12" s="3" customFormat="1" ht="45" x14ac:dyDescent="0.25">
      <c r="A142" s="59"/>
      <c r="B142" s="5" t="s">
        <v>146</v>
      </c>
      <c r="C142" s="59"/>
      <c r="D142" s="70"/>
      <c r="E142" s="70"/>
      <c r="F142" s="59"/>
      <c r="G142" s="60"/>
      <c r="H142" s="59"/>
      <c r="I142" s="60"/>
      <c r="J142" s="59"/>
      <c r="K142" s="59"/>
      <c r="L142" s="59"/>
    </row>
    <row r="143" spans="1:12" s="3" customFormat="1" ht="30" x14ac:dyDescent="0.25">
      <c r="A143" s="59"/>
      <c r="B143" s="4" t="s">
        <v>141</v>
      </c>
      <c r="C143" s="59" t="s">
        <v>29</v>
      </c>
      <c r="D143" s="70">
        <v>1</v>
      </c>
      <c r="E143" s="70">
        <f>E117*D143</f>
        <v>62</v>
      </c>
      <c r="F143" s="59"/>
      <c r="G143" s="60"/>
      <c r="H143" s="59"/>
      <c r="I143" s="60"/>
      <c r="J143" s="59"/>
      <c r="K143" s="59"/>
      <c r="L143" s="60"/>
    </row>
    <row r="144" spans="1:12" s="3" customFormat="1" ht="30" x14ac:dyDescent="0.25">
      <c r="A144" s="59"/>
      <c r="B144" s="5" t="s">
        <v>140</v>
      </c>
      <c r="C144" s="59"/>
      <c r="D144" s="70"/>
      <c r="E144" s="70"/>
      <c r="F144" s="59"/>
      <c r="G144" s="60"/>
      <c r="H144" s="59"/>
      <c r="I144" s="60"/>
      <c r="J144" s="59"/>
      <c r="K144" s="59"/>
      <c r="L144" s="59"/>
    </row>
    <row r="145" spans="1:12" ht="19.899999999999999" customHeight="1" x14ac:dyDescent="0.25">
      <c r="A145" s="65" t="s">
        <v>108</v>
      </c>
      <c r="B145" s="66"/>
      <c r="C145" s="67"/>
      <c r="D145" s="29"/>
      <c r="E145" s="30"/>
      <c r="F145" s="30"/>
      <c r="G145" s="30"/>
      <c r="H145" s="30"/>
      <c r="I145" s="30"/>
      <c r="J145" s="30"/>
      <c r="K145" s="30"/>
      <c r="L145" s="31"/>
    </row>
    <row r="146" spans="1:12" ht="60" x14ac:dyDescent="0.25">
      <c r="A146" s="59">
        <v>11</v>
      </c>
      <c r="B146" s="41" t="s">
        <v>109</v>
      </c>
      <c r="C146" s="71" t="s">
        <v>29</v>
      </c>
      <c r="D146" s="53"/>
      <c r="E146" s="68">
        <v>3</v>
      </c>
      <c r="F146" s="59"/>
      <c r="G146" s="59"/>
      <c r="H146" s="59"/>
      <c r="I146" s="59"/>
      <c r="J146" s="59"/>
      <c r="K146" s="59"/>
      <c r="L146" s="59"/>
    </row>
    <row r="147" spans="1:12" ht="60" x14ac:dyDescent="0.25">
      <c r="A147" s="59"/>
      <c r="B147" s="43" t="s">
        <v>147</v>
      </c>
      <c r="C147" s="72"/>
      <c r="D147" s="54"/>
      <c r="E147" s="69"/>
      <c r="F147" s="59"/>
      <c r="G147" s="59"/>
      <c r="H147" s="59"/>
      <c r="I147" s="59"/>
      <c r="J147" s="59"/>
      <c r="K147" s="59"/>
      <c r="L147" s="59"/>
    </row>
    <row r="148" spans="1:12" s="3" customFormat="1" x14ac:dyDescent="0.25">
      <c r="A148" s="59"/>
      <c r="B148" s="40" t="s">
        <v>11</v>
      </c>
      <c r="C148" s="59" t="s">
        <v>12</v>
      </c>
      <c r="D148" s="59">
        <v>7.24</v>
      </c>
      <c r="E148" s="60">
        <f>E146*D148</f>
        <v>21.72</v>
      </c>
      <c r="F148" s="59"/>
      <c r="G148" s="59"/>
      <c r="H148" s="63"/>
      <c r="I148" s="63"/>
      <c r="J148" s="59"/>
      <c r="K148" s="59"/>
      <c r="L148" s="60"/>
    </row>
    <row r="149" spans="1:12" s="3" customFormat="1" x14ac:dyDescent="0.25">
      <c r="A149" s="59"/>
      <c r="B149" s="5" t="s">
        <v>13</v>
      </c>
      <c r="C149" s="59"/>
      <c r="D149" s="59"/>
      <c r="E149" s="60"/>
      <c r="F149" s="59"/>
      <c r="G149" s="59"/>
      <c r="H149" s="63"/>
      <c r="I149" s="63"/>
      <c r="J149" s="59"/>
      <c r="K149" s="59"/>
      <c r="L149" s="59"/>
    </row>
    <row r="150" spans="1:12" x14ac:dyDescent="0.25">
      <c r="A150" s="53"/>
      <c r="B150" s="40" t="s">
        <v>14</v>
      </c>
      <c r="C150" s="53"/>
      <c r="D150" s="53"/>
      <c r="E150" s="55"/>
      <c r="F150" s="53"/>
      <c r="G150" s="53"/>
      <c r="H150" s="53"/>
      <c r="I150" s="55"/>
      <c r="J150" s="53"/>
      <c r="K150" s="53"/>
      <c r="L150" s="55"/>
    </row>
    <row r="151" spans="1:12" s="3" customFormat="1" x14ac:dyDescent="0.25">
      <c r="A151" s="54"/>
      <c r="B151" s="5" t="s">
        <v>15</v>
      </c>
      <c r="C151" s="54"/>
      <c r="D151" s="54"/>
      <c r="E151" s="56"/>
      <c r="F151" s="54"/>
      <c r="G151" s="54"/>
      <c r="H151" s="54"/>
      <c r="I151" s="56"/>
      <c r="J151" s="54"/>
      <c r="K151" s="54"/>
      <c r="L151" s="56"/>
    </row>
    <row r="152" spans="1:12" s="3" customFormat="1" x14ac:dyDescent="0.25">
      <c r="A152" s="59"/>
      <c r="B152" s="4" t="s">
        <v>128</v>
      </c>
      <c r="C152" s="59" t="s">
        <v>29</v>
      </c>
      <c r="D152" s="70">
        <v>1</v>
      </c>
      <c r="E152" s="70">
        <f>E146*D152</f>
        <v>3</v>
      </c>
      <c r="F152" s="59"/>
      <c r="G152" s="60"/>
      <c r="H152" s="59"/>
      <c r="I152" s="60"/>
      <c r="J152" s="59"/>
      <c r="K152" s="59"/>
      <c r="L152" s="60"/>
    </row>
    <row r="153" spans="1:12" s="3" customFormat="1" ht="30" x14ac:dyDescent="0.25">
      <c r="A153" s="59"/>
      <c r="B153" s="5" t="s">
        <v>127</v>
      </c>
      <c r="C153" s="59"/>
      <c r="D153" s="70"/>
      <c r="E153" s="70"/>
      <c r="F153" s="59"/>
      <c r="G153" s="60"/>
      <c r="H153" s="59"/>
      <c r="I153" s="60"/>
      <c r="J153" s="59"/>
      <c r="K153" s="59"/>
      <c r="L153" s="59"/>
    </row>
    <row r="154" spans="1:12" s="3" customFormat="1" x14ac:dyDescent="0.25">
      <c r="A154" s="59"/>
      <c r="B154" s="4" t="s">
        <v>111</v>
      </c>
      <c r="C154" s="59" t="s">
        <v>29</v>
      </c>
      <c r="D154" s="70">
        <v>2</v>
      </c>
      <c r="E154" s="70">
        <f>E146*D154</f>
        <v>6</v>
      </c>
      <c r="F154" s="59"/>
      <c r="G154" s="60"/>
      <c r="H154" s="59"/>
      <c r="I154" s="60"/>
      <c r="J154" s="59"/>
      <c r="K154" s="59"/>
      <c r="L154" s="60"/>
    </row>
    <row r="155" spans="1:12" s="3" customFormat="1" x14ac:dyDescent="0.25">
      <c r="A155" s="59"/>
      <c r="B155" s="5" t="s">
        <v>110</v>
      </c>
      <c r="C155" s="59"/>
      <c r="D155" s="70"/>
      <c r="E155" s="70"/>
      <c r="F155" s="59"/>
      <c r="G155" s="60"/>
      <c r="H155" s="59"/>
      <c r="I155" s="60"/>
      <c r="J155" s="59"/>
      <c r="K155" s="59"/>
      <c r="L155" s="59"/>
    </row>
    <row r="156" spans="1:12" s="3" customFormat="1" ht="30" x14ac:dyDescent="0.25">
      <c r="A156" s="59"/>
      <c r="B156" s="4" t="s">
        <v>126</v>
      </c>
      <c r="C156" s="59" t="s">
        <v>29</v>
      </c>
      <c r="D156" s="70">
        <v>1</v>
      </c>
      <c r="E156" s="70">
        <f>E146*D156</f>
        <v>3</v>
      </c>
      <c r="F156" s="59"/>
      <c r="G156" s="60"/>
      <c r="H156" s="59"/>
      <c r="I156" s="60"/>
      <c r="J156" s="59"/>
      <c r="K156" s="59"/>
      <c r="L156" s="60"/>
    </row>
    <row r="157" spans="1:12" s="3" customFormat="1" x14ac:dyDescent="0.25">
      <c r="A157" s="59"/>
      <c r="B157" s="5" t="s">
        <v>125</v>
      </c>
      <c r="C157" s="59"/>
      <c r="D157" s="70"/>
      <c r="E157" s="70"/>
      <c r="F157" s="59"/>
      <c r="G157" s="60"/>
      <c r="H157" s="59"/>
      <c r="I157" s="60"/>
      <c r="J157" s="59"/>
      <c r="K157" s="59"/>
      <c r="L157" s="59"/>
    </row>
    <row r="158" spans="1:12" ht="19.899999999999999" customHeight="1" x14ac:dyDescent="0.25">
      <c r="A158" s="65" t="s">
        <v>112</v>
      </c>
      <c r="B158" s="66"/>
      <c r="C158" s="67"/>
      <c r="D158" s="29"/>
      <c r="E158" s="30"/>
      <c r="F158" s="30"/>
      <c r="G158" s="30"/>
      <c r="H158" s="30"/>
      <c r="I158" s="30"/>
      <c r="J158" s="30"/>
      <c r="K158" s="30"/>
      <c r="L158" s="31"/>
    </row>
    <row r="159" spans="1:12" ht="30" x14ac:dyDescent="0.25">
      <c r="A159" s="59">
        <v>12</v>
      </c>
      <c r="B159" s="41" t="s">
        <v>114</v>
      </c>
      <c r="C159" s="59" t="s">
        <v>91</v>
      </c>
      <c r="D159" s="59"/>
      <c r="E159" s="73">
        <f>E52</f>
        <v>62</v>
      </c>
      <c r="F159" s="59"/>
      <c r="G159" s="59"/>
      <c r="H159" s="59"/>
      <c r="I159" s="59"/>
      <c r="J159" s="59"/>
      <c r="K159" s="59"/>
      <c r="L159" s="59"/>
    </row>
    <row r="160" spans="1:12" ht="30" x14ac:dyDescent="0.25">
      <c r="A160" s="59"/>
      <c r="B160" s="43" t="s">
        <v>113</v>
      </c>
      <c r="C160" s="59"/>
      <c r="D160" s="59"/>
      <c r="E160" s="74"/>
      <c r="F160" s="59"/>
      <c r="G160" s="59"/>
      <c r="H160" s="59"/>
      <c r="I160" s="59"/>
      <c r="J160" s="59"/>
      <c r="K160" s="59"/>
      <c r="L160" s="59"/>
    </row>
    <row r="161" spans="1:12" s="3" customFormat="1" x14ac:dyDescent="0.25">
      <c r="A161" s="59"/>
      <c r="B161" s="40" t="s">
        <v>11</v>
      </c>
      <c r="C161" s="59" t="s">
        <v>12</v>
      </c>
      <c r="D161" s="59">
        <v>1.76</v>
      </c>
      <c r="E161" s="60">
        <f>E159*D161</f>
        <v>109.12</v>
      </c>
      <c r="F161" s="59"/>
      <c r="G161" s="59"/>
      <c r="H161" s="63"/>
      <c r="I161" s="63"/>
      <c r="J161" s="59"/>
      <c r="K161" s="59"/>
      <c r="L161" s="60"/>
    </row>
    <row r="162" spans="1:12" s="3" customFormat="1" x14ac:dyDescent="0.25">
      <c r="A162" s="59"/>
      <c r="B162" s="5" t="s">
        <v>13</v>
      </c>
      <c r="C162" s="59"/>
      <c r="D162" s="59"/>
      <c r="E162" s="60"/>
      <c r="F162" s="59"/>
      <c r="G162" s="59"/>
      <c r="H162" s="63"/>
      <c r="I162" s="63"/>
      <c r="J162" s="59"/>
      <c r="K162" s="59"/>
      <c r="L162" s="59"/>
    </row>
    <row r="163" spans="1:12" s="3" customFormat="1" x14ac:dyDescent="0.25">
      <c r="A163" s="59"/>
      <c r="B163" s="4" t="s">
        <v>116</v>
      </c>
      <c r="C163" s="59" t="s">
        <v>26</v>
      </c>
      <c r="D163" s="59">
        <v>0.09</v>
      </c>
      <c r="E163" s="60">
        <f>E159*D163</f>
        <v>5.58</v>
      </c>
      <c r="F163" s="59"/>
      <c r="G163" s="59"/>
      <c r="H163" s="59"/>
      <c r="I163" s="63"/>
      <c r="J163" s="59"/>
      <c r="K163" s="64"/>
      <c r="L163" s="60"/>
    </row>
    <row r="164" spans="1:12" s="3" customFormat="1" ht="45" x14ac:dyDescent="0.25">
      <c r="A164" s="59"/>
      <c r="B164" s="5" t="s">
        <v>115</v>
      </c>
      <c r="C164" s="59"/>
      <c r="D164" s="59"/>
      <c r="E164" s="60"/>
      <c r="F164" s="59"/>
      <c r="G164" s="59"/>
      <c r="H164" s="59"/>
      <c r="I164" s="63"/>
      <c r="J164" s="59"/>
      <c r="K164" s="64"/>
      <c r="L164" s="59"/>
    </row>
    <row r="165" spans="1:12" s="3" customFormat="1" x14ac:dyDescent="0.25">
      <c r="A165" s="59"/>
      <c r="B165" s="4" t="s">
        <v>118</v>
      </c>
      <c r="C165" s="59" t="s">
        <v>26</v>
      </c>
      <c r="D165" s="59">
        <v>0.36</v>
      </c>
      <c r="E165" s="60">
        <f>E159*D165</f>
        <v>22.32</v>
      </c>
      <c r="F165" s="59"/>
      <c r="G165" s="59"/>
      <c r="H165" s="59"/>
      <c r="I165" s="63"/>
      <c r="J165" s="59"/>
      <c r="K165" s="64"/>
      <c r="L165" s="60"/>
    </row>
    <row r="166" spans="1:12" s="3" customFormat="1" ht="30" x14ac:dyDescent="0.25">
      <c r="A166" s="59"/>
      <c r="B166" s="5" t="s">
        <v>117</v>
      </c>
      <c r="C166" s="59"/>
      <c r="D166" s="59"/>
      <c r="E166" s="60"/>
      <c r="F166" s="59"/>
      <c r="G166" s="59"/>
      <c r="H166" s="59"/>
      <c r="I166" s="63"/>
      <c r="J166" s="59"/>
      <c r="K166" s="64"/>
      <c r="L166" s="59"/>
    </row>
    <row r="167" spans="1:12" s="3" customFormat="1" ht="30" x14ac:dyDescent="0.25">
      <c r="A167" s="59"/>
      <c r="B167" s="4" t="s">
        <v>120</v>
      </c>
      <c r="C167" s="59" t="s">
        <v>26</v>
      </c>
      <c r="D167" s="59">
        <v>0.25</v>
      </c>
      <c r="E167" s="60">
        <f>E159*D167</f>
        <v>15.5</v>
      </c>
      <c r="F167" s="59"/>
      <c r="G167" s="59"/>
      <c r="H167" s="59"/>
      <c r="I167" s="63"/>
      <c r="J167" s="59"/>
      <c r="K167" s="64"/>
      <c r="L167" s="60"/>
    </row>
    <row r="168" spans="1:12" s="3" customFormat="1" ht="30" x14ac:dyDescent="0.25">
      <c r="A168" s="59"/>
      <c r="B168" s="5" t="s">
        <v>119</v>
      </c>
      <c r="C168" s="59"/>
      <c r="D168" s="59"/>
      <c r="E168" s="60"/>
      <c r="F168" s="59"/>
      <c r="G168" s="59"/>
      <c r="H168" s="59"/>
      <c r="I168" s="63"/>
      <c r="J168" s="59"/>
      <c r="K168" s="64"/>
      <c r="L168" s="59"/>
    </row>
    <row r="169" spans="1:12" x14ac:dyDescent="0.25">
      <c r="A169" s="59"/>
      <c r="B169" s="4" t="s">
        <v>22</v>
      </c>
      <c r="C169" s="59" t="s">
        <v>20</v>
      </c>
      <c r="D169" s="59">
        <v>0.16</v>
      </c>
      <c r="E169" s="60">
        <f>E159*D169</f>
        <v>9.92</v>
      </c>
      <c r="F169" s="59"/>
      <c r="G169" s="59"/>
      <c r="H169" s="59"/>
      <c r="I169" s="60"/>
      <c r="J169" s="59"/>
      <c r="K169" s="64"/>
      <c r="L169" s="64"/>
    </row>
    <row r="170" spans="1:12" s="3" customFormat="1" x14ac:dyDescent="0.25">
      <c r="A170" s="59"/>
      <c r="B170" s="5" t="s">
        <v>23</v>
      </c>
      <c r="C170" s="59"/>
      <c r="D170" s="59"/>
      <c r="E170" s="60"/>
      <c r="F170" s="59"/>
      <c r="G170" s="59"/>
      <c r="H170" s="59"/>
      <c r="I170" s="60"/>
      <c r="J170" s="59"/>
      <c r="K170" s="64"/>
      <c r="L170" s="64"/>
    </row>
    <row r="171" spans="1:12" x14ac:dyDescent="0.25">
      <c r="A171" s="53"/>
      <c r="B171" s="40" t="s">
        <v>14</v>
      </c>
      <c r="C171" s="53"/>
      <c r="D171" s="53"/>
      <c r="E171" s="55"/>
      <c r="F171" s="53"/>
      <c r="G171" s="53"/>
      <c r="H171" s="53"/>
      <c r="I171" s="55"/>
      <c r="J171" s="53"/>
      <c r="K171" s="53"/>
      <c r="L171" s="55"/>
    </row>
    <row r="172" spans="1:12" s="3" customFormat="1" x14ac:dyDescent="0.25">
      <c r="A172" s="54"/>
      <c r="B172" s="5" t="s">
        <v>15</v>
      </c>
      <c r="C172" s="54"/>
      <c r="D172" s="54"/>
      <c r="E172" s="56"/>
      <c r="F172" s="54"/>
      <c r="G172" s="54"/>
      <c r="H172" s="54"/>
      <c r="I172" s="56"/>
      <c r="J172" s="54"/>
      <c r="K172" s="54"/>
      <c r="L172" s="56"/>
    </row>
    <row r="173" spans="1:12" s="3" customFormat="1" ht="30" x14ac:dyDescent="0.25">
      <c r="A173" s="59"/>
      <c r="B173" s="4" t="s">
        <v>121</v>
      </c>
      <c r="C173" s="59" t="s">
        <v>27</v>
      </c>
      <c r="D173" s="60">
        <v>2</v>
      </c>
      <c r="E173" s="60">
        <f>E159*D173</f>
        <v>124</v>
      </c>
      <c r="F173" s="59"/>
      <c r="G173" s="60"/>
      <c r="H173" s="59"/>
      <c r="I173" s="60"/>
      <c r="J173" s="59"/>
      <c r="K173" s="59"/>
      <c r="L173" s="60"/>
    </row>
    <row r="174" spans="1:12" s="3" customFormat="1" ht="30" x14ac:dyDescent="0.25">
      <c r="A174" s="59"/>
      <c r="B174" s="5" t="s">
        <v>122</v>
      </c>
      <c r="C174" s="59"/>
      <c r="D174" s="60"/>
      <c r="E174" s="60"/>
      <c r="F174" s="59"/>
      <c r="G174" s="60"/>
      <c r="H174" s="59"/>
      <c r="I174" s="60"/>
      <c r="J174" s="59"/>
      <c r="K174" s="59"/>
      <c r="L174" s="59"/>
    </row>
    <row r="175" spans="1:12" s="3" customFormat="1" ht="30" x14ac:dyDescent="0.25">
      <c r="A175" s="59"/>
      <c r="B175" s="4" t="s">
        <v>123</v>
      </c>
      <c r="C175" s="59" t="s">
        <v>27</v>
      </c>
      <c r="D175" s="60">
        <v>1.5</v>
      </c>
      <c r="E175" s="60">
        <f>E159*D175</f>
        <v>93</v>
      </c>
      <c r="F175" s="59"/>
      <c r="G175" s="60"/>
      <c r="H175" s="59"/>
      <c r="I175" s="60"/>
      <c r="J175" s="59"/>
      <c r="K175" s="59"/>
      <c r="L175" s="60"/>
    </row>
    <row r="176" spans="1:12" s="3" customFormat="1" ht="30" x14ac:dyDescent="0.25">
      <c r="A176" s="59"/>
      <c r="B176" s="5" t="s">
        <v>129</v>
      </c>
      <c r="C176" s="59"/>
      <c r="D176" s="60"/>
      <c r="E176" s="60"/>
      <c r="F176" s="59"/>
      <c r="G176" s="60"/>
      <c r="H176" s="59"/>
      <c r="I176" s="60"/>
      <c r="J176" s="59"/>
      <c r="K176" s="59"/>
      <c r="L176" s="59"/>
    </row>
    <row r="177" spans="1:12" s="3" customFormat="1" x14ac:dyDescent="0.25">
      <c r="A177" s="59"/>
      <c r="B177" s="4" t="s">
        <v>136</v>
      </c>
      <c r="C177" s="59" t="s">
        <v>62</v>
      </c>
      <c r="D177" s="60">
        <v>0.02</v>
      </c>
      <c r="E177" s="60">
        <f>E159*D177</f>
        <v>1.24</v>
      </c>
      <c r="F177" s="59"/>
      <c r="G177" s="60"/>
      <c r="H177" s="59"/>
      <c r="I177" s="60"/>
      <c r="J177" s="59"/>
      <c r="K177" s="59"/>
      <c r="L177" s="60"/>
    </row>
    <row r="178" spans="1:12" s="3" customFormat="1" x14ac:dyDescent="0.25">
      <c r="A178" s="59"/>
      <c r="B178" s="5" t="s">
        <v>137</v>
      </c>
      <c r="C178" s="59"/>
      <c r="D178" s="60"/>
      <c r="E178" s="60"/>
      <c r="F178" s="59"/>
      <c r="G178" s="60"/>
      <c r="H178" s="59"/>
      <c r="I178" s="60"/>
      <c r="J178" s="59"/>
      <c r="K178" s="59"/>
      <c r="L178" s="59"/>
    </row>
    <row r="179" spans="1:12" x14ac:dyDescent="0.25">
      <c r="A179" s="59"/>
      <c r="B179" s="40" t="s">
        <v>19</v>
      </c>
      <c r="C179" s="59" t="s">
        <v>20</v>
      </c>
      <c r="D179" s="59">
        <v>0.04</v>
      </c>
      <c r="E179" s="60">
        <f>E159*D179</f>
        <v>2.48</v>
      </c>
      <c r="F179" s="59"/>
      <c r="G179" s="60"/>
      <c r="H179" s="59"/>
      <c r="I179" s="60"/>
      <c r="J179" s="59"/>
      <c r="K179" s="59"/>
      <c r="L179" s="60"/>
    </row>
    <row r="180" spans="1:12" s="3" customFormat="1" x14ac:dyDescent="0.25">
      <c r="A180" s="59"/>
      <c r="B180" s="5" t="s">
        <v>21</v>
      </c>
      <c r="C180" s="59"/>
      <c r="D180" s="59"/>
      <c r="E180" s="60"/>
      <c r="F180" s="59"/>
      <c r="G180" s="60"/>
      <c r="H180" s="59"/>
      <c r="I180" s="60"/>
      <c r="J180" s="59"/>
      <c r="K180" s="59"/>
      <c r="L180" s="59"/>
    </row>
    <row r="181" spans="1:12" ht="14.45" customHeight="1" x14ac:dyDescent="0.25">
      <c r="A181" s="53">
        <v>13</v>
      </c>
      <c r="B181" s="41" t="s">
        <v>64</v>
      </c>
      <c r="C181" s="53" t="s">
        <v>66</v>
      </c>
      <c r="D181" s="53"/>
      <c r="E181" s="61">
        <f>E159*0.3</f>
        <v>18.599999999999998</v>
      </c>
      <c r="F181" s="53"/>
      <c r="G181" s="53"/>
      <c r="H181" s="53"/>
      <c r="I181" s="53"/>
      <c r="J181" s="53"/>
      <c r="K181" s="53"/>
      <c r="L181" s="53"/>
    </row>
    <row r="182" spans="1:12" x14ac:dyDescent="0.25">
      <c r="A182" s="54"/>
      <c r="B182" s="48" t="s">
        <v>65</v>
      </c>
      <c r="C182" s="54"/>
      <c r="D182" s="54"/>
      <c r="E182" s="62"/>
      <c r="F182" s="54"/>
      <c r="G182" s="54"/>
      <c r="H182" s="54"/>
      <c r="I182" s="54"/>
      <c r="J182" s="54"/>
      <c r="K182" s="54"/>
      <c r="L182" s="54"/>
    </row>
    <row r="183" spans="1:12" s="3" customFormat="1" x14ac:dyDescent="0.25">
      <c r="A183" s="53"/>
      <c r="B183" s="40" t="s">
        <v>11</v>
      </c>
      <c r="C183" s="53" t="s">
        <v>12</v>
      </c>
      <c r="D183" s="53">
        <v>1.21</v>
      </c>
      <c r="E183" s="55">
        <f>E181*D183</f>
        <v>22.505999999999997</v>
      </c>
      <c r="F183" s="53"/>
      <c r="G183" s="53"/>
      <c r="H183" s="57"/>
      <c r="I183" s="57"/>
      <c r="J183" s="53"/>
      <c r="K183" s="53"/>
      <c r="L183" s="55"/>
    </row>
    <row r="184" spans="1:12" s="3" customFormat="1" x14ac:dyDescent="0.25">
      <c r="A184" s="54"/>
      <c r="B184" s="5" t="s">
        <v>13</v>
      </c>
      <c r="C184" s="54"/>
      <c r="D184" s="54"/>
      <c r="E184" s="56"/>
      <c r="F184" s="54"/>
      <c r="G184" s="54"/>
      <c r="H184" s="58"/>
      <c r="I184" s="58"/>
      <c r="J184" s="54"/>
      <c r="K184" s="54"/>
      <c r="L184" s="56"/>
    </row>
    <row r="185" spans="1:12" ht="19.899999999999999" customHeight="1" x14ac:dyDescent="0.25">
      <c r="A185" s="65" t="s">
        <v>124</v>
      </c>
      <c r="B185" s="66"/>
      <c r="C185" s="67"/>
      <c r="D185" s="29"/>
      <c r="E185" s="30"/>
      <c r="F185" s="30"/>
      <c r="G185" s="30"/>
      <c r="H185" s="30"/>
      <c r="I185" s="30"/>
      <c r="J185" s="30"/>
      <c r="K185" s="30"/>
      <c r="L185" s="31"/>
    </row>
    <row r="186" spans="1:12" ht="30" x14ac:dyDescent="0.25">
      <c r="A186" s="59">
        <v>14</v>
      </c>
      <c r="B186" s="41" t="s">
        <v>138</v>
      </c>
      <c r="C186" s="59" t="s">
        <v>91</v>
      </c>
      <c r="D186" s="59"/>
      <c r="E186" s="68">
        <v>3</v>
      </c>
      <c r="F186" s="59"/>
      <c r="G186" s="59"/>
      <c r="H186" s="59"/>
      <c r="I186" s="59"/>
      <c r="J186" s="59"/>
      <c r="K186" s="59"/>
      <c r="L186" s="59"/>
    </row>
    <row r="187" spans="1:12" ht="30" x14ac:dyDescent="0.25">
      <c r="A187" s="59"/>
      <c r="B187" s="43" t="s">
        <v>139</v>
      </c>
      <c r="C187" s="59"/>
      <c r="D187" s="59"/>
      <c r="E187" s="69"/>
      <c r="F187" s="59"/>
      <c r="G187" s="59"/>
      <c r="H187" s="59"/>
      <c r="I187" s="59"/>
      <c r="J187" s="59"/>
      <c r="K187" s="59"/>
      <c r="L187" s="59"/>
    </row>
    <row r="188" spans="1:12" s="3" customFormat="1" x14ac:dyDescent="0.25">
      <c r="A188" s="59"/>
      <c r="B188" s="40" t="s">
        <v>11</v>
      </c>
      <c r="C188" s="59" t="s">
        <v>12</v>
      </c>
      <c r="D188" s="59">
        <v>1.76</v>
      </c>
      <c r="E188" s="60">
        <f>E186*D188</f>
        <v>5.28</v>
      </c>
      <c r="F188" s="59"/>
      <c r="G188" s="59"/>
      <c r="H188" s="63"/>
      <c r="I188" s="63"/>
      <c r="J188" s="59"/>
      <c r="K188" s="59"/>
      <c r="L188" s="60"/>
    </row>
    <row r="189" spans="1:12" s="3" customFormat="1" x14ac:dyDescent="0.25">
      <c r="A189" s="59"/>
      <c r="B189" s="5" t="s">
        <v>13</v>
      </c>
      <c r="C189" s="59"/>
      <c r="D189" s="59"/>
      <c r="E189" s="60"/>
      <c r="F189" s="59"/>
      <c r="G189" s="59"/>
      <c r="H189" s="63"/>
      <c r="I189" s="63"/>
      <c r="J189" s="59"/>
      <c r="K189" s="59"/>
      <c r="L189" s="59"/>
    </row>
    <row r="190" spans="1:12" s="3" customFormat="1" x14ac:dyDescent="0.25">
      <c r="A190" s="59"/>
      <c r="B190" s="4" t="s">
        <v>116</v>
      </c>
      <c r="C190" s="59" t="s">
        <v>26</v>
      </c>
      <c r="D190" s="59">
        <v>0.09</v>
      </c>
      <c r="E190" s="60">
        <f>E186*D190</f>
        <v>0.27</v>
      </c>
      <c r="F190" s="59"/>
      <c r="G190" s="59"/>
      <c r="H190" s="59"/>
      <c r="I190" s="63"/>
      <c r="J190" s="59"/>
      <c r="K190" s="64"/>
      <c r="L190" s="60"/>
    </row>
    <row r="191" spans="1:12" s="3" customFormat="1" ht="45" x14ac:dyDescent="0.25">
      <c r="A191" s="59"/>
      <c r="B191" s="5" t="s">
        <v>115</v>
      </c>
      <c r="C191" s="59"/>
      <c r="D191" s="59"/>
      <c r="E191" s="60"/>
      <c r="F191" s="59"/>
      <c r="G191" s="59"/>
      <c r="H191" s="59"/>
      <c r="I191" s="63"/>
      <c r="J191" s="59"/>
      <c r="K191" s="64"/>
      <c r="L191" s="59"/>
    </row>
    <row r="192" spans="1:12" s="3" customFormat="1" x14ac:dyDescent="0.25">
      <c r="A192" s="59"/>
      <c r="B192" s="4" t="s">
        <v>118</v>
      </c>
      <c r="C192" s="59" t="s">
        <v>26</v>
      </c>
      <c r="D192" s="59">
        <v>0.36</v>
      </c>
      <c r="E192" s="60">
        <f>E186*D192</f>
        <v>1.08</v>
      </c>
      <c r="F192" s="59"/>
      <c r="G192" s="59"/>
      <c r="H192" s="59"/>
      <c r="I192" s="63"/>
      <c r="J192" s="59"/>
      <c r="K192" s="64"/>
      <c r="L192" s="60"/>
    </row>
    <row r="193" spans="1:12" s="3" customFormat="1" ht="30" x14ac:dyDescent="0.25">
      <c r="A193" s="59"/>
      <c r="B193" s="5" t="s">
        <v>117</v>
      </c>
      <c r="C193" s="59"/>
      <c r="D193" s="59"/>
      <c r="E193" s="60"/>
      <c r="F193" s="59"/>
      <c r="G193" s="59"/>
      <c r="H193" s="59"/>
      <c r="I193" s="63"/>
      <c r="J193" s="59"/>
      <c r="K193" s="64"/>
      <c r="L193" s="59"/>
    </row>
    <row r="194" spans="1:12" s="3" customFormat="1" ht="30" x14ac:dyDescent="0.25">
      <c r="A194" s="59"/>
      <c r="B194" s="4" t="s">
        <v>120</v>
      </c>
      <c r="C194" s="59" t="s">
        <v>26</v>
      </c>
      <c r="D194" s="59">
        <v>0.25</v>
      </c>
      <c r="E194" s="60">
        <f>E186*D194</f>
        <v>0.75</v>
      </c>
      <c r="F194" s="59"/>
      <c r="G194" s="59"/>
      <c r="H194" s="59"/>
      <c r="I194" s="63"/>
      <c r="J194" s="59"/>
      <c r="K194" s="64"/>
      <c r="L194" s="60"/>
    </row>
    <row r="195" spans="1:12" s="3" customFormat="1" ht="30" x14ac:dyDescent="0.25">
      <c r="A195" s="59"/>
      <c r="B195" s="5" t="s">
        <v>119</v>
      </c>
      <c r="C195" s="59"/>
      <c r="D195" s="59"/>
      <c r="E195" s="60"/>
      <c r="F195" s="59"/>
      <c r="G195" s="59"/>
      <c r="H195" s="59"/>
      <c r="I195" s="63"/>
      <c r="J195" s="59"/>
      <c r="K195" s="64"/>
      <c r="L195" s="59"/>
    </row>
    <row r="196" spans="1:12" x14ac:dyDescent="0.25">
      <c r="A196" s="59"/>
      <c r="B196" s="4" t="s">
        <v>22</v>
      </c>
      <c r="C196" s="59" t="s">
        <v>20</v>
      </c>
      <c r="D196" s="59">
        <v>0.16</v>
      </c>
      <c r="E196" s="60">
        <f>E186*D196</f>
        <v>0.48</v>
      </c>
      <c r="F196" s="59"/>
      <c r="G196" s="59"/>
      <c r="H196" s="59"/>
      <c r="I196" s="60"/>
      <c r="J196" s="59"/>
      <c r="K196" s="64"/>
      <c r="L196" s="64"/>
    </row>
    <row r="197" spans="1:12" s="3" customFormat="1" x14ac:dyDescent="0.25">
      <c r="A197" s="59"/>
      <c r="B197" s="5" t="s">
        <v>23</v>
      </c>
      <c r="C197" s="59"/>
      <c r="D197" s="59"/>
      <c r="E197" s="60"/>
      <c r="F197" s="59"/>
      <c r="G197" s="59"/>
      <c r="H197" s="59"/>
      <c r="I197" s="60"/>
      <c r="J197" s="59"/>
      <c r="K197" s="64"/>
      <c r="L197" s="64"/>
    </row>
    <row r="198" spans="1:12" x14ac:dyDescent="0.25">
      <c r="A198" s="53"/>
      <c r="B198" s="40" t="s">
        <v>14</v>
      </c>
      <c r="C198" s="53"/>
      <c r="D198" s="53"/>
      <c r="E198" s="55"/>
      <c r="F198" s="53"/>
      <c r="G198" s="53"/>
      <c r="H198" s="53"/>
      <c r="I198" s="55"/>
      <c r="J198" s="53"/>
      <c r="K198" s="53"/>
      <c r="L198" s="55"/>
    </row>
    <row r="199" spans="1:12" s="3" customFormat="1" x14ac:dyDescent="0.25">
      <c r="A199" s="54"/>
      <c r="B199" s="5" t="s">
        <v>15</v>
      </c>
      <c r="C199" s="54"/>
      <c r="D199" s="54"/>
      <c r="E199" s="56"/>
      <c r="F199" s="54"/>
      <c r="G199" s="54"/>
      <c r="H199" s="54"/>
      <c r="I199" s="56"/>
      <c r="J199" s="54"/>
      <c r="K199" s="54"/>
      <c r="L199" s="56"/>
    </row>
    <row r="200" spans="1:12" s="3" customFormat="1" ht="30" x14ac:dyDescent="0.25">
      <c r="A200" s="59"/>
      <c r="B200" s="4" t="s">
        <v>121</v>
      </c>
      <c r="C200" s="59" t="s">
        <v>27</v>
      </c>
      <c r="D200" s="60">
        <v>6</v>
      </c>
      <c r="E200" s="60">
        <f>E186*D200</f>
        <v>18</v>
      </c>
      <c r="F200" s="59"/>
      <c r="G200" s="60"/>
      <c r="H200" s="59"/>
      <c r="I200" s="60"/>
      <c r="J200" s="59"/>
      <c r="K200" s="59"/>
      <c r="L200" s="60"/>
    </row>
    <row r="201" spans="1:12" s="3" customFormat="1" ht="30" x14ac:dyDescent="0.25">
      <c r="A201" s="59"/>
      <c r="B201" s="5" t="s">
        <v>122</v>
      </c>
      <c r="C201" s="59"/>
      <c r="D201" s="60"/>
      <c r="E201" s="60"/>
      <c r="F201" s="59"/>
      <c r="G201" s="60"/>
      <c r="H201" s="59"/>
      <c r="I201" s="60"/>
      <c r="J201" s="59"/>
      <c r="K201" s="59"/>
      <c r="L201" s="59"/>
    </row>
    <row r="202" spans="1:12" s="3" customFormat="1" ht="30" x14ac:dyDescent="0.25">
      <c r="A202" s="59"/>
      <c r="B202" s="4" t="s">
        <v>123</v>
      </c>
      <c r="C202" s="59" t="s">
        <v>27</v>
      </c>
      <c r="D202" s="60">
        <v>11</v>
      </c>
      <c r="E202" s="60">
        <f>E186*D202</f>
        <v>33</v>
      </c>
      <c r="F202" s="59"/>
      <c r="G202" s="60"/>
      <c r="H202" s="59"/>
      <c r="I202" s="60"/>
      <c r="J202" s="59"/>
      <c r="K202" s="59"/>
      <c r="L202" s="60"/>
    </row>
    <row r="203" spans="1:12" s="3" customFormat="1" ht="30" x14ac:dyDescent="0.25">
      <c r="A203" s="59"/>
      <c r="B203" s="5" t="s">
        <v>129</v>
      </c>
      <c r="C203" s="59"/>
      <c r="D203" s="60"/>
      <c r="E203" s="60"/>
      <c r="F203" s="59"/>
      <c r="G203" s="60"/>
      <c r="H203" s="59"/>
      <c r="I203" s="60"/>
      <c r="J203" s="59"/>
      <c r="K203" s="59"/>
      <c r="L203" s="59"/>
    </row>
    <row r="204" spans="1:12" s="3" customFormat="1" x14ac:dyDescent="0.25">
      <c r="A204" s="59"/>
      <c r="B204" s="4" t="s">
        <v>130</v>
      </c>
      <c r="C204" s="59" t="s">
        <v>29</v>
      </c>
      <c r="D204" s="60">
        <v>1</v>
      </c>
      <c r="E204" s="60">
        <f>E186*D204</f>
        <v>3</v>
      </c>
      <c r="F204" s="59"/>
      <c r="G204" s="60"/>
      <c r="H204" s="59"/>
      <c r="I204" s="60"/>
      <c r="J204" s="59"/>
      <c r="K204" s="59"/>
      <c r="L204" s="60"/>
    </row>
    <row r="205" spans="1:12" s="3" customFormat="1" x14ac:dyDescent="0.25">
      <c r="A205" s="59"/>
      <c r="B205" s="5" t="s">
        <v>131</v>
      </c>
      <c r="C205" s="59"/>
      <c r="D205" s="60"/>
      <c r="E205" s="60"/>
      <c r="F205" s="59"/>
      <c r="G205" s="60"/>
      <c r="H205" s="59"/>
      <c r="I205" s="60"/>
      <c r="J205" s="59"/>
      <c r="K205" s="59"/>
      <c r="L205" s="59"/>
    </row>
    <row r="206" spans="1:12" x14ac:dyDescent="0.25">
      <c r="A206" s="59"/>
      <c r="B206" s="40" t="s">
        <v>19</v>
      </c>
      <c r="C206" s="59" t="s">
        <v>20</v>
      </c>
      <c r="D206" s="59">
        <v>0.04</v>
      </c>
      <c r="E206" s="60">
        <f>E186*D206</f>
        <v>0.12</v>
      </c>
      <c r="F206" s="59"/>
      <c r="G206" s="60"/>
      <c r="H206" s="59"/>
      <c r="I206" s="60"/>
      <c r="J206" s="59"/>
      <c r="K206" s="59"/>
      <c r="L206" s="60"/>
    </row>
    <row r="207" spans="1:12" s="3" customFormat="1" x14ac:dyDescent="0.25">
      <c r="A207" s="59"/>
      <c r="B207" s="5" t="s">
        <v>21</v>
      </c>
      <c r="C207" s="59"/>
      <c r="D207" s="59"/>
      <c r="E207" s="60"/>
      <c r="F207" s="59"/>
      <c r="G207" s="60"/>
      <c r="H207" s="59"/>
      <c r="I207" s="60"/>
      <c r="J207" s="59"/>
      <c r="K207" s="59"/>
      <c r="L207" s="59"/>
    </row>
    <row r="208" spans="1:12" ht="14.45" customHeight="1" x14ac:dyDescent="0.25">
      <c r="A208" s="53">
        <v>15</v>
      </c>
      <c r="B208" s="41" t="s">
        <v>64</v>
      </c>
      <c r="C208" s="53" t="s">
        <v>66</v>
      </c>
      <c r="D208" s="53"/>
      <c r="E208" s="61">
        <f>E186*1.6</f>
        <v>4.8000000000000007</v>
      </c>
      <c r="F208" s="53"/>
      <c r="G208" s="53"/>
      <c r="H208" s="53"/>
      <c r="I208" s="53"/>
      <c r="J208" s="53"/>
      <c r="K208" s="53"/>
      <c r="L208" s="53"/>
    </row>
    <row r="209" spans="1:14" x14ac:dyDescent="0.25">
      <c r="A209" s="54"/>
      <c r="B209" s="48" t="s">
        <v>65</v>
      </c>
      <c r="C209" s="54"/>
      <c r="D209" s="54"/>
      <c r="E209" s="62"/>
      <c r="F209" s="54"/>
      <c r="G209" s="54"/>
      <c r="H209" s="54"/>
      <c r="I209" s="54"/>
      <c r="J209" s="54"/>
      <c r="K209" s="54"/>
      <c r="L209" s="54"/>
    </row>
    <row r="210" spans="1:14" s="3" customFormat="1" x14ac:dyDescent="0.25">
      <c r="A210" s="53"/>
      <c r="B210" s="40" t="s">
        <v>11</v>
      </c>
      <c r="C210" s="53" t="s">
        <v>12</v>
      </c>
      <c r="D210" s="53">
        <v>1.21</v>
      </c>
      <c r="E210" s="55">
        <f>E208*D210</f>
        <v>5.8080000000000007</v>
      </c>
      <c r="F210" s="53"/>
      <c r="G210" s="53"/>
      <c r="H210" s="57"/>
      <c r="I210" s="57"/>
      <c r="J210" s="53"/>
      <c r="K210" s="53"/>
      <c r="L210" s="55"/>
    </row>
    <row r="211" spans="1:14" s="3" customFormat="1" x14ac:dyDescent="0.25">
      <c r="A211" s="54"/>
      <c r="B211" s="5" t="s">
        <v>13</v>
      </c>
      <c r="C211" s="54"/>
      <c r="D211" s="54"/>
      <c r="E211" s="56"/>
      <c r="F211" s="54"/>
      <c r="G211" s="54"/>
      <c r="H211" s="58"/>
      <c r="I211" s="58"/>
      <c r="J211" s="54"/>
      <c r="K211" s="54"/>
      <c r="L211" s="56"/>
    </row>
    <row r="212" spans="1:14" ht="19.899999999999999" customHeight="1" x14ac:dyDescent="0.25">
      <c r="A212" s="17"/>
      <c r="B212" s="7" t="s">
        <v>5</v>
      </c>
      <c r="C212" s="17"/>
      <c r="D212" s="17"/>
      <c r="E212" s="17"/>
      <c r="F212" s="17"/>
      <c r="G212" s="9"/>
      <c r="H212" s="17"/>
      <c r="I212" s="9"/>
      <c r="J212" s="17"/>
      <c r="K212" s="9"/>
      <c r="L212" s="9"/>
      <c r="N212" s="6"/>
    </row>
    <row r="213" spans="1:14" s="3" customFormat="1" ht="19.899999999999999" customHeight="1" x14ac:dyDescent="0.25">
      <c r="A213" s="35"/>
      <c r="B213" s="39" t="s">
        <v>31</v>
      </c>
      <c r="C213" s="11" t="s">
        <v>150</v>
      </c>
      <c r="D213" s="35"/>
      <c r="E213" s="36"/>
      <c r="F213" s="35"/>
      <c r="G213" s="36"/>
      <c r="H213" s="35"/>
      <c r="I213" s="36"/>
      <c r="J213" s="35"/>
      <c r="K213" s="35"/>
      <c r="L213" s="36"/>
    </row>
    <row r="214" spans="1:14" ht="19.899999999999999" customHeight="1" x14ac:dyDescent="0.25">
      <c r="A214" s="17"/>
      <c r="B214" s="7" t="s">
        <v>5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9"/>
    </row>
    <row r="215" spans="1:14" ht="19.899999999999999" customHeight="1" x14ac:dyDescent="0.25">
      <c r="A215" s="17"/>
      <c r="B215" s="10" t="s">
        <v>17</v>
      </c>
      <c r="C215" s="11" t="s">
        <v>150</v>
      </c>
      <c r="D215" s="17"/>
      <c r="E215" s="17"/>
      <c r="F215" s="17"/>
      <c r="G215" s="17"/>
      <c r="H215" s="17"/>
      <c r="I215" s="17"/>
      <c r="J215" s="17"/>
      <c r="K215" s="17"/>
      <c r="L215" s="19"/>
    </row>
    <row r="216" spans="1:14" ht="19.899999999999999" customHeight="1" x14ac:dyDescent="0.25">
      <c r="A216" s="17"/>
      <c r="B216" s="8" t="s">
        <v>132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23"/>
    </row>
    <row r="217" spans="1:14" ht="19.899999999999999" customHeight="1" x14ac:dyDescent="0.25">
      <c r="A217" s="17"/>
      <c r="B217" s="8" t="s">
        <v>133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23"/>
    </row>
    <row r="218" spans="1:14" ht="19.899999999999999" customHeight="1" x14ac:dyDescent="0.25">
      <c r="A218" s="17"/>
      <c r="B218" s="10" t="s">
        <v>30</v>
      </c>
      <c r="C218" s="11" t="s">
        <v>150</v>
      </c>
      <c r="D218" s="17"/>
      <c r="E218" s="17"/>
      <c r="F218" s="17"/>
      <c r="G218" s="19"/>
      <c r="H218" s="17"/>
      <c r="I218" s="17"/>
      <c r="J218" s="17"/>
      <c r="K218" s="17"/>
      <c r="L218" s="19"/>
    </row>
    <row r="219" spans="1:14" ht="19.899999999999999" customHeight="1" x14ac:dyDescent="0.25">
      <c r="A219" s="17"/>
      <c r="B219" s="7" t="s">
        <v>5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9"/>
    </row>
    <row r="220" spans="1:14" ht="19.899999999999999" customHeight="1" x14ac:dyDescent="0.25">
      <c r="A220" s="17"/>
      <c r="B220" s="10" t="s">
        <v>18</v>
      </c>
      <c r="C220" s="11">
        <v>0.18</v>
      </c>
      <c r="D220" s="17"/>
      <c r="E220" s="17"/>
      <c r="F220" s="17"/>
      <c r="G220" s="17"/>
      <c r="H220" s="17"/>
      <c r="I220" s="17"/>
      <c r="J220" s="17"/>
      <c r="K220" s="17"/>
      <c r="L220" s="19"/>
    </row>
    <row r="221" spans="1:14" s="3" customFormat="1" ht="19.899999999999999" customHeight="1" x14ac:dyDescent="0.25">
      <c r="A221" s="17"/>
      <c r="B221" s="7" t="s">
        <v>5</v>
      </c>
      <c r="C221" s="17"/>
      <c r="D221" s="17"/>
      <c r="E221" s="19"/>
      <c r="F221" s="17"/>
      <c r="G221" s="19"/>
      <c r="H221" s="17"/>
      <c r="I221" s="19"/>
      <c r="J221" s="17"/>
      <c r="K221" s="17"/>
      <c r="L221" s="9"/>
    </row>
    <row r="222" spans="1:14" s="3" customFormat="1" ht="45" x14ac:dyDescent="0.25">
      <c r="A222" s="17"/>
      <c r="B222" s="20" t="s">
        <v>32</v>
      </c>
      <c r="C222" s="17"/>
      <c r="D222" s="17"/>
      <c r="E222" s="19"/>
      <c r="F222" s="17"/>
      <c r="G222" s="19"/>
      <c r="H222" s="17"/>
      <c r="I222" s="19"/>
      <c r="J222" s="87"/>
      <c r="K222" s="89"/>
      <c r="L222" s="21"/>
    </row>
    <row r="223" spans="1:14" ht="19.899999999999999" customHeight="1" x14ac:dyDescent="0.25">
      <c r="A223" s="17"/>
      <c r="B223" s="8" t="s">
        <v>5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2"/>
    </row>
    <row r="224" spans="1:14" s="14" customFormat="1" x14ac:dyDescent="0.25">
      <c r="A224" s="13"/>
    </row>
    <row r="225" spans="1:8" s="14" customFormat="1" x14ac:dyDescent="0.25">
      <c r="A225" s="13"/>
      <c r="H225" s="15"/>
    </row>
    <row r="226" spans="1:8" s="14" customFormat="1" x14ac:dyDescent="0.25">
      <c r="A226" s="13"/>
    </row>
    <row r="227" spans="1:8" s="14" customFormat="1" x14ac:dyDescent="0.25">
      <c r="A227" s="13"/>
      <c r="H227" s="16"/>
    </row>
  </sheetData>
  <mergeCells count="1014">
    <mergeCell ref="J222:K222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A156:A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A158:C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A154:A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A148:A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A150:A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L146:L147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A143:A144"/>
    <mergeCell ref="L141:L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A145:C145"/>
    <mergeCell ref="A146:A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F125:F126"/>
    <mergeCell ref="G125:G126"/>
    <mergeCell ref="H125:H126"/>
    <mergeCell ref="I125:I126"/>
    <mergeCell ref="J125:J126"/>
    <mergeCell ref="K125:K126"/>
    <mergeCell ref="L125:L126"/>
    <mergeCell ref="A127:A128"/>
    <mergeCell ref="C127:C128"/>
    <mergeCell ref="D127:D128"/>
    <mergeCell ref="E127:E128"/>
    <mergeCell ref="F127:F128"/>
    <mergeCell ref="K143:K144"/>
    <mergeCell ref="L143:L14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F137:F138"/>
    <mergeCell ref="G137:G138"/>
    <mergeCell ref="H137:H138"/>
    <mergeCell ref="I137:I138"/>
    <mergeCell ref="J137:J138"/>
    <mergeCell ref="K137:K138"/>
    <mergeCell ref="L137:L138"/>
    <mergeCell ref="H79:H81"/>
    <mergeCell ref="I79:I81"/>
    <mergeCell ref="J105:J106"/>
    <mergeCell ref="K105:K106"/>
    <mergeCell ref="A114:C114"/>
    <mergeCell ref="D114:L114"/>
    <mergeCell ref="A116:A118"/>
    <mergeCell ref="D116:D118"/>
    <mergeCell ref="F116:F118"/>
    <mergeCell ref="G116:G118"/>
    <mergeCell ref="H116:H118"/>
    <mergeCell ref="I116:I118"/>
    <mergeCell ref="J116:J118"/>
    <mergeCell ref="K116:K118"/>
    <mergeCell ref="L116:L118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A115:C115"/>
    <mergeCell ref="D115:L115"/>
    <mergeCell ref="A125:A126"/>
    <mergeCell ref="C125:C126"/>
    <mergeCell ref="D125:D126"/>
    <mergeCell ref="E125:E126"/>
    <mergeCell ref="L105:L106"/>
    <mergeCell ref="A107:A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A105:A106"/>
    <mergeCell ref="C105:C106"/>
    <mergeCell ref="F105:F106"/>
    <mergeCell ref="G105:G106"/>
    <mergeCell ref="H105:H106"/>
    <mergeCell ref="I105:I106"/>
    <mergeCell ref="D105:D106"/>
    <mergeCell ref="E105:E106"/>
    <mergeCell ref="I69:I70"/>
    <mergeCell ref="J69:J70"/>
    <mergeCell ref="K69:K70"/>
    <mergeCell ref="A67:A68"/>
    <mergeCell ref="C67:C68"/>
    <mergeCell ref="D67:D68"/>
    <mergeCell ref="E67:E68"/>
    <mergeCell ref="F67:F68"/>
    <mergeCell ref="E61:E62"/>
    <mergeCell ref="F61:F62"/>
    <mergeCell ref="A61:A62"/>
    <mergeCell ref="A52:A54"/>
    <mergeCell ref="D52:D54"/>
    <mergeCell ref="G61:G62"/>
    <mergeCell ref="A57:A58"/>
    <mergeCell ref="C57:C58"/>
    <mergeCell ref="D57:D58"/>
    <mergeCell ref="J63:J64"/>
    <mergeCell ref="J79:J81"/>
    <mergeCell ref="K79:K81"/>
    <mergeCell ref="L79:L81"/>
    <mergeCell ref="J82:J83"/>
    <mergeCell ref="K82:K83"/>
    <mergeCell ref="L82:L83"/>
    <mergeCell ref="K67:K68"/>
    <mergeCell ref="L67:L68"/>
    <mergeCell ref="J65:J66"/>
    <mergeCell ref="K65:K66"/>
    <mergeCell ref="L65:L66"/>
    <mergeCell ref="J75:J76"/>
    <mergeCell ref="K75:K76"/>
    <mergeCell ref="L75:L76"/>
    <mergeCell ref="J77:J78"/>
    <mergeCell ref="K77:K78"/>
    <mergeCell ref="L77:L78"/>
    <mergeCell ref="L69:L70"/>
    <mergeCell ref="J71:J72"/>
    <mergeCell ref="K71:K72"/>
    <mergeCell ref="L71:L72"/>
    <mergeCell ref="K63:K64"/>
    <mergeCell ref="L63:L64"/>
    <mergeCell ref="J67:J68"/>
    <mergeCell ref="I23:I24"/>
    <mergeCell ref="J23:J24"/>
    <mergeCell ref="A15:A16"/>
    <mergeCell ref="C15:C16"/>
    <mergeCell ref="D15:D16"/>
    <mergeCell ref="J15:J16"/>
    <mergeCell ref="K15:K16"/>
    <mergeCell ref="J52:J54"/>
    <mergeCell ref="K52:K54"/>
    <mergeCell ref="A55:A56"/>
    <mergeCell ref="C55:C56"/>
    <mergeCell ref="D55:D56"/>
    <mergeCell ref="E55:E56"/>
    <mergeCell ref="F55:F56"/>
    <mergeCell ref="G55:G56"/>
    <mergeCell ref="H55:H56"/>
    <mergeCell ref="C61:C62"/>
    <mergeCell ref="D61:D62"/>
    <mergeCell ref="J19:J20"/>
    <mergeCell ref="K19:K20"/>
    <mergeCell ref="L52:L54"/>
    <mergeCell ref="J55:J56"/>
    <mergeCell ref="K55:K56"/>
    <mergeCell ref="L55:L56"/>
    <mergeCell ref="F52:F54"/>
    <mergeCell ref="L19:L20"/>
    <mergeCell ref="G52:G54"/>
    <mergeCell ref="H52:H54"/>
    <mergeCell ref="I52:I54"/>
    <mergeCell ref="J57:J58"/>
    <mergeCell ref="K57:K58"/>
    <mergeCell ref="L57:L58"/>
    <mergeCell ref="J59:J60"/>
    <mergeCell ref="K59:K60"/>
    <mergeCell ref="L59:L60"/>
    <mergeCell ref="J61:J62"/>
    <mergeCell ref="K61:K62"/>
    <mergeCell ref="J17:J18"/>
    <mergeCell ref="I55:I56"/>
    <mergeCell ref="I57:I58"/>
    <mergeCell ref="H59:H60"/>
    <mergeCell ref="I59:I60"/>
    <mergeCell ref="L61:L62"/>
    <mergeCell ref="H61:H62"/>
    <mergeCell ref="I61:I62"/>
    <mergeCell ref="H46:H47"/>
    <mergeCell ref="I46:I47"/>
    <mergeCell ref="J46:J47"/>
    <mergeCell ref="K23:K24"/>
    <mergeCell ref="K41:K43"/>
    <mergeCell ref="L41:L43"/>
    <mergeCell ref="A1:L1"/>
    <mergeCell ref="F4:G4"/>
    <mergeCell ref="H4:I4"/>
    <mergeCell ref="J4:K4"/>
    <mergeCell ref="L4:L5"/>
    <mergeCell ref="A4:A5"/>
    <mergeCell ref="B4:B5"/>
    <mergeCell ref="C4:C5"/>
    <mergeCell ref="D4:D5"/>
    <mergeCell ref="E4:E5"/>
    <mergeCell ref="A2:L2"/>
    <mergeCell ref="L15:L16"/>
    <mergeCell ref="A7:C7"/>
    <mergeCell ref="D7:L7"/>
    <mergeCell ref="I11:I12"/>
    <mergeCell ref="J11:J12"/>
    <mergeCell ref="K11:K12"/>
    <mergeCell ref="L11:L12"/>
    <mergeCell ref="J13:J14"/>
    <mergeCell ref="K13:K14"/>
    <mergeCell ref="L13:L14"/>
    <mergeCell ref="D11:D12"/>
    <mergeCell ref="E11:E12"/>
    <mergeCell ref="F11:F12"/>
    <mergeCell ref="G11:G12"/>
    <mergeCell ref="H11:H12"/>
    <mergeCell ref="E15:E16"/>
    <mergeCell ref="F15:F16"/>
    <mergeCell ref="G15:G16"/>
    <mergeCell ref="I41:I43"/>
    <mergeCell ref="A40:C40"/>
    <mergeCell ref="D40:L40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23:A24"/>
    <mergeCell ref="C23:C24"/>
    <mergeCell ref="D23:D24"/>
    <mergeCell ref="E23:E24"/>
    <mergeCell ref="F23:F24"/>
    <mergeCell ref="H23:H24"/>
    <mergeCell ref="J25:J26"/>
    <mergeCell ref="K25:K26"/>
    <mergeCell ref="L25:L26"/>
    <mergeCell ref="I8:I10"/>
    <mergeCell ref="J8:J10"/>
    <mergeCell ref="K8:K10"/>
    <mergeCell ref="L8:L10"/>
    <mergeCell ref="A8:A10"/>
    <mergeCell ref="D8:D10"/>
    <mergeCell ref="F8:F10"/>
    <mergeCell ref="G8:G10"/>
    <mergeCell ref="H8:H10"/>
    <mergeCell ref="A11:A12"/>
    <mergeCell ref="C11:C12"/>
    <mergeCell ref="K17:K18"/>
    <mergeCell ref="L17:L18"/>
    <mergeCell ref="A19:A20"/>
    <mergeCell ref="C19:C20"/>
    <mergeCell ref="D19:D20"/>
    <mergeCell ref="E19:E20"/>
    <mergeCell ref="F19:F20"/>
    <mergeCell ref="G19:G20"/>
    <mergeCell ref="H19:H20"/>
    <mergeCell ref="E17:E18"/>
    <mergeCell ref="I17:I18"/>
    <mergeCell ref="H15:H16"/>
    <mergeCell ref="I19:I20"/>
    <mergeCell ref="F17:F18"/>
    <mergeCell ref="G17:G18"/>
    <mergeCell ref="H17:H1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8"/>
    <mergeCell ref="C27:C28"/>
    <mergeCell ref="J31:J32"/>
    <mergeCell ref="A31:A32"/>
    <mergeCell ref="K31:K32"/>
    <mergeCell ref="L31:L32"/>
    <mergeCell ref="C31:C32"/>
    <mergeCell ref="D31:D32"/>
    <mergeCell ref="E31:E32"/>
    <mergeCell ref="J27:J28"/>
    <mergeCell ref="K27:K28"/>
    <mergeCell ref="L27:L28"/>
    <mergeCell ref="D27:D28"/>
    <mergeCell ref="A29:A30"/>
    <mergeCell ref="G27:G28"/>
    <mergeCell ref="L23:L24"/>
    <mergeCell ref="A25:A26"/>
    <mergeCell ref="G23:G24"/>
    <mergeCell ref="A17:A18"/>
    <mergeCell ref="C17:C18"/>
    <mergeCell ref="D17:D18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C25:C26"/>
    <mergeCell ref="D25:D26"/>
    <mergeCell ref="E25:E26"/>
    <mergeCell ref="F25:F26"/>
    <mergeCell ref="G25:G26"/>
    <mergeCell ref="H25:H26"/>
    <mergeCell ref="I25:I26"/>
    <mergeCell ref="F31:F32"/>
    <mergeCell ref="G31:G32"/>
    <mergeCell ref="H31:H32"/>
    <mergeCell ref="I31:I32"/>
    <mergeCell ref="A50:A51"/>
    <mergeCell ref="C50:C51"/>
    <mergeCell ref="D50:D51"/>
    <mergeCell ref="E50:E51"/>
    <mergeCell ref="F50:F51"/>
    <mergeCell ref="G50:G51"/>
    <mergeCell ref="H50:H51"/>
    <mergeCell ref="I50:I51"/>
    <mergeCell ref="C44:C45"/>
    <mergeCell ref="D44:D45"/>
    <mergeCell ref="E44:E45"/>
    <mergeCell ref="F44:F45"/>
    <mergeCell ref="A13:A14"/>
    <mergeCell ref="C13:C14"/>
    <mergeCell ref="D13:D14"/>
    <mergeCell ref="E13:E14"/>
    <mergeCell ref="F13:F14"/>
    <mergeCell ref="G13:G14"/>
    <mergeCell ref="H13:H14"/>
    <mergeCell ref="I13:I14"/>
    <mergeCell ref="I15:I16"/>
    <mergeCell ref="E27:E28"/>
    <mergeCell ref="F27:F28"/>
    <mergeCell ref="I27:I28"/>
    <mergeCell ref="H27:H28"/>
    <mergeCell ref="G44:G45"/>
    <mergeCell ref="H44:H45"/>
    <mergeCell ref="I44:I45"/>
    <mergeCell ref="J50:J51"/>
    <mergeCell ref="J41:J43"/>
    <mergeCell ref="K50:K51"/>
    <mergeCell ref="L50:L51"/>
    <mergeCell ref="A48:A49"/>
    <mergeCell ref="D48:D49"/>
    <mergeCell ref="F48:F49"/>
    <mergeCell ref="G48:G49"/>
    <mergeCell ref="H48:H49"/>
    <mergeCell ref="I48:I49"/>
    <mergeCell ref="J48:J49"/>
    <mergeCell ref="K48:K49"/>
    <mergeCell ref="A46:A47"/>
    <mergeCell ref="C46:C47"/>
    <mergeCell ref="D46:D47"/>
    <mergeCell ref="E46:E47"/>
    <mergeCell ref="F46:F47"/>
    <mergeCell ref="G46:G47"/>
    <mergeCell ref="C48:C49"/>
    <mergeCell ref="E48:E49"/>
    <mergeCell ref="L48:L49"/>
    <mergeCell ref="K46:K47"/>
    <mergeCell ref="L46:L47"/>
    <mergeCell ref="J44:J45"/>
    <mergeCell ref="K44:K45"/>
    <mergeCell ref="L44:L45"/>
    <mergeCell ref="A41:A43"/>
    <mergeCell ref="D41:D43"/>
    <mergeCell ref="A44:A45"/>
    <mergeCell ref="F41:F43"/>
    <mergeCell ref="G41:G43"/>
    <mergeCell ref="H41:H43"/>
    <mergeCell ref="A79:A81"/>
    <mergeCell ref="D79:D81"/>
    <mergeCell ref="F79:F81"/>
    <mergeCell ref="G79:G81"/>
    <mergeCell ref="G67:G68"/>
    <mergeCell ref="A65:A66"/>
    <mergeCell ref="C65:C66"/>
    <mergeCell ref="D65:D66"/>
    <mergeCell ref="E65:E66"/>
    <mergeCell ref="F65:F66"/>
    <mergeCell ref="G65:G66"/>
    <mergeCell ref="C63:C64"/>
    <mergeCell ref="D63:D64"/>
    <mergeCell ref="E63:E64"/>
    <mergeCell ref="F63:F64"/>
    <mergeCell ref="G63:G64"/>
    <mergeCell ref="A71:A72"/>
    <mergeCell ref="C71:C72"/>
    <mergeCell ref="D71:D72"/>
    <mergeCell ref="E71:E72"/>
    <mergeCell ref="F71:F72"/>
    <mergeCell ref="A75:A76"/>
    <mergeCell ref="C75:C76"/>
    <mergeCell ref="D75:D76"/>
    <mergeCell ref="E75:E76"/>
    <mergeCell ref="F75:F76"/>
    <mergeCell ref="G75:G76"/>
    <mergeCell ref="A69:A70"/>
    <mergeCell ref="C69:C70"/>
    <mergeCell ref="D69:D70"/>
    <mergeCell ref="E69:E70"/>
    <mergeCell ref="F69:F70"/>
    <mergeCell ref="E57:E58"/>
    <mergeCell ref="F57:F58"/>
    <mergeCell ref="G57:G58"/>
    <mergeCell ref="H57:H58"/>
    <mergeCell ref="A63:A64"/>
    <mergeCell ref="H67:H68"/>
    <mergeCell ref="I67:I68"/>
    <mergeCell ref="H65:H66"/>
    <mergeCell ref="I65:I66"/>
    <mergeCell ref="H63:H64"/>
    <mergeCell ref="I63:I64"/>
    <mergeCell ref="A77:A78"/>
    <mergeCell ref="C77:C78"/>
    <mergeCell ref="D77:D78"/>
    <mergeCell ref="A59:A60"/>
    <mergeCell ref="C59:C60"/>
    <mergeCell ref="D59:D60"/>
    <mergeCell ref="E59:E60"/>
    <mergeCell ref="F59:F60"/>
    <mergeCell ref="G59:G60"/>
    <mergeCell ref="I77:I78"/>
    <mergeCell ref="G71:G72"/>
    <mergeCell ref="H71:H72"/>
    <mergeCell ref="I71:I72"/>
    <mergeCell ref="E77:E78"/>
    <mergeCell ref="F77:F78"/>
    <mergeCell ref="H75:H76"/>
    <mergeCell ref="I75:I76"/>
    <mergeCell ref="G77:G78"/>
    <mergeCell ref="H77:H78"/>
    <mergeCell ref="G69:G70"/>
    <mergeCell ref="H69:H70"/>
    <mergeCell ref="E84:E85"/>
    <mergeCell ref="F84:F85"/>
    <mergeCell ref="G84:G85"/>
    <mergeCell ref="H84:H85"/>
    <mergeCell ref="I84:I85"/>
    <mergeCell ref="J84:J85"/>
    <mergeCell ref="K84:K85"/>
    <mergeCell ref="L84:L85"/>
    <mergeCell ref="A82:A83"/>
    <mergeCell ref="C82:C83"/>
    <mergeCell ref="D82:D83"/>
    <mergeCell ref="E82:E83"/>
    <mergeCell ref="F82:F83"/>
    <mergeCell ref="G82:G83"/>
    <mergeCell ref="H82:H83"/>
    <mergeCell ref="I82:I83"/>
    <mergeCell ref="A84:A85"/>
    <mergeCell ref="C84:C85"/>
    <mergeCell ref="D84:D85"/>
    <mergeCell ref="K88:K89"/>
    <mergeCell ref="L88:L89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A88:A89"/>
    <mergeCell ref="C88:C89"/>
    <mergeCell ref="D88:D89"/>
    <mergeCell ref="E88:E89"/>
    <mergeCell ref="F88:F89"/>
    <mergeCell ref="G88:G89"/>
    <mergeCell ref="H88:H89"/>
    <mergeCell ref="I88:I89"/>
    <mergeCell ref="J103:J104"/>
    <mergeCell ref="K103:K104"/>
    <mergeCell ref="L103:L104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A103:A104"/>
    <mergeCell ref="D103:D104"/>
    <mergeCell ref="F103:F104"/>
    <mergeCell ref="G103:G104"/>
    <mergeCell ref="H103:H104"/>
    <mergeCell ref="I103:I104"/>
    <mergeCell ref="J91:J92"/>
    <mergeCell ref="K91:K92"/>
    <mergeCell ref="L91:L92"/>
    <mergeCell ref="A91:A92"/>
    <mergeCell ref="C91:C92"/>
    <mergeCell ref="D91:D92"/>
    <mergeCell ref="E91:E92"/>
    <mergeCell ref="F91:F92"/>
    <mergeCell ref="G91:G92"/>
    <mergeCell ref="H91:H92"/>
    <mergeCell ref="I91:I92"/>
    <mergeCell ref="J88:J89"/>
    <mergeCell ref="F97:F98"/>
    <mergeCell ref="G97:G98"/>
    <mergeCell ref="H97:H98"/>
    <mergeCell ref="I97:I98"/>
    <mergeCell ref="J93:J94"/>
    <mergeCell ref="K93:K94"/>
    <mergeCell ref="L93:L94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C93:C94"/>
    <mergeCell ref="E93:E94"/>
    <mergeCell ref="A93:A94"/>
    <mergeCell ref="D93:D94"/>
    <mergeCell ref="F93:F94"/>
    <mergeCell ref="G93:G94"/>
    <mergeCell ref="H93:H94"/>
    <mergeCell ref="I93:I94"/>
    <mergeCell ref="L95:L96"/>
    <mergeCell ref="L121:L122"/>
    <mergeCell ref="G99:G100"/>
    <mergeCell ref="H99:H100"/>
    <mergeCell ref="I99:I100"/>
    <mergeCell ref="C103:C104"/>
    <mergeCell ref="E103:E104"/>
    <mergeCell ref="J97:J98"/>
    <mergeCell ref="K97:K98"/>
    <mergeCell ref="L97:L98"/>
    <mergeCell ref="J99:J100"/>
    <mergeCell ref="K99:K100"/>
    <mergeCell ref="L99:L100"/>
    <mergeCell ref="A101:A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C101:C102"/>
    <mergeCell ref="D101:D102"/>
    <mergeCell ref="A99:A100"/>
    <mergeCell ref="C99:C100"/>
    <mergeCell ref="D99:D100"/>
    <mergeCell ref="E99:E100"/>
    <mergeCell ref="F99:F100"/>
    <mergeCell ref="A97:A98"/>
    <mergeCell ref="C97:C98"/>
    <mergeCell ref="D97:D98"/>
    <mergeCell ref="E97:E98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A121:A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G127:G128"/>
    <mergeCell ref="H127:H128"/>
    <mergeCell ref="I127:I128"/>
    <mergeCell ref="J127:J128"/>
    <mergeCell ref="K127:K128"/>
    <mergeCell ref="L127:L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A141:A142"/>
    <mergeCell ref="C141:C142"/>
    <mergeCell ref="A165:A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A169:A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A171:A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A173:A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A175:A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A177:A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A179:A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A183:A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A185:C185"/>
    <mergeCell ref="A186:A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A188:A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A190:A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A192:A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A194:A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A196:A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A198:A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A200:A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A202:A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I204:I205"/>
    <mergeCell ref="J204:J205"/>
    <mergeCell ref="K204:K205"/>
    <mergeCell ref="L204:L205"/>
    <mergeCell ref="J208:J209"/>
    <mergeCell ref="K208:K209"/>
    <mergeCell ref="L208:L209"/>
    <mergeCell ref="A210:A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A204:A205"/>
    <mergeCell ref="C204:C205"/>
    <mergeCell ref="D204:D205"/>
    <mergeCell ref="E204:E205"/>
    <mergeCell ref="F204:F205"/>
    <mergeCell ref="G204:G205"/>
    <mergeCell ref="H204:H205"/>
    <mergeCell ref="A208:A209"/>
    <mergeCell ref="C208:C209"/>
    <mergeCell ref="D208:D209"/>
    <mergeCell ref="E208:E209"/>
    <mergeCell ref="F208:F209"/>
    <mergeCell ref="G208:G209"/>
    <mergeCell ref="H208:H209"/>
    <mergeCell ref="I208:I209"/>
    <mergeCell ref="A206:A207"/>
    <mergeCell ref="C206:C207"/>
    <mergeCell ref="D206:D207"/>
  </mergeCells>
  <pageMargins left="0.43307086614173229" right="0.23622047244094491" top="0.35433070866141736" bottom="0.35433070866141736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2019-05-21T08:17:58Z</dcterms:modified>
</cp:coreProperties>
</file>