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tabRatio="813"/>
  </bookViews>
  <sheets>
    <sheet name="კრებსითი" sheetId="4" r:id="rId1"/>
    <sheet name="1-ბუკნარი  კიბე-ბილიკი" sheetId="1" r:id="rId2"/>
    <sheet name="2-ზედა სამება-ბილიკი" sheetId="2" r:id="rId3"/>
  </sheets>
  <definedNames>
    <definedName name="_xlnm.Print_Area" localSheetId="1">'1-ბუკნარი  კიბე-ბილიკი'!$A$1:$G$27</definedName>
    <definedName name="_xlnm.Print_Area" localSheetId="2">'2-ზედა სამება-ბილიკი'!$A$1:$G$34</definedName>
    <definedName name="_xlnm.Print_Area" localSheetId="0">კრებსითი!$A$1:$D$8</definedName>
  </definedNames>
  <calcPr calcId="144525"/>
</workbook>
</file>

<file path=xl/calcChain.xml><?xml version="1.0" encoding="utf-8"?>
<calcChain xmlns="http://schemas.openxmlformats.org/spreadsheetml/2006/main">
  <c r="G24" i="2" l="1"/>
  <c r="E24" i="2"/>
  <c r="G23" i="2"/>
  <c r="E23" i="2"/>
  <c r="G22" i="2"/>
  <c r="G25" i="2" s="1"/>
  <c r="E22" i="2"/>
  <c r="E19" i="2"/>
  <c r="G19" i="2" s="1"/>
  <c r="E18" i="2"/>
  <c r="G18" i="2" s="1"/>
  <c r="G15" i="2"/>
  <c r="E14" i="2"/>
  <c r="G14" i="2" s="1"/>
  <c r="E13" i="2"/>
  <c r="G13" i="2" s="1"/>
  <c r="E12" i="2"/>
  <c r="G12" i="2" s="1"/>
  <c r="G9" i="2"/>
  <c r="E9" i="2"/>
  <c r="G8" i="2"/>
  <c r="G10" i="2" s="1"/>
  <c r="E8" i="2"/>
  <c r="E5" i="2"/>
  <c r="G5" i="2" s="1"/>
  <c r="G6" i="2" s="1"/>
  <c r="G16" i="2" l="1"/>
  <c r="G20" i="2"/>
  <c r="G26" i="2" l="1"/>
  <c r="G27" i="2" s="1"/>
  <c r="G28" i="2" s="1"/>
  <c r="G29" i="2" l="1"/>
  <c r="G30" i="2" s="1"/>
  <c r="G31" i="2" s="1"/>
  <c r="G32" i="2" s="1"/>
  <c r="G33" i="2" s="1"/>
  <c r="G34" i="2" s="1"/>
  <c r="C5" i="4" s="1"/>
  <c r="G17" i="1" l="1"/>
  <c r="E17" i="1"/>
  <c r="G16" i="1"/>
  <c r="E16" i="1"/>
  <c r="G15" i="1"/>
  <c r="G18" i="1" s="1"/>
  <c r="E15" i="1"/>
  <c r="E12" i="1"/>
  <c r="G12" i="1" s="1"/>
  <c r="E11" i="1"/>
  <c r="G11" i="1" s="1"/>
  <c r="E10" i="1"/>
  <c r="G10" i="1" s="1"/>
  <c r="E7" i="1"/>
  <c r="G7" i="1" s="1"/>
  <c r="E6" i="1"/>
  <c r="G6" i="1" s="1"/>
  <c r="E5" i="1"/>
  <c r="G5" i="1" s="1"/>
  <c r="G8" i="1" l="1"/>
  <c r="G13" i="1"/>
  <c r="G19" i="1" l="1"/>
  <c r="G20" i="1" s="1"/>
  <c r="G21" i="1" s="1"/>
  <c r="G22" i="1" l="1"/>
  <c r="G23" i="1" s="1"/>
  <c r="G24" i="1" s="1"/>
  <c r="G25" i="1" s="1"/>
  <c r="G26" i="1" s="1"/>
  <c r="G27" i="1" s="1"/>
  <c r="C4" i="4" s="1"/>
  <c r="C6" i="4" l="1"/>
</calcChain>
</file>

<file path=xl/sharedStrings.xml><?xml version="1.0" encoding="utf-8"?>
<sst xmlns="http://schemas.openxmlformats.org/spreadsheetml/2006/main" count="110" uniqueCount="60">
  <si>
    <t>N</t>
  </si>
  <si>
    <t>სამუშაოს დასახელება</t>
  </si>
  <si>
    <t>განზ. ერთ</t>
  </si>
  <si>
    <t>რაოდენობა</t>
  </si>
  <si>
    <t>ღირებულება</t>
  </si>
  <si>
    <t>საპრ. მონაცემ</t>
  </si>
  <si>
    <t>სულ</t>
  </si>
  <si>
    <t>ა) შრომის ხარჯი</t>
  </si>
  <si>
    <t>კ/სთ</t>
  </si>
  <si>
    <r>
      <t>მ</t>
    </r>
    <r>
      <rPr>
        <b/>
        <sz val="10"/>
        <color theme="1"/>
        <rFont val="Calibri"/>
        <family val="2"/>
        <charset val="204"/>
      </rPr>
      <t>³</t>
    </r>
  </si>
  <si>
    <r>
      <t>მ</t>
    </r>
    <r>
      <rPr>
        <sz val="10"/>
        <color theme="1"/>
        <rFont val="Calibri"/>
        <family val="2"/>
        <charset val="204"/>
      </rPr>
      <t>³</t>
    </r>
  </si>
  <si>
    <t>ტ</t>
  </si>
  <si>
    <r>
      <t>მ</t>
    </r>
    <r>
      <rPr>
        <sz val="10"/>
        <color theme="1"/>
        <rFont val="Calibri"/>
        <family val="2"/>
        <charset val="204"/>
      </rPr>
      <t>²</t>
    </r>
  </si>
  <si>
    <t>ჯამი</t>
  </si>
  <si>
    <t>დ.ღ.გ.</t>
  </si>
  <si>
    <t>სულ ჯამი</t>
  </si>
  <si>
    <t>მ/სთ</t>
  </si>
  <si>
    <t>კბმ</t>
  </si>
  <si>
    <t>კგ</t>
  </si>
  <si>
    <t>გ) ყალიბის ფარი</t>
  </si>
  <si>
    <t>კვმ</t>
  </si>
  <si>
    <t>გრ/მ</t>
  </si>
  <si>
    <t>ზედნადები ხარჯი არაუმეტეს 10%</t>
  </si>
  <si>
    <t>გეგმიური დაგროვება არაუმეტეს 8%</t>
  </si>
  <si>
    <t>გაუთვალისწინებელი ხარჯი</t>
  </si>
  <si>
    <t>დანართი N1 (ხარჯთაღრიცხვა)</t>
  </si>
  <si>
    <t>№</t>
  </si>
  <si>
    <t>სამუშაოს დასაახელება</t>
  </si>
  <si>
    <t>პრეტენდენტი ბ.ა. ________________________</t>
  </si>
  <si>
    <t>1</t>
  </si>
  <si>
    <t>2</t>
  </si>
  <si>
    <t>პროე</t>
  </si>
  <si>
    <t xml:space="preserve"> კრებსითი ხარჯთაღრიცხვა</t>
  </si>
  <si>
    <t>სოფელ ბუკნარში, მეგობრობის ქუჩაზე კიბე ბილიკის ბეტონირება</t>
  </si>
  <si>
    <t>არსებული დაზიანებული ბეტონის საფეხურების და მის გასწვრივ დაბალი ჯებირის დემონტაჟი</t>
  </si>
  <si>
    <r>
      <t>100 მ</t>
    </r>
    <r>
      <rPr>
        <b/>
        <sz val="10"/>
        <color theme="1"/>
        <rFont val="Calibri"/>
        <family val="2"/>
        <charset val="204"/>
      </rPr>
      <t>³</t>
    </r>
  </si>
  <si>
    <t>ბ) დემონტირებული ბეტონის გატანა 500 მ-მდე</t>
  </si>
  <si>
    <t>გ) სამტვრევი ჩაქუჩი</t>
  </si>
  <si>
    <t>რკ/ბეტონის საფეხურების მოწყობა ბ-20</t>
  </si>
  <si>
    <t>ბ) ყალიბის ფარი</t>
  </si>
  <si>
    <t>გ) ბეტონი ბ-20</t>
  </si>
  <si>
    <t>ბეტონის საფეხურების გასწვრივ ბეტონის დაბალი ჯებირის და საფეხურებს შორის ბჰეტონის ბაქნების დაბეტონება ბ-20</t>
  </si>
  <si>
    <t>ბეტონი ბ-20</t>
  </si>
  <si>
    <t>სოფელ ზედა სამებაში, ეკლესიასთან ასასვლელი ბეტონის კიბის მოწყობა ბილიკზე</t>
  </si>
  <si>
    <t>გრუნტის ამოღება ხელით მონოლითური კიბის საფეხურების მოსაწყობად ბილიკზე</t>
  </si>
  <si>
    <r>
      <t>100 მ</t>
    </r>
    <r>
      <rPr>
        <sz val="10"/>
        <color theme="1"/>
        <rFont val="Calibri"/>
        <family val="2"/>
        <charset val="204"/>
      </rPr>
      <t>ᶟ</t>
    </r>
  </si>
  <si>
    <t>ბეტონის მომზადება ბ-7,5 50*1,5*0,05     სისქე 5სმ</t>
  </si>
  <si>
    <t>ბ) ბეტონი ბ-7,5</t>
  </si>
  <si>
    <t>რკ/ბეტონის საფეხურების მოწყობა ბ-25</t>
  </si>
  <si>
    <t>გ) ბეტონი ბ-25</t>
  </si>
  <si>
    <t>დ) გლინულას ბადე დ6მმ ბიჯი 200მმ</t>
  </si>
  <si>
    <t>ლითონის მოაჯირის მოწყობა</t>
  </si>
  <si>
    <t>ბ) მატერიალური რესურსები</t>
  </si>
  <si>
    <t>ლითონის მოაჯირების შეღებვა ანტიკოროზიული საღებავით</t>
  </si>
  <si>
    <t>ბ) ანტიკოროზიული საღებავი</t>
  </si>
  <si>
    <t>გ) ოლიფა</t>
  </si>
  <si>
    <t>ზღვრული ღირებულებები</t>
  </si>
  <si>
    <t>პრეტენდენტმა ხარჯთაღრიცხვის განფასებისას უნდა იხელმძღვანელოს ღონისძიებების ზღვრული ღირებულებების მიხედვით</t>
  </si>
  <si>
    <t>N2-სოფელ ზედა სამებაში, ეკლესიასთან ასასვლელი ბეტონის კიბის მოწყობა ბილიკზე</t>
  </si>
  <si>
    <t>N1-სოფელ ბუკნარში, მეგობრობის ქუჩაზე კიბე ბილიკის ბეტონირება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</si>
</sst>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color rgb="FF00206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9"/>
      <color theme="1"/>
      <name val="AcadNusx"/>
    </font>
    <font>
      <sz val="9"/>
      <color rgb="FF000000"/>
      <name val="AcadNusx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2" fontId="3" fillId="3" borderId="5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9" fontId="1" fillId="0" borderId="5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7" fillId="0" borderId="5" xfId="0" applyNumberFormat="1" applyFont="1" applyBorder="1" applyAlignment="1">
      <alignment horizontal="center" vertical="center" wrapText="1"/>
    </xf>
    <xf numFmtId="16" fontId="0" fillId="0" borderId="5" xfId="0" applyNumberFormat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2" fontId="10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2" fontId="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7" fillId="0" borderId="6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" fontId="7" fillId="4" borderId="8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view="pageBreakPreview" zoomScaleNormal="100" zoomScaleSheetLayoutView="100" workbookViewId="0">
      <selection activeCell="D5" sqref="D5"/>
    </sheetView>
  </sheetViews>
  <sheetFormatPr defaultRowHeight="15" x14ac:dyDescent="0.25"/>
  <cols>
    <col min="2" max="2" width="57.85546875" customWidth="1"/>
    <col min="3" max="3" width="24" customWidth="1"/>
    <col min="4" max="4" width="19.28515625" customWidth="1"/>
  </cols>
  <sheetData>
    <row r="1" spans="1:4" ht="37.5" customHeight="1" x14ac:dyDescent="0.25">
      <c r="A1" s="37" t="s">
        <v>25</v>
      </c>
      <c r="B1" s="37"/>
      <c r="C1" s="37"/>
      <c r="D1" s="37"/>
    </row>
    <row r="2" spans="1:4" ht="33" customHeight="1" x14ac:dyDescent="0.25">
      <c r="A2" s="38" t="s">
        <v>32</v>
      </c>
      <c r="B2" s="39"/>
      <c r="C2" s="39"/>
      <c r="D2" s="40"/>
    </row>
    <row r="3" spans="1:4" ht="47.25" customHeight="1" x14ac:dyDescent="0.25">
      <c r="A3" s="19" t="s">
        <v>26</v>
      </c>
      <c r="B3" s="20" t="s">
        <v>27</v>
      </c>
      <c r="C3" s="20" t="s">
        <v>4</v>
      </c>
      <c r="D3" s="21" t="s">
        <v>56</v>
      </c>
    </row>
    <row r="4" spans="1:4" ht="48.75" customHeight="1" x14ac:dyDescent="0.25">
      <c r="A4" s="24" t="s">
        <v>29</v>
      </c>
      <c r="B4" s="31" t="s">
        <v>33</v>
      </c>
      <c r="C4" s="32">
        <f>'1-ბუკნარი  კიბე-ბილიკი'!G27</f>
        <v>0</v>
      </c>
      <c r="D4" s="36">
        <v>1980</v>
      </c>
    </row>
    <row r="5" spans="1:4" ht="77.25" customHeight="1" x14ac:dyDescent="0.25">
      <c r="A5" s="24" t="s">
        <v>30</v>
      </c>
      <c r="B5" s="31" t="s">
        <v>43</v>
      </c>
      <c r="C5" s="32">
        <f>'2-ზედა სამება-ბილიკი'!G34</f>
        <v>0</v>
      </c>
      <c r="D5" s="36">
        <v>6336</v>
      </c>
    </row>
    <row r="6" spans="1:4" ht="23.25" customHeight="1" x14ac:dyDescent="0.25">
      <c r="A6" s="25"/>
      <c r="B6" s="21" t="s">
        <v>13</v>
      </c>
      <c r="C6" s="22">
        <f>SUM(C4:C5)</f>
        <v>0</v>
      </c>
      <c r="D6" s="35"/>
    </row>
    <row r="7" spans="1:4" ht="44.25" customHeight="1" x14ac:dyDescent="0.25">
      <c r="A7" s="42" t="s">
        <v>57</v>
      </c>
      <c r="B7" s="42"/>
      <c r="C7" s="42"/>
      <c r="D7" s="42"/>
    </row>
    <row r="8" spans="1:4" ht="60" customHeight="1" x14ac:dyDescent="0.25">
      <c r="A8" s="41" t="s">
        <v>28</v>
      </c>
      <c r="B8" s="41"/>
      <c r="C8" s="41"/>
      <c r="D8" s="41"/>
    </row>
    <row r="11" spans="1:4" x14ac:dyDescent="0.25">
      <c r="B11" s="23"/>
    </row>
  </sheetData>
  <mergeCells count="4">
    <mergeCell ref="A1:D1"/>
    <mergeCell ref="A2:D2"/>
    <mergeCell ref="A8:D8"/>
    <mergeCell ref="A7:D7"/>
  </mergeCells>
  <pageMargins left="0.7" right="0.7" top="0.75" bottom="0.75" header="0.3" footer="0.3"/>
  <pageSetup paperSize="9" scale="7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view="pageBreakPreview" zoomScaleNormal="100" zoomScaleSheetLayoutView="100" workbookViewId="0">
      <selection activeCell="L6" sqref="L6"/>
    </sheetView>
  </sheetViews>
  <sheetFormatPr defaultRowHeight="12.75" x14ac:dyDescent="0.25"/>
  <cols>
    <col min="1" max="1" width="4.85546875" style="1" customWidth="1"/>
    <col min="2" max="2" width="39.85546875" style="1" customWidth="1"/>
    <col min="3" max="3" width="7" style="1" customWidth="1"/>
    <col min="4" max="4" width="8.28515625" style="1" customWidth="1"/>
    <col min="5" max="5" width="8.5703125" style="18" customWidth="1"/>
    <col min="6" max="6" width="7.7109375" style="18" customWidth="1"/>
    <col min="7" max="7" width="9.140625" style="18" customWidth="1"/>
    <col min="8" max="9" width="11.42578125" style="1" bestFit="1" customWidth="1"/>
    <col min="10" max="16384" width="9.140625" style="1"/>
  </cols>
  <sheetData>
    <row r="1" spans="1:7" ht="34.5" customHeight="1" x14ac:dyDescent="0.25">
      <c r="A1" s="44" t="s">
        <v>59</v>
      </c>
      <c r="B1" s="44"/>
      <c r="C1" s="44"/>
      <c r="D1" s="44"/>
      <c r="E1" s="44"/>
      <c r="F1" s="44"/>
      <c r="G1" s="44"/>
    </row>
    <row r="2" spans="1:7" s="2" customFormat="1" ht="12" x14ac:dyDescent="0.25">
      <c r="A2" s="45" t="s">
        <v>0</v>
      </c>
      <c r="B2" s="45" t="s">
        <v>1</v>
      </c>
      <c r="C2" s="45" t="s">
        <v>2</v>
      </c>
      <c r="D2" s="47" t="s">
        <v>3</v>
      </c>
      <c r="E2" s="48"/>
      <c r="F2" s="49" t="s">
        <v>4</v>
      </c>
      <c r="G2" s="50"/>
    </row>
    <row r="3" spans="1:7" s="2" customFormat="1" ht="25.5" x14ac:dyDescent="0.25">
      <c r="A3" s="46"/>
      <c r="B3" s="46"/>
      <c r="C3" s="46"/>
      <c r="D3" s="26" t="s">
        <v>2</v>
      </c>
      <c r="E3" s="27" t="s">
        <v>5</v>
      </c>
      <c r="F3" s="27" t="s">
        <v>2</v>
      </c>
      <c r="G3" s="27" t="s">
        <v>6</v>
      </c>
    </row>
    <row r="4" spans="1:7" ht="38.25" x14ac:dyDescent="0.25">
      <c r="A4" s="3">
        <v>1</v>
      </c>
      <c r="B4" s="3" t="s">
        <v>34</v>
      </c>
      <c r="C4" s="3" t="s">
        <v>35</v>
      </c>
      <c r="D4" s="3"/>
      <c r="E4" s="34">
        <v>2.1999999999999999E-2</v>
      </c>
      <c r="F4" s="8"/>
      <c r="G4" s="8"/>
    </row>
    <row r="5" spans="1:7" s="9" customFormat="1" x14ac:dyDescent="0.25">
      <c r="A5" s="3"/>
      <c r="B5" s="6" t="s">
        <v>7</v>
      </c>
      <c r="C5" s="4" t="s">
        <v>8</v>
      </c>
      <c r="D5" s="4">
        <v>50.5</v>
      </c>
      <c r="E5" s="5">
        <f>E4*D5</f>
        <v>1.111</v>
      </c>
      <c r="F5" s="5"/>
      <c r="G5" s="5">
        <f>F5*E5</f>
        <v>0</v>
      </c>
    </row>
    <row r="6" spans="1:7" s="9" customFormat="1" ht="25.5" x14ac:dyDescent="0.25">
      <c r="A6" s="3"/>
      <c r="B6" s="6" t="s">
        <v>36</v>
      </c>
      <c r="C6" s="4" t="s">
        <v>11</v>
      </c>
      <c r="D6" s="4">
        <v>200</v>
      </c>
      <c r="E6" s="5">
        <f>E4*D6</f>
        <v>4.3999999999999995</v>
      </c>
      <c r="F6" s="5"/>
      <c r="G6" s="5">
        <f t="shared" ref="G6:G7" si="0">F6*E6</f>
        <v>0</v>
      </c>
    </row>
    <row r="7" spans="1:7" s="9" customFormat="1" x14ac:dyDescent="0.25">
      <c r="A7" s="3"/>
      <c r="B7" s="6" t="s">
        <v>37</v>
      </c>
      <c r="C7" s="4" t="s">
        <v>16</v>
      </c>
      <c r="D7" s="4">
        <v>77.5</v>
      </c>
      <c r="E7" s="5">
        <f>E4*D7</f>
        <v>1.7049999999999998</v>
      </c>
      <c r="F7" s="5"/>
      <c r="G7" s="5">
        <f t="shared" si="0"/>
        <v>0</v>
      </c>
    </row>
    <row r="8" spans="1:7" x14ac:dyDescent="0.25">
      <c r="A8" s="10"/>
      <c r="B8" s="6"/>
      <c r="C8" s="4"/>
      <c r="D8" s="4"/>
      <c r="E8" s="5"/>
      <c r="F8" s="5"/>
      <c r="G8" s="7">
        <f>G5+G6+G7</f>
        <v>0</v>
      </c>
    </row>
    <row r="9" spans="1:7" ht="25.5" x14ac:dyDescent="0.25">
      <c r="A9" s="11">
        <v>2</v>
      </c>
      <c r="B9" s="11" t="s">
        <v>38</v>
      </c>
      <c r="C9" s="11" t="s">
        <v>9</v>
      </c>
      <c r="D9" s="10"/>
      <c r="E9" s="12">
        <v>6.5</v>
      </c>
      <c r="F9" s="12"/>
      <c r="G9" s="12"/>
    </row>
    <row r="10" spans="1:7" x14ac:dyDescent="0.25">
      <c r="A10" s="11"/>
      <c r="B10" s="6" t="s">
        <v>7</v>
      </c>
      <c r="C10" s="4" t="s">
        <v>8</v>
      </c>
      <c r="D10" s="4">
        <v>4.5</v>
      </c>
      <c r="E10" s="5">
        <f>E9*D10</f>
        <v>29.25</v>
      </c>
      <c r="F10" s="5"/>
      <c r="G10" s="5">
        <f>F10*E10</f>
        <v>0</v>
      </c>
    </row>
    <row r="11" spans="1:7" x14ac:dyDescent="0.25">
      <c r="A11" s="11"/>
      <c r="B11" s="6" t="s">
        <v>39</v>
      </c>
      <c r="C11" s="4" t="s">
        <v>12</v>
      </c>
      <c r="D11" s="4">
        <v>1.02</v>
      </c>
      <c r="E11" s="5">
        <f>E9*D11</f>
        <v>6.63</v>
      </c>
      <c r="F11" s="5"/>
      <c r="G11" s="5">
        <f t="shared" ref="G11:G12" si="1">F11*E11</f>
        <v>0</v>
      </c>
    </row>
    <row r="12" spans="1:7" x14ac:dyDescent="0.25">
      <c r="A12" s="11"/>
      <c r="B12" s="6" t="s">
        <v>40</v>
      </c>
      <c r="C12" s="4" t="s">
        <v>10</v>
      </c>
      <c r="D12" s="28">
        <v>1.02</v>
      </c>
      <c r="E12" s="5">
        <f>E9*D12</f>
        <v>6.63</v>
      </c>
      <c r="F12" s="29"/>
      <c r="G12" s="5">
        <f t="shared" si="1"/>
        <v>0</v>
      </c>
    </row>
    <row r="13" spans="1:7" x14ac:dyDescent="0.25">
      <c r="A13" s="11"/>
      <c r="B13" s="6"/>
      <c r="C13" s="4"/>
      <c r="D13" s="4"/>
      <c r="E13" s="5"/>
      <c r="F13" s="5"/>
      <c r="G13" s="7">
        <f>G12+G11+G10</f>
        <v>0</v>
      </c>
    </row>
    <row r="14" spans="1:7" ht="51" x14ac:dyDescent="0.25">
      <c r="A14" s="11">
        <v>3</v>
      </c>
      <c r="B14" s="3" t="s">
        <v>41</v>
      </c>
      <c r="C14" s="4" t="s">
        <v>17</v>
      </c>
      <c r="D14" s="4"/>
      <c r="E14" s="5">
        <v>1.96635</v>
      </c>
      <c r="F14" s="5"/>
      <c r="G14" s="5"/>
    </row>
    <row r="15" spans="1:7" x14ac:dyDescent="0.25">
      <c r="A15" s="11"/>
      <c r="B15" s="6" t="s">
        <v>7</v>
      </c>
      <c r="C15" s="4" t="s">
        <v>8</v>
      </c>
      <c r="D15" s="4">
        <v>3.78</v>
      </c>
      <c r="E15" s="5">
        <f>E14*D15</f>
        <v>7.4328029999999998</v>
      </c>
      <c r="F15" s="5"/>
      <c r="G15" s="5">
        <f>F15*E15</f>
        <v>0</v>
      </c>
    </row>
    <row r="16" spans="1:7" x14ac:dyDescent="0.25">
      <c r="A16" s="11"/>
      <c r="B16" s="6" t="s">
        <v>42</v>
      </c>
      <c r="C16" s="4" t="s">
        <v>17</v>
      </c>
      <c r="D16" s="4">
        <v>1.02</v>
      </c>
      <c r="E16" s="5">
        <f>E14*D16</f>
        <v>2.0056769999999999</v>
      </c>
      <c r="F16" s="5"/>
      <c r="G16" s="5">
        <f t="shared" ref="G16:G17" si="2">F16*E16</f>
        <v>0</v>
      </c>
    </row>
    <row r="17" spans="1:7" x14ac:dyDescent="0.25">
      <c r="A17" s="11"/>
      <c r="B17" s="6" t="s">
        <v>19</v>
      </c>
      <c r="C17" s="4" t="s">
        <v>20</v>
      </c>
      <c r="D17" s="4">
        <v>1.02</v>
      </c>
      <c r="E17" s="5">
        <f>E14*D17</f>
        <v>2.0056769999999999</v>
      </c>
      <c r="F17" s="5"/>
      <c r="G17" s="5">
        <f t="shared" si="2"/>
        <v>0</v>
      </c>
    </row>
    <row r="18" spans="1:7" x14ac:dyDescent="0.25">
      <c r="A18" s="11"/>
      <c r="B18" s="6"/>
      <c r="C18" s="4"/>
      <c r="D18" s="4"/>
      <c r="E18" s="5"/>
      <c r="F18" s="5"/>
      <c r="G18" s="7">
        <f>G15+G16+G17</f>
        <v>0</v>
      </c>
    </row>
    <row r="19" spans="1:7" s="15" customFormat="1" x14ac:dyDescent="0.25">
      <c r="A19" s="13"/>
      <c r="B19" s="13" t="s">
        <v>13</v>
      </c>
      <c r="C19" s="13"/>
      <c r="D19" s="13"/>
      <c r="E19" s="14"/>
      <c r="F19" s="14"/>
      <c r="G19" s="14">
        <f>G18+G13+G8</f>
        <v>0</v>
      </c>
    </row>
    <row r="20" spans="1:7" ht="21" customHeight="1" x14ac:dyDescent="0.25">
      <c r="A20" s="10"/>
      <c r="B20" s="10" t="s">
        <v>22</v>
      </c>
      <c r="C20" s="16">
        <v>0.1</v>
      </c>
      <c r="D20" s="10"/>
      <c r="E20" s="12"/>
      <c r="F20" s="12"/>
      <c r="G20" s="12">
        <f>G19*C20</f>
        <v>0</v>
      </c>
    </row>
    <row r="21" spans="1:7" ht="21.75" customHeight="1" x14ac:dyDescent="0.25">
      <c r="A21" s="10"/>
      <c r="B21" s="10" t="s">
        <v>13</v>
      </c>
      <c r="C21" s="10"/>
      <c r="D21" s="10"/>
      <c r="E21" s="12"/>
      <c r="F21" s="12"/>
      <c r="G21" s="12">
        <f>SUM(G19:G20)</f>
        <v>0</v>
      </c>
    </row>
    <row r="22" spans="1:7" ht="22.5" customHeight="1" x14ac:dyDescent="0.25">
      <c r="A22" s="10"/>
      <c r="B22" s="10" t="s">
        <v>23</v>
      </c>
      <c r="C22" s="16">
        <v>0.08</v>
      </c>
      <c r="D22" s="10"/>
      <c r="E22" s="12"/>
      <c r="F22" s="12"/>
      <c r="G22" s="12">
        <f>G21*C22</f>
        <v>0</v>
      </c>
    </row>
    <row r="23" spans="1:7" ht="17.25" customHeight="1" x14ac:dyDescent="0.25">
      <c r="A23" s="10"/>
      <c r="B23" s="10" t="s">
        <v>13</v>
      </c>
      <c r="C23" s="10"/>
      <c r="D23" s="10"/>
      <c r="E23" s="12"/>
      <c r="F23" s="12"/>
      <c r="G23" s="12">
        <f>SUM(G21:G22)</f>
        <v>0</v>
      </c>
    </row>
    <row r="24" spans="1:7" ht="23.25" customHeight="1" x14ac:dyDescent="0.25">
      <c r="A24" s="10"/>
      <c r="B24" s="10" t="s">
        <v>24</v>
      </c>
      <c r="C24" s="16">
        <v>0.02</v>
      </c>
      <c r="D24" s="10"/>
      <c r="E24" s="12"/>
      <c r="F24" s="12"/>
      <c r="G24" s="12">
        <f>G23*C24</f>
        <v>0</v>
      </c>
    </row>
    <row r="25" spans="1:7" ht="21" customHeight="1" x14ac:dyDescent="0.25">
      <c r="A25" s="10"/>
      <c r="B25" s="10" t="s">
        <v>13</v>
      </c>
      <c r="C25" s="10"/>
      <c r="D25" s="10"/>
      <c r="E25" s="12"/>
      <c r="F25" s="12"/>
      <c r="G25" s="12">
        <f>G24+G23</f>
        <v>0</v>
      </c>
    </row>
    <row r="26" spans="1:7" ht="21" customHeight="1" x14ac:dyDescent="0.25">
      <c r="A26" s="10"/>
      <c r="B26" s="10" t="s">
        <v>14</v>
      </c>
      <c r="C26" s="16">
        <v>0.18</v>
      </c>
      <c r="D26" s="10"/>
      <c r="E26" s="12"/>
      <c r="F26" s="12"/>
      <c r="G26" s="12">
        <f>G25*C26</f>
        <v>0</v>
      </c>
    </row>
    <row r="27" spans="1:7" s="33" customFormat="1" ht="21" customHeight="1" x14ac:dyDescent="0.25">
      <c r="A27" s="11"/>
      <c r="B27" s="11" t="s">
        <v>15</v>
      </c>
      <c r="C27" s="11"/>
      <c r="D27" s="11"/>
      <c r="E27" s="17"/>
      <c r="F27" s="17"/>
      <c r="G27" s="17">
        <f>G26+G25</f>
        <v>0</v>
      </c>
    </row>
    <row r="31" spans="1:7" x14ac:dyDescent="0.25">
      <c r="B31" s="43"/>
      <c r="C31" s="43"/>
      <c r="D31" s="43"/>
      <c r="E31" s="43"/>
      <c r="F31" s="43"/>
      <c r="G31" s="43"/>
    </row>
    <row r="47" spans="5:7" x14ac:dyDescent="0.25">
      <c r="E47" s="1"/>
      <c r="F47" s="1"/>
      <c r="G47" s="1"/>
    </row>
    <row r="48" spans="5:7" x14ac:dyDescent="0.25">
      <c r="E48" s="1"/>
      <c r="F48" s="1"/>
      <c r="G48" s="1"/>
    </row>
    <row r="49" spans="5:7" x14ac:dyDescent="0.25">
      <c r="E49" s="1"/>
      <c r="F49" s="1"/>
      <c r="G49" s="1"/>
    </row>
    <row r="50" spans="5:7" x14ac:dyDescent="0.25">
      <c r="E50" s="1"/>
      <c r="F50" s="1"/>
      <c r="G50" s="1"/>
    </row>
    <row r="51" spans="5:7" x14ac:dyDescent="0.25">
      <c r="E51" s="1"/>
      <c r="F51" s="1"/>
      <c r="G51" s="1"/>
    </row>
    <row r="52" spans="5:7" x14ac:dyDescent="0.25">
      <c r="E52" s="1"/>
      <c r="F52" s="1"/>
      <c r="G52" s="1"/>
    </row>
    <row r="53" spans="5:7" x14ac:dyDescent="0.25">
      <c r="E53" s="1"/>
      <c r="F53" s="1"/>
      <c r="G53" s="1"/>
    </row>
    <row r="54" spans="5:7" x14ac:dyDescent="0.25">
      <c r="E54" s="1"/>
      <c r="F54" s="1"/>
      <c r="G54" s="1"/>
    </row>
    <row r="55" spans="5:7" x14ac:dyDescent="0.25">
      <c r="E55" s="1"/>
      <c r="F55" s="1"/>
      <c r="G55" s="1"/>
    </row>
    <row r="56" spans="5:7" x14ac:dyDescent="0.25">
      <c r="E56" s="1"/>
      <c r="F56" s="1"/>
      <c r="G56" s="1"/>
    </row>
    <row r="57" spans="5:7" x14ac:dyDescent="0.25">
      <c r="E57" s="1"/>
      <c r="F57" s="1"/>
      <c r="G57" s="1"/>
    </row>
    <row r="58" spans="5:7" x14ac:dyDescent="0.25">
      <c r="E58" s="1"/>
      <c r="F58" s="1"/>
      <c r="G58" s="1"/>
    </row>
    <row r="59" spans="5:7" x14ac:dyDescent="0.25">
      <c r="E59" s="1"/>
      <c r="F59" s="1"/>
      <c r="G59" s="1"/>
    </row>
    <row r="60" spans="5:7" x14ac:dyDescent="0.25">
      <c r="E60" s="1"/>
      <c r="F60" s="1"/>
      <c r="G60" s="1"/>
    </row>
    <row r="61" spans="5:7" x14ac:dyDescent="0.25">
      <c r="E61" s="1"/>
      <c r="F61" s="1"/>
      <c r="G61" s="1"/>
    </row>
    <row r="62" spans="5:7" x14ac:dyDescent="0.25">
      <c r="E62" s="1"/>
      <c r="F62" s="1"/>
      <c r="G62" s="1"/>
    </row>
  </sheetData>
  <mergeCells count="7">
    <mergeCell ref="B31:G31"/>
    <mergeCell ref="A1:G1"/>
    <mergeCell ref="A2:A3"/>
    <mergeCell ref="B2:B3"/>
    <mergeCell ref="C2:C3"/>
    <mergeCell ref="D2:E2"/>
    <mergeCell ref="F2:G2"/>
  </mergeCells>
  <pageMargins left="0.25" right="0.25" top="0.75" bottom="0.75" header="0.3" footer="0.3"/>
  <pageSetup paperSize="9" scale="81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BreakPreview" topLeftCell="A19" zoomScaleNormal="100" zoomScaleSheetLayoutView="100" workbookViewId="0">
      <selection activeCell="J4" sqref="J4"/>
    </sheetView>
  </sheetViews>
  <sheetFormatPr defaultRowHeight="12.75" x14ac:dyDescent="0.25"/>
  <cols>
    <col min="1" max="1" width="4.85546875" style="1" customWidth="1"/>
    <col min="2" max="2" width="39.85546875" style="1" customWidth="1"/>
    <col min="3" max="3" width="7.5703125" style="1" customWidth="1"/>
    <col min="4" max="4" width="7.85546875" style="1" customWidth="1"/>
    <col min="5" max="5" width="7.28515625" style="18" customWidth="1"/>
    <col min="6" max="6" width="8.28515625" style="18" customWidth="1"/>
    <col min="7" max="7" width="9.7109375" style="18" customWidth="1"/>
    <col min="8" max="9" width="11.42578125" style="1" bestFit="1" customWidth="1"/>
    <col min="10" max="16384" width="9.140625" style="1"/>
  </cols>
  <sheetData>
    <row r="1" spans="1:7" ht="42" customHeight="1" x14ac:dyDescent="0.25">
      <c r="A1" s="44" t="s">
        <v>58</v>
      </c>
      <c r="B1" s="44"/>
      <c r="C1" s="44"/>
      <c r="D1" s="44"/>
      <c r="E1" s="44"/>
      <c r="F1" s="44"/>
      <c r="G1" s="44"/>
    </row>
    <row r="2" spans="1:7" s="2" customFormat="1" ht="12" x14ac:dyDescent="0.25">
      <c r="A2" s="45" t="s">
        <v>0</v>
      </c>
      <c r="B2" s="45" t="s">
        <v>1</v>
      </c>
      <c r="C2" s="45" t="s">
        <v>2</v>
      </c>
      <c r="D2" s="47" t="s">
        <v>3</v>
      </c>
      <c r="E2" s="48"/>
      <c r="F2" s="49" t="s">
        <v>4</v>
      </c>
      <c r="G2" s="50"/>
    </row>
    <row r="3" spans="1:7" s="2" customFormat="1" ht="38.25" x14ac:dyDescent="0.25">
      <c r="A3" s="46"/>
      <c r="B3" s="46"/>
      <c r="C3" s="46"/>
      <c r="D3" s="26" t="s">
        <v>2</v>
      </c>
      <c r="E3" s="27" t="s">
        <v>5</v>
      </c>
      <c r="F3" s="27" t="s">
        <v>2</v>
      </c>
      <c r="G3" s="27" t="s">
        <v>6</v>
      </c>
    </row>
    <row r="4" spans="1:7" ht="38.25" x14ac:dyDescent="0.25">
      <c r="A4" s="3">
        <v>1</v>
      </c>
      <c r="B4" s="3" t="s">
        <v>44</v>
      </c>
      <c r="C4" s="4" t="s">
        <v>45</v>
      </c>
      <c r="D4" s="4"/>
      <c r="E4" s="5">
        <v>0.21</v>
      </c>
      <c r="F4" s="5"/>
      <c r="G4" s="5"/>
    </row>
    <row r="5" spans="1:7" x14ac:dyDescent="0.25">
      <c r="A5" s="4"/>
      <c r="B5" s="6" t="s">
        <v>7</v>
      </c>
      <c r="C5" s="4" t="s">
        <v>8</v>
      </c>
      <c r="D5" s="4">
        <v>184</v>
      </c>
      <c r="E5" s="5">
        <f>E4*D5</f>
        <v>38.64</v>
      </c>
      <c r="F5" s="5"/>
      <c r="G5" s="5">
        <f>F5*E5</f>
        <v>0</v>
      </c>
    </row>
    <row r="6" spans="1:7" x14ac:dyDescent="0.25">
      <c r="A6" s="4"/>
      <c r="B6" s="6"/>
      <c r="C6" s="4"/>
      <c r="D6" s="4"/>
      <c r="E6" s="5"/>
      <c r="F6" s="5"/>
      <c r="G6" s="7">
        <f>G5</f>
        <v>0</v>
      </c>
    </row>
    <row r="7" spans="1:7" ht="25.5" x14ac:dyDescent="0.25">
      <c r="A7" s="3">
        <v>2</v>
      </c>
      <c r="B7" s="3" t="s">
        <v>46</v>
      </c>
      <c r="C7" s="3" t="s">
        <v>9</v>
      </c>
      <c r="D7" s="3"/>
      <c r="E7" s="8">
        <v>3.75</v>
      </c>
      <c r="F7" s="8"/>
      <c r="G7" s="8"/>
    </row>
    <row r="8" spans="1:7" s="9" customFormat="1" x14ac:dyDescent="0.25">
      <c r="A8" s="3"/>
      <c r="B8" s="6" t="s">
        <v>7</v>
      </c>
      <c r="C8" s="4" t="s">
        <v>8</v>
      </c>
      <c r="D8" s="4">
        <v>9.58</v>
      </c>
      <c r="E8" s="5">
        <f>E7*D8</f>
        <v>35.924999999999997</v>
      </c>
      <c r="F8" s="5"/>
      <c r="G8" s="5">
        <f>F8*E8</f>
        <v>0</v>
      </c>
    </row>
    <row r="9" spans="1:7" s="9" customFormat="1" x14ac:dyDescent="0.25">
      <c r="A9" s="3"/>
      <c r="B9" s="6" t="s">
        <v>47</v>
      </c>
      <c r="C9" s="4" t="s">
        <v>10</v>
      </c>
      <c r="D9" s="4">
        <v>1.02</v>
      </c>
      <c r="E9" s="5">
        <f>E7*D9</f>
        <v>3.8250000000000002</v>
      </c>
      <c r="F9" s="5"/>
      <c r="G9" s="5">
        <f t="shared" ref="G9" si="0">F9*E9</f>
        <v>0</v>
      </c>
    </row>
    <row r="10" spans="1:7" x14ac:dyDescent="0.25">
      <c r="A10" s="10"/>
      <c r="B10" s="6"/>
      <c r="C10" s="4"/>
      <c r="D10" s="4"/>
      <c r="E10" s="5"/>
      <c r="F10" s="5"/>
      <c r="G10" s="7">
        <f>G8+G9</f>
        <v>0</v>
      </c>
    </row>
    <row r="11" spans="1:7" ht="25.5" x14ac:dyDescent="0.25">
      <c r="A11" s="11">
        <v>3</v>
      </c>
      <c r="B11" s="11" t="s">
        <v>48</v>
      </c>
      <c r="C11" s="11" t="s">
        <v>9</v>
      </c>
      <c r="D11" s="10"/>
      <c r="E11" s="12">
        <v>16.406949999999998</v>
      </c>
      <c r="F11" s="12"/>
      <c r="G11" s="12"/>
    </row>
    <row r="12" spans="1:7" x14ac:dyDescent="0.25">
      <c r="A12" s="11"/>
      <c r="B12" s="6" t="s">
        <v>7</v>
      </c>
      <c r="C12" s="4" t="s">
        <v>8</v>
      </c>
      <c r="D12" s="4">
        <v>4.5</v>
      </c>
      <c r="E12" s="5">
        <f>E11*D12</f>
        <v>73.831274999999991</v>
      </c>
      <c r="F12" s="5"/>
      <c r="G12" s="5">
        <f>F12*E12</f>
        <v>0</v>
      </c>
    </row>
    <row r="13" spans="1:7" x14ac:dyDescent="0.25">
      <c r="A13" s="11"/>
      <c r="B13" s="6" t="s">
        <v>39</v>
      </c>
      <c r="C13" s="4" t="s">
        <v>12</v>
      </c>
      <c r="D13" s="4">
        <v>1.02</v>
      </c>
      <c r="E13" s="5">
        <f>E11*D13</f>
        <v>16.735088999999999</v>
      </c>
      <c r="F13" s="5"/>
      <c r="G13" s="5">
        <f t="shared" ref="G13:G15" si="1">F13*E13</f>
        <v>0</v>
      </c>
    </row>
    <row r="14" spans="1:7" x14ac:dyDescent="0.25">
      <c r="A14" s="11"/>
      <c r="B14" s="6" t="s">
        <v>49</v>
      </c>
      <c r="C14" s="4" t="s">
        <v>10</v>
      </c>
      <c r="D14" s="28">
        <v>1.02</v>
      </c>
      <c r="E14" s="5">
        <f>E11*D14</f>
        <v>16.735088999999999</v>
      </c>
      <c r="F14" s="29"/>
      <c r="G14" s="5">
        <f t="shared" si="1"/>
        <v>0</v>
      </c>
    </row>
    <row r="15" spans="1:7" x14ac:dyDescent="0.25">
      <c r="A15" s="11"/>
      <c r="B15" s="6" t="s">
        <v>50</v>
      </c>
      <c r="C15" s="4" t="s">
        <v>21</v>
      </c>
      <c r="D15" s="28" t="s">
        <v>31</v>
      </c>
      <c r="E15" s="5">
        <v>20</v>
      </c>
      <c r="F15" s="29"/>
      <c r="G15" s="5">
        <f t="shared" si="1"/>
        <v>0</v>
      </c>
    </row>
    <row r="16" spans="1:7" x14ac:dyDescent="0.25">
      <c r="A16" s="11"/>
      <c r="B16" s="6"/>
      <c r="C16" s="4"/>
      <c r="D16" s="4"/>
      <c r="E16" s="5"/>
      <c r="F16" s="5"/>
      <c r="G16" s="7">
        <f>G14+G13+G12+G15</f>
        <v>0</v>
      </c>
    </row>
    <row r="17" spans="1:7" x14ac:dyDescent="0.25">
      <c r="A17" s="11">
        <v>4</v>
      </c>
      <c r="B17" s="3" t="s">
        <v>51</v>
      </c>
      <c r="C17" s="4" t="s">
        <v>21</v>
      </c>
      <c r="D17" s="4"/>
      <c r="E17" s="5">
        <v>50</v>
      </c>
      <c r="F17" s="5"/>
      <c r="G17" s="5"/>
    </row>
    <row r="18" spans="1:7" x14ac:dyDescent="0.25">
      <c r="A18" s="11"/>
      <c r="B18" s="6" t="s">
        <v>7</v>
      </c>
      <c r="C18" s="4" t="s">
        <v>21</v>
      </c>
      <c r="D18" s="4">
        <v>1</v>
      </c>
      <c r="E18" s="5">
        <f>E17*D18</f>
        <v>50</v>
      </c>
      <c r="F18" s="5"/>
      <c r="G18" s="5">
        <f>F18*E18</f>
        <v>0</v>
      </c>
    </row>
    <row r="19" spans="1:7" x14ac:dyDescent="0.25">
      <c r="A19" s="11"/>
      <c r="B19" s="6" t="s">
        <v>52</v>
      </c>
      <c r="C19" s="4" t="s">
        <v>21</v>
      </c>
      <c r="D19" s="4">
        <v>1</v>
      </c>
      <c r="E19" s="5">
        <f>E17*D19</f>
        <v>50</v>
      </c>
      <c r="F19" s="5"/>
      <c r="G19" s="5">
        <f t="shared" ref="G19" si="2">F19*E19</f>
        <v>0</v>
      </c>
    </row>
    <row r="20" spans="1:7" x14ac:dyDescent="0.25">
      <c r="A20" s="11"/>
      <c r="B20" s="6"/>
      <c r="C20" s="4"/>
      <c r="D20" s="4"/>
      <c r="E20" s="5"/>
      <c r="F20" s="5"/>
      <c r="G20" s="7">
        <f>G18+G19</f>
        <v>0</v>
      </c>
    </row>
    <row r="21" spans="1:7" ht="25.5" x14ac:dyDescent="0.25">
      <c r="A21" s="11">
        <v>5</v>
      </c>
      <c r="B21" s="11" t="s">
        <v>53</v>
      </c>
      <c r="C21" s="4" t="s">
        <v>20</v>
      </c>
      <c r="D21" s="4"/>
      <c r="E21" s="5">
        <v>40</v>
      </c>
      <c r="F21" s="5"/>
      <c r="G21" s="5"/>
    </row>
    <row r="22" spans="1:7" x14ac:dyDescent="0.25">
      <c r="A22" s="11"/>
      <c r="B22" s="6" t="s">
        <v>7</v>
      </c>
      <c r="C22" s="4" t="s">
        <v>8</v>
      </c>
      <c r="D22" s="4">
        <v>0.44</v>
      </c>
      <c r="E22" s="5">
        <f>E21*D22</f>
        <v>17.600000000000001</v>
      </c>
      <c r="F22" s="5"/>
      <c r="G22" s="5">
        <f>F22*E22</f>
        <v>0</v>
      </c>
    </row>
    <row r="23" spans="1:7" x14ac:dyDescent="0.25">
      <c r="A23" s="11"/>
      <c r="B23" s="6" t="s">
        <v>54</v>
      </c>
      <c r="C23" s="4" t="s">
        <v>18</v>
      </c>
      <c r="D23" s="4">
        <v>0.251</v>
      </c>
      <c r="E23" s="5">
        <f>E21*D23</f>
        <v>10.039999999999999</v>
      </c>
      <c r="F23" s="5"/>
      <c r="G23" s="5">
        <f t="shared" ref="G23:G24" si="3">F23*E23</f>
        <v>0</v>
      </c>
    </row>
    <row r="24" spans="1:7" x14ac:dyDescent="0.25">
      <c r="A24" s="11"/>
      <c r="B24" s="6" t="s">
        <v>55</v>
      </c>
      <c r="C24" s="4" t="s">
        <v>18</v>
      </c>
      <c r="D24" s="4">
        <v>0.27</v>
      </c>
      <c r="E24" s="5">
        <f>E21*D24</f>
        <v>10.8</v>
      </c>
      <c r="F24" s="5"/>
      <c r="G24" s="5">
        <f t="shared" si="3"/>
        <v>0</v>
      </c>
    </row>
    <row r="25" spans="1:7" x14ac:dyDescent="0.25">
      <c r="A25" s="10"/>
      <c r="B25" s="30"/>
      <c r="C25" s="4"/>
      <c r="D25" s="4"/>
      <c r="E25" s="5"/>
      <c r="F25" s="5"/>
      <c r="G25" s="7">
        <f>G22+G23+G24</f>
        <v>0</v>
      </c>
    </row>
    <row r="26" spans="1:7" s="15" customFormat="1" x14ac:dyDescent="0.25">
      <c r="A26" s="13"/>
      <c r="B26" s="13" t="s">
        <v>13</v>
      </c>
      <c r="C26" s="13"/>
      <c r="D26" s="13"/>
      <c r="E26" s="14"/>
      <c r="F26" s="14"/>
      <c r="G26" s="14">
        <f>G25+G20+G16+G10+G6</f>
        <v>0</v>
      </c>
    </row>
    <row r="27" spans="1:7" ht="21.75" customHeight="1" x14ac:dyDescent="0.25">
      <c r="A27" s="10"/>
      <c r="B27" s="10" t="s">
        <v>22</v>
      </c>
      <c r="C27" s="16">
        <v>0.1</v>
      </c>
      <c r="D27" s="10"/>
      <c r="E27" s="12"/>
      <c r="F27" s="12"/>
      <c r="G27" s="12">
        <f>G26*C27</f>
        <v>0</v>
      </c>
    </row>
    <row r="28" spans="1:7" ht="16.5" customHeight="1" x14ac:dyDescent="0.25">
      <c r="A28" s="10"/>
      <c r="B28" s="10" t="s">
        <v>13</v>
      </c>
      <c r="C28" s="10"/>
      <c r="D28" s="10"/>
      <c r="E28" s="12"/>
      <c r="F28" s="12"/>
      <c r="G28" s="12">
        <f>SUM(G26:G27)</f>
        <v>0</v>
      </c>
    </row>
    <row r="29" spans="1:7" ht="18" customHeight="1" x14ac:dyDescent="0.25">
      <c r="A29" s="10"/>
      <c r="B29" s="10" t="s">
        <v>23</v>
      </c>
      <c r="C29" s="16">
        <v>0.08</v>
      </c>
      <c r="D29" s="10"/>
      <c r="E29" s="12"/>
      <c r="F29" s="12"/>
      <c r="G29" s="12">
        <f>G28*C29</f>
        <v>0</v>
      </c>
    </row>
    <row r="30" spans="1:7" ht="18" customHeight="1" x14ac:dyDescent="0.25">
      <c r="A30" s="10"/>
      <c r="B30" s="10" t="s">
        <v>13</v>
      </c>
      <c r="C30" s="10"/>
      <c r="D30" s="10"/>
      <c r="E30" s="12"/>
      <c r="F30" s="12"/>
      <c r="G30" s="12">
        <f>SUM(G28:G29)</f>
        <v>0</v>
      </c>
    </row>
    <row r="31" spans="1:7" ht="21" customHeight="1" x14ac:dyDescent="0.25">
      <c r="A31" s="10"/>
      <c r="B31" s="10" t="s">
        <v>24</v>
      </c>
      <c r="C31" s="16">
        <v>0.02</v>
      </c>
      <c r="D31" s="10"/>
      <c r="E31" s="12"/>
      <c r="F31" s="12"/>
      <c r="G31" s="12">
        <f>G30*C31</f>
        <v>0</v>
      </c>
    </row>
    <row r="32" spans="1:7" ht="18.75" customHeight="1" x14ac:dyDescent="0.25">
      <c r="A32" s="10"/>
      <c r="B32" s="10" t="s">
        <v>13</v>
      </c>
      <c r="C32" s="10"/>
      <c r="D32" s="10"/>
      <c r="E32" s="12"/>
      <c r="F32" s="12"/>
      <c r="G32" s="12">
        <f>G31+G30</f>
        <v>0</v>
      </c>
    </row>
    <row r="33" spans="1:7" ht="23.25" customHeight="1" x14ac:dyDescent="0.25">
      <c r="A33" s="10"/>
      <c r="B33" s="10" t="s">
        <v>14</v>
      </c>
      <c r="C33" s="16">
        <v>0.18</v>
      </c>
      <c r="D33" s="10"/>
      <c r="E33" s="12"/>
      <c r="F33" s="12"/>
      <c r="G33" s="12">
        <f>G32*C33</f>
        <v>0</v>
      </c>
    </row>
    <row r="34" spans="1:7" s="33" customFormat="1" ht="22.5" customHeight="1" x14ac:dyDescent="0.25">
      <c r="A34" s="11"/>
      <c r="B34" s="11" t="s">
        <v>15</v>
      </c>
      <c r="C34" s="11"/>
      <c r="D34" s="11"/>
      <c r="E34" s="17"/>
      <c r="F34" s="17"/>
      <c r="G34" s="17">
        <f>G33+G32</f>
        <v>0</v>
      </c>
    </row>
    <row r="38" spans="1:7" x14ac:dyDescent="0.25">
      <c r="B38" s="43"/>
      <c r="C38" s="43"/>
      <c r="D38" s="43"/>
      <c r="E38" s="43"/>
      <c r="F38" s="43"/>
      <c r="G38" s="43"/>
    </row>
    <row r="47" spans="1:7" x14ac:dyDescent="0.25">
      <c r="E47" s="1"/>
      <c r="F47" s="1"/>
      <c r="G47" s="1"/>
    </row>
    <row r="48" spans="1:7" x14ac:dyDescent="0.25">
      <c r="E48" s="1"/>
      <c r="F48" s="1"/>
      <c r="G48" s="1"/>
    </row>
    <row r="49" spans="5:7" x14ac:dyDescent="0.25">
      <c r="E49" s="1"/>
      <c r="F49" s="1"/>
      <c r="G49" s="1"/>
    </row>
    <row r="50" spans="5:7" x14ac:dyDescent="0.25">
      <c r="E50" s="1"/>
      <c r="F50" s="1"/>
      <c r="G50" s="1"/>
    </row>
    <row r="51" spans="5:7" x14ac:dyDescent="0.25">
      <c r="E51" s="1"/>
      <c r="F51" s="1"/>
      <c r="G51" s="1"/>
    </row>
    <row r="52" spans="5:7" x14ac:dyDescent="0.25">
      <c r="E52" s="1"/>
      <c r="F52" s="1"/>
      <c r="G52" s="1"/>
    </row>
    <row r="53" spans="5:7" x14ac:dyDescent="0.25">
      <c r="E53" s="1"/>
      <c r="F53" s="1"/>
      <c r="G53" s="1"/>
    </row>
    <row r="54" spans="5:7" x14ac:dyDescent="0.25">
      <c r="E54" s="1"/>
      <c r="F54" s="1"/>
      <c r="G54" s="1"/>
    </row>
  </sheetData>
  <mergeCells count="7">
    <mergeCell ref="B38:G38"/>
    <mergeCell ref="A1:G1"/>
    <mergeCell ref="A2:A3"/>
    <mergeCell ref="B2:B3"/>
    <mergeCell ref="C2:C3"/>
    <mergeCell ref="D2:E2"/>
    <mergeCell ref="F2:G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კრებსითი</vt:lpstr>
      <vt:lpstr>1-ბუკნარი  კიბე-ბილიკი</vt:lpstr>
      <vt:lpstr>2-ზედა სამება-ბილიკი</vt:lpstr>
      <vt:lpstr>'1-ბუკნარი  კიბე-ბილიკი'!Область_печати</vt:lpstr>
      <vt:lpstr>'2-ზედა სამება-ბილიკი'!Область_печати</vt:lpstr>
      <vt:lpstr>კრებსითი!Область_печати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2019-05-08T10:03:21Z</dcterms:modified>
</cp:coreProperties>
</file>