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TAV" sheetId="1" r:id="rId1"/>
    <sheet name="G.B." sheetId="2" r:id="rId2"/>
    <sheet name="Sheet3" sheetId="3" r:id="rId3"/>
    <sheet name="x.2-1" sheetId="4" r:id="rId4"/>
  </sheets>
  <externalReferences>
    <externalReference r:id="rId7"/>
  </externalReferences>
  <definedNames>
    <definedName name="_xlnm.Print_Area" localSheetId="3">'x.2-1'!$A$1:$M$51</definedName>
    <definedName name="_xlnm.Print_Titles" localSheetId="3">'x.2-1'!$18:$18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<sst xmlns="http://schemas.openxmlformats.org/spreadsheetml/2006/main" count="149" uniqueCount="106">
  <si>
    <t>______________________________________________</t>
  </si>
  <si>
    <t xml:space="preserve">saxarjTaRricxvo Rirebuleba </t>
  </si>
  <si>
    <t>lari</t>
  </si>
  <si>
    <t xml:space="preserve"> maT Soris xelfasi</t>
  </si>
  <si>
    <t>s a m u S a o s</t>
  </si>
  <si>
    <t xml:space="preserve">   meqanizmebi</t>
  </si>
  <si>
    <t>jami</t>
  </si>
  <si>
    <t>#</t>
  </si>
  <si>
    <t>safuZveli</t>
  </si>
  <si>
    <t>dasaxeleba</t>
  </si>
  <si>
    <t>erTeulze</t>
  </si>
  <si>
    <t>sul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</si>
  <si>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</si>
  <si>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</si>
  <si>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</si>
  <si>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</si>
  <si>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</si>
  <si>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</si>
  <si>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</si>
  <si>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</si>
  <si>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</si>
  <si>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</si>
  <si>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</si>
  <si>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</si>
  <si>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</si>
  <si>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</si>
  <si>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</si>
  <si>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kg</t>
  </si>
  <si>
    <t>sxva xarjebi</t>
  </si>
  <si>
    <t xml:space="preserve"> jami</t>
  </si>
  <si>
    <t xml:space="preserve">zednadebi xarjebi </t>
  </si>
  <si>
    <t>saxarjTaRricxvo mogeba</t>
  </si>
  <si>
    <t xml:space="preserve">     resursi</t>
  </si>
  <si>
    <t>ganz.</t>
  </si>
  <si>
    <t>erT.</t>
  </si>
  <si>
    <t>fasi</t>
  </si>
  <si>
    <t xml:space="preserve">lokalur-resursuli xarjTaRricxva </t>
  </si>
  <si>
    <t>11-44.</t>
  </si>
  <si>
    <t>kvm</t>
  </si>
  <si>
    <t>preiskur.</t>
  </si>
  <si>
    <t>naw.1</t>
  </si>
  <si>
    <t xml:space="preserve">SromiTi resursebi </t>
  </si>
  <si>
    <t>k/sT</t>
  </si>
  <si>
    <t xml:space="preserve">manqanebi </t>
  </si>
  <si>
    <t>#1-670</t>
  </si>
  <si>
    <t>pergolas mowyoba</t>
  </si>
  <si>
    <t>pergola</t>
  </si>
  <si>
    <t>ხელფასი</t>
  </si>
  <si>
    <t>მასალა</t>
  </si>
  <si>
    <t>manqanebi</t>
  </si>
  <si>
    <t>kauCukis filebis  mowyoba</t>
  </si>
  <si>
    <t>kv.m.</t>
  </si>
  <si>
    <t xml:space="preserve">webo </t>
  </si>
  <si>
    <t>saTamaSo moedani</t>
  </si>
  <si>
    <t>babuciZis q. #5-Si mdebare -e sabavSvo baga-baRi #65</t>
  </si>
  <si>
    <t>kauCukis filebis moxsna</t>
  </si>
  <si>
    <t xml:space="preserve"> </t>
  </si>
  <si>
    <t>sabazro.</t>
  </si>
  <si>
    <t xml:space="preserve">ბაღის skamebis mowyoba </t>
  </si>
  <si>
    <t>ც</t>
  </si>
  <si>
    <t>Sromis danaxarjebi</t>
  </si>
  <si>
    <t>c</t>
  </si>
  <si>
    <t xml:space="preserve">manqanebi
</t>
  </si>
  <si>
    <t>damzadebuli skami</t>
  </si>
  <si>
    <t>ცალი</t>
  </si>
  <si>
    <t>kauCukis filebis mowyoba (sisqiT 30 mm)</t>
  </si>
  <si>
    <t>8-3-2.</t>
  </si>
  <si>
    <t>RorRis safuZvlis mowyoba</t>
  </si>
  <si>
    <t>kub.m.</t>
  </si>
  <si>
    <t xml:space="preserve">RorRi </t>
  </si>
  <si>
    <t>11-8-3;11-8-4</t>
  </si>
  <si>
    <t>SromiTi resursebi 29.4+0,46X16=</t>
  </si>
  <si>
    <t>manqanebi 1.12+0,28X16=</t>
  </si>
  <si>
    <t>cementis xsnari ~m100~ 2,04+0,51X16=</t>
  </si>
  <si>
    <t>cementis moWimva sisq. 100 mm</t>
  </si>
  <si>
    <t xml:space="preserve">saxarjTaRricxvo Rirebuleba   </t>
  </si>
  <si>
    <t>aTasi  lari</t>
  </si>
  <si>
    <t>Tbilisi 2019 weli</t>
  </si>
  <si>
    <t>q. Tbilis 65-e baga-baRis saremonto samuSaoebi</t>
  </si>
  <si>
    <t>ganmartebiTi baraTi</t>
  </si>
  <si>
    <t xml:space="preserve">zednadebi xarjebi 10%; </t>
  </si>
  <si>
    <t xml:space="preserve">saxarjTaRricxvo mogeba 8%  gauTvaliswinebeli xarjebi 5%;  (ВЗЕР-84 miTiTebebi nakreb saxarjTaRicxvo  </t>
  </si>
  <si>
    <t xml:space="preserve">saerTo saxarjTaRricxvo Rirebulebaa _   </t>
  </si>
  <si>
    <t>aTasi lari.</t>
  </si>
  <si>
    <t xml:space="preserve"> d.R.g. _ </t>
  </si>
  <si>
    <t xml:space="preserve">aTasi  lari, </t>
  </si>
  <si>
    <t xml:space="preserve">   saxarjTaRricxvo dokumentacia sabazro urTierTobaTa pirobebSi gansazRvravs winaswar Rirebulebas da ar warmoadgens damkveTsa da moijarades Soris gadaxdis saSualebas. maT Soris angariSsworeba xdeba faqtiuri danaxarjebis mixedviT, saTanado dokumentaciis wardgeniT.</t>
  </si>
  <si>
    <t xml:space="preserve">saxarjTaRicxvo Rirebuleba </t>
  </si>
  <si>
    <t>aTasi lari</t>
  </si>
  <si>
    <t xml:space="preserve">saxarjTaRricxvo xelfasi  </t>
  </si>
  <si>
    <t>saxarjTaRricxvo Rirebuleba</t>
  </si>
  <si>
    <t>saxarjT-aRricxvo gaangariSebis #</t>
  </si>
  <si>
    <t>samuSaoebis da danaxarjebis                                         dasaxeleba</t>
  </si>
  <si>
    <t>samSeneblo samuSaoebis</t>
  </si>
  <si>
    <t>samontaJo samuSaoebis</t>
  </si>
  <si>
    <t>mowyob-ilob-s, avejis inventa-ris</t>
  </si>
  <si>
    <t>xelfasis Tanxebi</t>
  </si>
  <si>
    <t>lok.x.#2-1</t>
  </si>
  <si>
    <t xml:space="preserve">samSeneblo samuSaoebi </t>
  </si>
  <si>
    <t>gauTvaliswinebeli xarjebi 5%</t>
  </si>
  <si>
    <t>dRg 18%</t>
  </si>
  <si>
    <t>eqspertizis xarji 2.8%</t>
  </si>
  <si>
    <t>dagroviTi sapensio gadasaxadi (xelfasidan) 2%</t>
  </si>
  <si>
    <t xml:space="preserve"> xarjTaRricxva Sedgenilia  saqarTvelos premier-ministris brZaneba #52-is da dadgenileba #55-is (.2014w. 14 ianavri) safuZvelze 1984 wlis normebiTa da mSeneblobis SemfasebelTa  kavSiris mier gamocemuli samSeneblo  resursebis fasebiT  2019 wlis I kvartlis doneze, agreTve meToduri cnobaris (mSeneblobis da saremonto samuSaoebis saxarjTaRricxvo fasebis gaangariSebis Sesaxeb) 2019w.</t>
  </si>
  <si>
    <t>gaangariSebaze p.14 gv.58)  d.R.g. _ 18%. dagrovebiTi sapensio gadasaxadi 2%, ექსპერტის ხარჯი 2.8%</t>
  </si>
  <si>
    <t>100 kv.m.</t>
  </si>
</sst>
</file>

<file path=xl/styles.xml><?xml version="1.0" encoding="utf-8"?>
<styleSheet xmlns="http://schemas.openxmlformats.org/spreadsheetml/2006/main">
  <numFmts count="5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"/>
    <numFmt numFmtId="192" formatCode="0.0000"/>
    <numFmt numFmtId="193" formatCode="0.00000"/>
    <numFmt numFmtId="194" formatCode="_-* #,##0.00_-;\-* #,##0.0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_-;\-* #,##0_-;_-* &quot;-&quot;??_-;_-@_-"/>
    <numFmt numFmtId="198" formatCode="_-* #,##0.000_р_._-;\-* #,##0.000_р_._-;_-* &quot;-&quot;??_р_._-;_-@_-"/>
    <numFmt numFmtId="199" formatCode="_-* #,##0.000\ _L_a_r_i_-;\-* #,##0.000\ _L_a_r_i_-;_-* &quot;-&quot;???\ _L_a_r_i_-;_-@_-"/>
    <numFmt numFmtId="200" formatCode="_-* #,##0.00\ _L_a_r_i_-;\-* #,##0.00\ _L_a_r_i_-;_-* &quot;-&quot;???\ _L_a_r_i_-;_-@_-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#,##0.000"/>
    <numFmt numFmtId="205" formatCode="0.0%"/>
    <numFmt numFmtId="206" formatCode="0.000%"/>
    <numFmt numFmtId="207" formatCode="0.0000%"/>
    <numFmt numFmtId="208" formatCode="0.00000%"/>
    <numFmt numFmtId="209" formatCode="0.000000"/>
    <numFmt numFmtId="210" formatCode="_-* #,##0.000_р_._-;\-* #,##0.000_р_._-;_-* &quot;-&quot;???_р_._-;_-@_-"/>
    <numFmt numFmtId="211" formatCode="_(* #,##0.000_);_(* \(#,##0.000\);_(* &quot;-&quot;???_);_(@_)"/>
    <numFmt numFmtId="212" formatCode="_-* #,##0.000\ _₽_-;\-* #,##0.000\ _₽_-;_-* &quot;-&quot;???\ _₽_-;_-@_-"/>
    <numFmt numFmtId="213" formatCode="#,##0.000_);\-#,##0.000"/>
    <numFmt numFmtId="214" formatCode="_-* #,##0.0000_р_._-;\-* #,##0.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achveulebrivi Thin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cadNusx"/>
      <family val="0"/>
    </font>
    <font>
      <sz val="12"/>
      <name val="AcadNusx"/>
      <family val="0"/>
    </font>
    <font>
      <sz val="10"/>
      <name val="AcadNusx"/>
      <family val="0"/>
    </font>
    <font>
      <sz val="14"/>
      <name val="AcadNusx"/>
      <family val="0"/>
    </font>
    <font>
      <b/>
      <sz val="10"/>
      <name val="AcadNusx"/>
      <family val="0"/>
    </font>
    <font>
      <b/>
      <sz val="11"/>
      <name val="AcadNusx"/>
      <family val="0"/>
    </font>
    <font>
      <sz val="9"/>
      <name val="AcadNusx"/>
      <family val="0"/>
    </font>
    <font>
      <b/>
      <sz val="16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6"/>
      <name val="AcadNusx"/>
      <family val="0"/>
    </font>
    <font>
      <sz val="8"/>
      <name val="AcadNusx"/>
      <family val="0"/>
    </font>
    <font>
      <u val="single"/>
      <sz val="12"/>
      <name val="AcadNusx"/>
      <family val="0"/>
    </font>
    <font>
      <b/>
      <i/>
      <sz val="12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37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37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37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37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7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8" fillId="4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9" fillId="45" borderId="1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7" fillId="46" borderId="2" applyNumberFormat="0" applyAlignment="0" applyProtection="0"/>
    <xf numFmtId="0" fontId="40" fillId="47" borderId="3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4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89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2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43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4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5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50" borderId="1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14" fillId="13" borderId="2" applyNumberFormat="0" applyAlignment="0" applyProtection="0"/>
    <xf numFmtId="0" fontId="47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8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9" fillId="45" borderId="15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>
      <alignment/>
      <protection/>
    </xf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9" fontId="0" fillId="0" borderId="0" applyFont="0" applyFill="0" applyBorder="0" applyAlignment="0" applyProtection="0"/>
    <xf numFmtId="194" fontId="2" fillId="0" borderId="0" applyFont="0" applyFill="0" applyBorder="0" applyAlignment="0" applyProtection="0"/>
  </cellStyleXfs>
  <cellXfs count="28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700" applyFont="1" applyBorder="1" applyAlignment="1">
      <alignment horizontal="center"/>
      <protection/>
    </xf>
    <xf numFmtId="0" fontId="24" fillId="0" borderId="0" xfId="700" applyFont="1" applyAlignment="1">
      <alignment horizontal="center"/>
      <protection/>
    </xf>
    <xf numFmtId="0" fontId="24" fillId="0" borderId="0" xfId="711" applyFont="1" applyAlignment="1">
      <alignment horizontal="center"/>
      <protection/>
    </xf>
    <xf numFmtId="0" fontId="24" fillId="0" borderId="0" xfId="711" applyFont="1" applyBorder="1" applyAlignment="1">
      <alignment horizontal="center"/>
      <protection/>
    </xf>
    <xf numFmtId="0" fontId="25" fillId="0" borderId="0" xfId="711" applyFont="1" applyAlignment="1">
      <alignment horizontal="left"/>
      <protection/>
    </xf>
    <xf numFmtId="0" fontId="26" fillId="0" borderId="0" xfId="711" applyFont="1" applyAlignment="1">
      <alignment horizontal="left"/>
      <protection/>
    </xf>
    <xf numFmtId="0" fontId="24" fillId="0" borderId="0" xfId="604" applyFont="1" applyAlignment="1">
      <alignment horizontal="center"/>
      <protection/>
    </xf>
    <xf numFmtId="0" fontId="25" fillId="0" borderId="0" xfId="711" applyFont="1" applyAlignment="1">
      <alignment horizontal="center"/>
      <protection/>
    </xf>
    <xf numFmtId="0" fontId="24" fillId="55" borderId="0" xfId="616" applyFont="1" applyFill="1">
      <alignment/>
      <protection/>
    </xf>
    <xf numFmtId="0" fontId="25" fillId="0" borderId="0" xfId="618" applyFont="1" applyAlignment="1">
      <alignment horizontal="center"/>
      <protection/>
    </xf>
    <xf numFmtId="0" fontId="25" fillId="0" borderId="0" xfId="618" applyFont="1">
      <alignment/>
      <protection/>
    </xf>
    <xf numFmtId="0" fontId="24" fillId="0" borderId="0" xfId="619" applyFont="1" applyAlignment="1">
      <alignment horizontal="right"/>
      <protection/>
    </xf>
    <xf numFmtId="0" fontId="24" fillId="0" borderId="0" xfId="619" applyFont="1" applyAlignment="1">
      <alignment horizontal="center"/>
      <protection/>
    </xf>
    <xf numFmtId="0" fontId="24" fillId="55" borderId="0" xfId="616" applyFont="1" applyFill="1" applyAlignment="1">
      <alignment horizontal="left"/>
      <protection/>
    </xf>
    <xf numFmtId="0" fontId="25" fillId="0" borderId="0" xfId="618" applyFont="1" applyBorder="1" applyAlignment="1">
      <alignment horizontal="center"/>
      <protection/>
    </xf>
    <xf numFmtId="0" fontId="25" fillId="0" borderId="0" xfId="618" applyFont="1" applyBorder="1">
      <alignment/>
      <protection/>
    </xf>
    <xf numFmtId="0" fontId="24" fillId="0" borderId="0" xfId="711" applyFont="1" applyBorder="1" applyAlignment="1">
      <alignment horizontal="right"/>
      <protection/>
    </xf>
    <xf numFmtId="1" fontId="25" fillId="0" borderId="0" xfId="711" applyNumberFormat="1" applyFont="1" applyBorder="1" applyAlignment="1">
      <alignment horizontal="center"/>
      <protection/>
    </xf>
    <xf numFmtId="0" fontId="25" fillId="0" borderId="19" xfId="618" applyFont="1" applyBorder="1">
      <alignment/>
      <protection/>
    </xf>
    <xf numFmtId="0" fontId="25" fillId="0" borderId="20" xfId="618" applyFont="1" applyBorder="1" applyAlignment="1">
      <alignment horizontal="center"/>
      <protection/>
    </xf>
    <xf numFmtId="0" fontId="23" fillId="0" borderId="21" xfId="618" applyFont="1" applyBorder="1" applyAlignment="1">
      <alignment horizontal="center"/>
      <protection/>
    </xf>
    <xf numFmtId="0" fontId="25" fillId="0" borderId="22" xfId="618" applyFont="1" applyBorder="1">
      <alignment/>
      <protection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>
      <alignment/>
      <protection/>
    </xf>
    <xf numFmtId="0" fontId="25" fillId="0" borderId="23" xfId="618" applyFont="1" applyBorder="1">
      <alignment/>
      <protection/>
    </xf>
    <xf numFmtId="0" fontId="25" fillId="0" borderId="25" xfId="618" applyFont="1" applyBorder="1">
      <alignment/>
      <protection/>
    </xf>
    <xf numFmtId="0" fontId="25" fillId="0" borderId="26" xfId="618" applyFont="1" applyBorder="1" applyAlignment="1">
      <alignment horizontal="center"/>
      <protection/>
    </xf>
    <xf numFmtId="0" fontId="25" fillId="0" borderId="27" xfId="618" applyFont="1" applyBorder="1" applyAlignment="1">
      <alignment horizontal="center"/>
      <protection/>
    </xf>
    <xf numFmtId="0" fontId="25" fillId="0" borderId="28" xfId="618" applyFont="1" applyBorder="1">
      <alignment/>
      <protection/>
    </xf>
    <xf numFmtId="0" fontId="25" fillId="0" borderId="29" xfId="618" applyFont="1" applyBorder="1" applyAlignment="1">
      <alignment horizontal="center"/>
      <protection/>
    </xf>
    <xf numFmtId="0" fontId="25" fillId="0" borderId="30" xfId="618" applyFont="1" applyBorder="1" applyAlignment="1">
      <alignment horizontal="center"/>
      <protection/>
    </xf>
    <xf numFmtId="0" fontId="25" fillId="0" borderId="29" xfId="618" applyFont="1" applyBorder="1">
      <alignment/>
      <protection/>
    </xf>
    <xf numFmtId="0" fontId="25" fillId="0" borderId="22" xfId="618" applyFont="1" applyBorder="1" applyAlignment="1">
      <alignment horizontal="center"/>
      <protection/>
    </xf>
    <xf numFmtId="0" fontId="25" fillId="0" borderId="25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  <xf numFmtId="0" fontId="23" fillId="0" borderId="27" xfId="0" applyFont="1" applyBorder="1" applyAlignment="1">
      <alignment horizontal="center"/>
    </xf>
    <xf numFmtId="191" fontId="23" fillId="0" borderId="27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191" fontId="23" fillId="0" borderId="29" xfId="0" applyNumberFormat="1" applyFont="1" applyBorder="1" applyAlignment="1">
      <alignment horizontal="center"/>
    </xf>
    <xf numFmtId="2" fontId="23" fillId="0" borderId="29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8" fillId="0" borderId="22" xfId="498" applyFont="1" applyBorder="1" applyAlignment="1">
      <alignment horizontal="center"/>
      <protection/>
    </xf>
    <xf numFmtId="2" fontId="28" fillId="0" borderId="22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/>
      <protection/>
    </xf>
    <xf numFmtId="0" fontId="23" fillId="0" borderId="22" xfId="711" applyFont="1" applyBorder="1" applyAlignment="1">
      <alignment horizontal="center" vertical="center" wrapText="1"/>
      <protection/>
    </xf>
    <xf numFmtId="0" fontId="28" fillId="0" borderId="22" xfId="711" applyFont="1" applyBorder="1" applyAlignment="1">
      <alignment horizontal="center" vertical="center" wrapText="1"/>
      <protection/>
    </xf>
    <xf numFmtId="9" fontId="28" fillId="0" borderId="22" xfId="649" applyFont="1" applyBorder="1" applyAlignment="1">
      <alignment horizontal="center" vertical="center" wrapText="1"/>
    </xf>
    <xf numFmtId="191" fontId="23" fillId="0" borderId="22" xfId="711" applyNumberFormat="1" applyFont="1" applyBorder="1" applyAlignment="1">
      <alignment horizontal="center" vertical="center" wrapText="1"/>
      <protection/>
    </xf>
    <xf numFmtId="2" fontId="23" fillId="0" borderId="22" xfId="711" applyNumberFormat="1" applyFont="1" applyBorder="1" applyAlignment="1">
      <alignment horizontal="center" vertical="center" wrapText="1"/>
      <protection/>
    </xf>
    <xf numFmtId="2" fontId="28" fillId="0" borderId="22" xfId="711" applyNumberFormat="1" applyFont="1" applyBorder="1" applyAlignment="1">
      <alignment horizontal="center" vertical="center" wrapText="1"/>
      <protection/>
    </xf>
    <xf numFmtId="0" fontId="24" fillId="0" borderId="0" xfId="501" applyFont="1" applyBorder="1" applyAlignment="1">
      <alignment horizontal="center"/>
      <protection/>
    </xf>
    <xf numFmtId="2" fontId="27" fillId="0" borderId="22" xfId="498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 vertical="center" wrapText="1"/>
      <protection/>
    </xf>
    <xf numFmtId="0" fontId="23" fillId="0" borderId="22" xfId="711" applyFont="1" applyBorder="1" applyAlignment="1">
      <alignment horizontal="center"/>
      <protection/>
    </xf>
    <xf numFmtId="0" fontId="28" fillId="0" borderId="22" xfId="711" applyFont="1" applyBorder="1" applyAlignment="1">
      <alignment horizontal="center"/>
      <protection/>
    </xf>
    <xf numFmtId="191" fontId="23" fillId="0" borderId="22" xfId="711" applyNumberFormat="1" applyFont="1" applyBorder="1" applyAlignment="1">
      <alignment horizontal="center"/>
      <protection/>
    </xf>
    <xf numFmtId="192" fontId="23" fillId="0" borderId="22" xfId="711" applyNumberFormat="1" applyFont="1" applyBorder="1" applyAlignment="1">
      <alignment horizontal="center"/>
      <protection/>
    </xf>
    <xf numFmtId="2" fontId="23" fillId="0" borderId="22" xfId="711" applyNumberFormat="1" applyFont="1" applyBorder="1" applyAlignment="1">
      <alignment horizontal="center"/>
      <protection/>
    </xf>
    <xf numFmtId="2" fontId="28" fillId="0" borderId="22" xfId="711" applyNumberFormat="1" applyFont="1" applyBorder="1" applyAlignment="1">
      <alignment horizontal="center"/>
      <protection/>
    </xf>
    <xf numFmtId="2" fontId="27" fillId="0" borderId="22" xfId="711" applyNumberFormat="1" applyFont="1" applyBorder="1" applyAlignment="1">
      <alignment horizontal="center"/>
      <protection/>
    </xf>
    <xf numFmtId="0" fontId="23" fillId="0" borderId="0" xfId="501" applyFont="1" applyBorder="1" applyAlignment="1">
      <alignment horizontal="center" vertical="center" wrapText="1"/>
      <protection/>
    </xf>
    <xf numFmtId="0" fontId="24" fillId="0" borderId="0" xfId="498" applyFont="1" applyAlignment="1">
      <alignment horizontal="center"/>
      <protection/>
    </xf>
    <xf numFmtId="0" fontId="25" fillId="0" borderId="0" xfId="498" applyFont="1" applyBorder="1" applyAlignment="1">
      <alignment horizontal="center"/>
      <protection/>
    </xf>
    <xf numFmtId="191" fontId="23" fillId="0" borderId="0" xfId="498" applyNumberFormat="1" applyFont="1" applyBorder="1" applyAlignment="1">
      <alignment horizontal="center"/>
      <protection/>
    </xf>
    <xf numFmtId="2" fontId="23" fillId="0" borderId="0" xfId="498" applyNumberFormat="1" applyFont="1" applyBorder="1" applyAlignment="1">
      <alignment horizontal="center"/>
      <protection/>
    </xf>
    <xf numFmtId="0" fontId="23" fillId="0" borderId="0" xfId="617" applyFont="1" applyBorder="1" applyAlignment="1">
      <alignment horizontal="center"/>
      <protection/>
    </xf>
    <xf numFmtId="1" fontId="23" fillId="0" borderId="0" xfId="498" applyNumberFormat="1" applyFont="1" applyBorder="1" applyAlignment="1">
      <alignment horizontal="center"/>
      <protection/>
    </xf>
    <xf numFmtId="190" fontId="23" fillId="0" borderId="0" xfId="498" applyNumberFormat="1" applyFont="1" applyBorder="1" applyAlignment="1">
      <alignment horizontal="center"/>
      <protection/>
    </xf>
    <xf numFmtId="0" fontId="23" fillId="0" borderId="0" xfId="498" applyFont="1" applyBorder="1" applyAlignment="1">
      <alignment horizontal="center" wrapText="1"/>
      <protection/>
    </xf>
    <xf numFmtId="0" fontId="25" fillId="0" borderId="0" xfId="617" applyFont="1" applyBorder="1" applyAlignment="1">
      <alignment horizontal="center"/>
      <protection/>
    </xf>
    <xf numFmtId="0" fontId="24" fillId="0" borderId="0" xfId="498" applyFont="1" applyBorder="1" applyAlignment="1">
      <alignment horizontal="center"/>
      <protection/>
    </xf>
    <xf numFmtId="2" fontId="24" fillId="0" borderId="0" xfId="498" applyNumberFormat="1" applyFont="1" applyBorder="1" applyAlignment="1">
      <alignment horizontal="center"/>
      <protection/>
    </xf>
    <xf numFmtId="192" fontId="23" fillId="0" borderId="0" xfId="498" applyNumberFormat="1" applyFont="1" applyBorder="1" applyAlignment="1">
      <alignment horizontal="center"/>
      <protection/>
    </xf>
    <xf numFmtId="0" fontId="25" fillId="0" borderId="27" xfId="0" applyFont="1" applyBorder="1" applyAlignment="1">
      <alignment horizontal="center" vertical="center" wrapText="1"/>
    </xf>
    <xf numFmtId="191" fontId="23" fillId="0" borderId="26" xfId="0" applyNumberFormat="1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7" xfId="618" applyFont="1" applyBorder="1" applyAlignment="1">
      <alignment horizontal="center" wrapText="1"/>
      <protection/>
    </xf>
    <xf numFmtId="2" fontId="27" fillId="0" borderId="22" xfId="711" applyNumberFormat="1" applyFont="1" applyBorder="1" applyAlignment="1" applyProtection="1">
      <alignment horizontal="center" vertical="center" wrapText="1"/>
      <protection/>
    </xf>
    <xf numFmtId="2" fontId="28" fillId="0" borderId="22" xfId="711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/>
    </xf>
    <xf numFmtId="191" fontId="23" fillId="0" borderId="28" xfId="0" applyNumberFormat="1" applyFont="1" applyBorder="1" applyAlignment="1">
      <alignment horizontal="center"/>
    </xf>
    <xf numFmtId="0" fontId="28" fillId="55" borderId="20" xfId="0" applyFont="1" applyFill="1" applyBorder="1" applyAlignment="1">
      <alignment horizontal="center" vertical="center" wrapText="1"/>
    </xf>
    <xf numFmtId="0" fontId="28" fillId="55" borderId="27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2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5" fillId="0" borderId="0" xfId="524" applyFont="1">
      <alignment/>
      <protection/>
    </xf>
    <xf numFmtId="0" fontId="24" fillId="0" borderId="0" xfId="524" applyFont="1" applyAlignment="1">
      <alignment horizontal="center"/>
      <protection/>
    </xf>
    <xf numFmtId="0" fontId="26" fillId="0" borderId="0" xfId="524" applyFont="1">
      <alignment/>
      <protection/>
    </xf>
    <xf numFmtId="0" fontId="30" fillId="0" borderId="0" xfId="524" applyFont="1" applyAlignment="1">
      <alignment/>
      <protection/>
    </xf>
    <xf numFmtId="0" fontId="24" fillId="0" borderId="0" xfId="524" applyFont="1">
      <alignment/>
      <protection/>
    </xf>
    <xf numFmtId="0" fontId="30" fillId="0" borderId="0" xfId="524" applyFont="1" applyAlignment="1">
      <alignment vertical="center"/>
      <protection/>
    </xf>
    <xf numFmtId="0" fontId="24" fillId="0" borderId="0" xfId="498" applyFont="1" applyAlignment="1">
      <alignment horizontal="left"/>
      <protection/>
    </xf>
    <xf numFmtId="0" fontId="30" fillId="0" borderId="0" xfId="498" applyFont="1" applyAlignment="1">
      <alignment vertical="center" wrapText="1"/>
      <protection/>
    </xf>
    <xf numFmtId="0" fontId="31" fillId="0" borderId="0" xfId="604" applyFont="1" applyAlignment="1">
      <alignment/>
      <protection/>
    </xf>
    <xf numFmtId="0" fontId="24" fillId="0" borderId="0" xfId="524" applyFont="1" applyAlignment="1">
      <alignment horizontal="left"/>
      <protection/>
    </xf>
    <xf numFmtId="0" fontId="24" fillId="0" borderId="0" xfId="524" applyFont="1" applyBorder="1" applyAlignment="1">
      <alignment horizontal="center"/>
      <protection/>
    </xf>
    <xf numFmtId="0" fontId="32" fillId="0" borderId="0" xfId="524" applyFont="1">
      <alignment/>
      <protection/>
    </xf>
    <xf numFmtId="0" fontId="27" fillId="0" borderId="0" xfId="524" applyFont="1">
      <alignment/>
      <protection/>
    </xf>
    <xf numFmtId="0" fontId="24" fillId="0" borderId="0" xfId="562" applyFont="1">
      <alignment/>
      <protection/>
    </xf>
    <xf numFmtId="0" fontId="24" fillId="0" borderId="0" xfId="562" applyFont="1" applyBorder="1">
      <alignment/>
      <protection/>
    </xf>
    <xf numFmtId="0" fontId="24" fillId="0" borderId="0" xfId="521" applyFont="1">
      <alignment/>
      <protection/>
    </xf>
    <xf numFmtId="0" fontId="24" fillId="0" borderId="0" xfId="524" applyFont="1" applyAlignment="1">
      <alignment vertical="center" wrapText="1"/>
      <protection/>
    </xf>
    <xf numFmtId="0" fontId="23" fillId="0" borderId="0" xfId="521" applyFont="1">
      <alignment/>
      <protection/>
    </xf>
    <xf numFmtId="0" fontId="23" fillId="0" borderId="0" xfId="562" applyFont="1" applyBorder="1">
      <alignment/>
      <protection/>
    </xf>
    <xf numFmtId="191" fontId="23" fillId="0" borderId="0" xfId="521" applyNumberFormat="1" applyFont="1" applyAlignment="1" quotePrefix="1">
      <alignment horizontal="center" vertical="center"/>
      <protection/>
    </xf>
    <xf numFmtId="191" fontId="23" fillId="0" borderId="0" xfId="521" applyNumberFormat="1" applyFont="1" applyAlignment="1">
      <alignment horizontal="center"/>
      <protection/>
    </xf>
    <xf numFmtId="0" fontId="23" fillId="0" borderId="0" xfId="524" applyFont="1">
      <alignment/>
      <protection/>
    </xf>
    <xf numFmtId="0" fontId="24" fillId="0" borderId="0" xfId="562" applyFont="1" applyBorder="1" applyAlignment="1">
      <alignment horizontal="center"/>
      <protection/>
    </xf>
    <xf numFmtId="195" fontId="24" fillId="0" borderId="0" xfId="346" applyNumberFormat="1" applyFont="1" applyBorder="1" applyAlignment="1">
      <alignment/>
    </xf>
    <xf numFmtId="195" fontId="24" fillId="0" borderId="0" xfId="346" applyNumberFormat="1" applyFont="1" applyBorder="1" applyAlignment="1">
      <alignment horizontal="center"/>
    </xf>
    <xf numFmtId="197" fontId="24" fillId="0" borderId="0" xfId="524" applyNumberFormat="1" applyFont="1">
      <alignment/>
      <protection/>
    </xf>
    <xf numFmtId="0" fontId="34" fillId="0" borderId="0" xfId="562" applyFont="1" applyBorder="1" applyAlignment="1">
      <alignment horizontal="center"/>
      <protection/>
    </xf>
    <xf numFmtId="0" fontId="35" fillId="0" borderId="0" xfId="562" applyFont="1" applyBorder="1" applyAlignment="1">
      <alignment horizontal="center"/>
      <protection/>
    </xf>
    <xf numFmtId="0" fontId="24" fillId="0" borderId="0" xfId="562" applyFont="1" applyBorder="1" applyAlignment="1">
      <alignment horizontal="center" vertical="center" wrapText="1"/>
      <protection/>
    </xf>
    <xf numFmtId="0" fontId="29" fillId="0" borderId="0" xfId="562" applyFont="1" applyBorder="1" applyAlignment="1">
      <alignment vertical="center" wrapText="1"/>
      <protection/>
    </xf>
    <xf numFmtId="9" fontId="24" fillId="0" borderId="0" xfId="649" applyFont="1" applyBorder="1" applyAlignment="1">
      <alignment horizontal="center" vertical="center" wrapText="1"/>
    </xf>
    <xf numFmtId="195" fontId="24" fillId="0" borderId="0" xfId="346" applyNumberFormat="1" applyFont="1" applyBorder="1" applyAlignment="1">
      <alignment vertical="center" wrapText="1"/>
    </xf>
    <xf numFmtId="195" fontId="24" fillId="0" borderId="0" xfId="346" applyNumberFormat="1" applyFont="1" applyBorder="1" applyAlignment="1">
      <alignment horizontal="center" vertical="center" wrapText="1"/>
    </xf>
    <xf numFmtId="0" fontId="24" fillId="0" borderId="0" xfId="562" applyFont="1" applyBorder="1" applyAlignment="1">
      <alignment vertical="center" wrapText="1"/>
      <protection/>
    </xf>
    <xf numFmtId="0" fontId="23" fillId="0" borderId="0" xfId="560" applyFont="1" applyBorder="1">
      <alignment/>
      <protection/>
    </xf>
    <xf numFmtId="0" fontId="28" fillId="0" borderId="0" xfId="560" applyFont="1" applyBorder="1">
      <alignment/>
      <protection/>
    </xf>
    <xf numFmtId="0" fontId="32" fillId="0" borderId="0" xfId="524" applyFont="1" applyBorder="1">
      <alignment/>
      <protection/>
    </xf>
    <xf numFmtId="0" fontId="24" fillId="0" borderId="0" xfId="524" applyFont="1" applyBorder="1">
      <alignment/>
      <protection/>
    </xf>
    <xf numFmtId="0" fontId="23" fillId="0" borderId="0" xfId="560" applyFont="1" applyBorder="1" applyAlignment="1">
      <alignment horizontal="center"/>
      <protection/>
    </xf>
    <xf numFmtId="0" fontId="25" fillId="0" borderId="0" xfId="524" applyFont="1" applyBorder="1">
      <alignment/>
      <protection/>
    </xf>
    <xf numFmtId="0" fontId="27" fillId="0" borderId="0" xfId="524" applyFont="1" applyBorder="1">
      <alignment/>
      <protection/>
    </xf>
    <xf numFmtId="190" fontId="24" fillId="0" borderId="0" xfId="562" applyNumberFormat="1" applyFont="1">
      <alignment/>
      <protection/>
    </xf>
    <xf numFmtId="0" fontId="24" fillId="0" borderId="0" xfId="562" applyFont="1" applyAlignment="1">
      <alignment horizontal="left"/>
      <protection/>
    </xf>
    <xf numFmtId="0" fontId="23" fillId="0" borderId="0" xfId="562" applyFont="1">
      <alignment/>
      <protection/>
    </xf>
    <xf numFmtId="0" fontId="23" fillId="0" borderId="0" xfId="562" applyFont="1" applyAlignment="1">
      <alignment horizontal="left"/>
      <protection/>
    </xf>
    <xf numFmtId="198" fontId="25" fillId="0" borderId="0" xfId="717" applyNumberFormat="1" applyFont="1" applyAlignment="1">
      <alignment/>
    </xf>
    <xf numFmtId="0" fontId="23" fillId="0" borderId="30" xfId="562" applyFont="1" applyBorder="1">
      <alignment/>
      <protection/>
    </xf>
    <xf numFmtId="0" fontId="23" fillId="0" borderId="30" xfId="562" applyFont="1" applyBorder="1" applyAlignment="1">
      <alignment horizontal="left"/>
      <protection/>
    </xf>
    <xf numFmtId="198" fontId="25" fillId="0" borderId="0" xfId="717" applyNumberFormat="1" applyFont="1" applyBorder="1" applyAlignment="1">
      <alignment/>
    </xf>
    <xf numFmtId="0" fontId="24" fillId="0" borderId="19" xfId="562" applyFont="1" applyBorder="1">
      <alignment/>
      <protection/>
    </xf>
    <xf numFmtId="0" fontId="25" fillId="0" borderId="23" xfId="562" applyFont="1" applyBorder="1">
      <alignment/>
      <protection/>
    </xf>
    <xf numFmtId="0" fontId="24" fillId="0" borderId="25" xfId="562" applyFont="1" applyBorder="1">
      <alignment/>
      <protection/>
    </xf>
    <xf numFmtId="0" fontId="25" fillId="0" borderId="24" xfId="562" applyFont="1" applyBorder="1">
      <alignment/>
      <protection/>
    </xf>
    <xf numFmtId="0" fontId="25" fillId="0" borderId="20" xfId="562" applyFont="1" applyBorder="1">
      <alignment/>
      <protection/>
    </xf>
    <xf numFmtId="0" fontId="25" fillId="0" borderId="0" xfId="562" applyFont="1" applyBorder="1">
      <alignment/>
      <protection/>
    </xf>
    <xf numFmtId="0" fontId="24" fillId="0" borderId="29" xfId="562" applyFont="1" applyBorder="1" applyAlignment="1">
      <alignment horizontal="center"/>
      <protection/>
    </xf>
    <xf numFmtId="0" fontId="29" fillId="0" borderId="30" xfId="562" applyFont="1" applyBorder="1" applyAlignment="1">
      <alignment horizontal="center" wrapText="1"/>
      <protection/>
    </xf>
    <xf numFmtId="0" fontId="25" fillId="0" borderId="29" xfId="562" applyFont="1" applyBorder="1" applyAlignment="1">
      <alignment horizontal="center" wrapText="1"/>
      <protection/>
    </xf>
    <xf numFmtId="0" fontId="25" fillId="0" borderId="30" xfId="562" applyFont="1" applyBorder="1" applyAlignment="1">
      <alignment wrapText="1"/>
      <protection/>
    </xf>
    <xf numFmtId="0" fontId="25" fillId="0" borderId="29" xfId="562" applyFont="1" applyBorder="1" applyAlignment="1">
      <alignment wrapText="1"/>
      <protection/>
    </xf>
    <xf numFmtId="0" fontId="25" fillId="0" borderId="29" xfId="562" applyFont="1" applyBorder="1" applyAlignment="1">
      <alignment horizontal="left" wrapText="1" indent="1"/>
      <protection/>
    </xf>
    <xf numFmtId="0" fontId="24" fillId="0" borderId="22" xfId="562" applyFont="1" applyBorder="1" applyAlignment="1">
      <alignment horizontal="center"/>
      <protection/>
    </xf>
    <xf numFmtId="0" fontId="24" fillId="0" borderId="25" xfId="562" applyFont="1" applyBorder="1" applyAlignment="1">
      <alignment horizontal="center"/>
      <protection/>
    </xf>
    <xf numFmtId="0" fontId="23" fillId="0" borderId="22" xfId="562" applyFont="1" applyBorder="1" applyAlignment="1">
      <alignment horizontal="center" vertical="center" wrapText="1"/>
      <protection/>
    </xf>
    <xf numFmtId="0" fontId="29" fillId="0" borderId="22" xfId="562" applyFont="1" applyBorder="1" applyAlignment="1">
      <alignment horizontal="center" vertical="center" wrapText="1"/>
      <protection/>
    </xf>
    <xf numFmtId="198" fontId="25" fillId="0" borderId="22" xfId="717" applyNumberFormat="1" applyFont="1" applyBorder="1" applyAlignment="1">
      <alignment horizontal="center" vertical="center" wrapText="1"/>
    </xf>
    <xf numFmtId="0" fontId="23" fillId="0" borderId="0" xfId="562" applyFont="1" applyBorder="1" applyAlignment="1">
      <alignment vertical="center" wrapText="1"/>
      <protection/>
    </xf>
    <xf numFmtId="0" fontId="23" fillId="0" borderId="0" xfId="562" applyFont="1" applyAlignment="1">
      <alignment vertical="center" wrapText="1"/>
      <protection/>
    </xf>
    <xf numFmtId="0" fontId="23" fillId="0" borderId="22" xfId="562" applyFont="1" applyBorder="1" applyAlignment="1">
      <alignment horizontal="center"/>
      <protection/>
    </xf>
    <xf numFmtId="0" fontId="25" fillId="0" borderId="22" xfId="562" applyFont="1" applyBorder="1" applyAlignment="1">
      <alignment horizontal="center"/>
      <protection/>
    </xf>
    <xf numFmtId="198" fontId="25" fillId="0" borderId="22" xfId="717" applyNumberFormat="1" applyFont="1" applyBorder="1" applyAlignment="1">
      <alignment horizontal="center"/>
    </xf>
    <xf numFmtId="198" fontId="34" fillId="0" borderId="22" xfId="717" applyNumberFormat="1" applyFont="1" applyBorder="1" applyAlignment="1">
      <alignment horizontal="center"/>
    </xf>
    <xf numFmtId="198" fontId="27" fillId="0" borderId="22" xfId="717" applyNumberFormat="1" applyFont="1" applyBorder="1" applyAlignment="1">
      <alignment horizontal="center"/>
    </xf>
    <xf numFmtId="0" fontId="24" fillId="0" borderId="22" xfId="573" applyFont="1" applyBorder="1" applyAlignment="1">
      <alignment vertical="center"/>
      <protection/>
    </xf>
    <xf numFmtId="0" fontId="24" fillId="0" borderId="22" xfId="573" applyFont="1" applyBorder="1" applyAlignment="1">
      <alignment horizontal="center" vertical="center"/>
      <protection/>
    </xf>
    <xf numFmtId="0" fontId="24" fillId="0" borderId="22" xfId="524" applyFont="1" applyBorder="1">
      <alignment/>
      <protection/>
    </xf>
    <xf numFmtId="0" fontId="29" fillId="0" borderId="22" xfId="573" applyFont="1" applyBorder="1" applyAlignment="1">
      <alignment horizontal="center" vertical="center"/>
      <protection/>
    </xf>
    <xf numFmtId="0" fontId="24" fillId="0" borderId="0" xfId="573" applyFont="1" applyAlignment="1">
      <alignment vertical="center"/>
      <protection/>
    </xf>
    <xf numFmtId="0" fontId="26" fillId="0" borderId="0" xfId="573" applyFont="1">
      <alignment/>
      <protection/>
    </xf>
    <xf numFmtId="0" fontId="24" fillId="0" borderId="0" xfId="573" applyFont="1" applyAlignment="1">
      <alignment horizontal="left" vertical="center"/>
      <protection/>
    </xf>
    <xf numFmtId="0" fontId="33" fillId="0" borderId="0" xfId="524" applyFont="1" applyAlignment="1">
      <alignment vertical="center"/>
      <protection/>
    </xf>
    <xf numFmtId="0" fontId="28" fillId="0" borderId="27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3" fillId="0" borderId="22" xfId="562" applyFont="1" applyBorder="1" applyAlignment="1">
      <alignment horizontal="center" wrapText="1"/>
      <protection/>
    </xf>
    <xf numFmtId="214" fontId="27" fillId="0" borderId="22" xfId="717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29" xfId="498" applyFont="1" applyBorder="1" applyAlignment="1">
      <alignment horizontal="center"/>
      <protection/>
    </xf>
    <xf numFmtId="2" fontId="28" fillId="0" borderId="29" xfId="498" applyNumberFormat="1" applyFont="1" applyBorder="1" applyAlignment="1" applyProtection="1">
      <alignment horizontal="center"/>
      <protection/>
    </xf>
    <xf numFmtId="2" fontId="28" fillId="0" borderId="29" xfId="498" applyNumberFormat="1" applyFont="1" applyBorder="1" applyAlignment="1">
      <alignment horizontal="center"/>
      <protection/>
    </xf>
    <xf numFmtId="0" fontId="23" fillId="0" borderId="0" xfId="614" applyFont="1" applyFill="1" applyBorder="1" applyAlignment="1">
      <alignment horizontal="center"/>
      <protection/>
    </xf>
    <xf numFmtId="2" fontId="23" fillId="0" borderId="0" xfId="0" applyNumberFormat="1" applyFont="1" applyFill="1" applyBorder="1" applyAlignment="1">
      <alignment horizontal="center"/>
    </xf>
    <xf numFmtId="0" fontId="23" fillId="0" borderId="0" xfId="615" applyFont="1" applyBorder="1" applyAlignment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 applyProtection="1">
      <alignment horizontal="center"/>
      <protection/>
    </xf>
    <xf numFmtId="2" fontId="23" fillId="0" borderId="0" xfId="614" applyNumberFormat="1" applyFont="1" applyBorder="1" applyAlignment="1" applyProtection="1">
      <alignment horizontal="center"/>
      <protection/>
    </xf>
    <xf numFmtId="0" fontId="23" fillId="0" borderId="0" xfId="615" applyFont="1" applyBorder="1" applyAlignment="1">
      <alignment horizontal="center"/>
      <protection/>
    </xf>
    <xf numFmtId="0" fontId="23" fillId="0" borderId="0" xfId="614" applyFont="1" applyBorder="1" applyAlignment="1">
      <alignment horizontal="center"/>
      <protection/>
    </xf>
    <xf numFmtId="2" fontId="23" fillId="0" borderId="0" xfId="615" applyNumberFormat="1" applyFont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191" fontId="28" fillId="0" borderId="19" xfId="0" applyNumberFormat="1" applyFont="1" applyFill="1" applyBorder="1" applyAlignment="1">
      <alignment horizontal="center" vertical="center"/>
    </xf>
    <xf numFmtId="0" fontId="23" fillId="0" borderId="21" xfId="614" applyFont="1" applyFill="1" applyBorder="1" applyAlignment="1">
      <alignment horizontal="center"/>
      <protection/>
    </xf>
    <xf numFmtId="0" fontId="23" fillId="0" borderId="31" xfId="614" applyFont="1" applyFill="1" applyBorder="1" applyAlignment="1">
      <alignment horizontal="center"/>
      <protection/>
    </xf>
    <xf numFmtId="191" fontId="23" fillId="0" borderId="26" xfId="0" applyNumberFormat="1" applyFont="1" applyFill="1" applyBorder="1" applyAlignment="1">
      <alignment horizontal="center"/>
    </xf>
    <xf numFmtId="2" fontId="23" fillId="0" borderId="32" xfId="0" applyNumberFormat="1" applyFont="1" applyFill="1" applyBorder="1" applyAlignment="1">
      <alignment horizontal="center"/>
    </xf>
    <xf numFmtId="191" fontId="28" fillId="0" borderId="26" xfId="0" applyNumberFormat="1" applyFont="1" applyBorder="1" applyAlignment="1">
      <alignment horizontal="center" vertical="center" wrapText="1"/>
    </xf>
    <xf numFmtId="2" fontId="23" fillId="0" borderId="30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/>
    </xf>
    <xf numFmtId="0" fontId="28" fillId="0" borderId="21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 quotePrefix="1">
      <alignment horizontal="center" vertical="center" wrapText="1"/>
    </xf>
    <xf numFmtId="0" fontId="23" fillId="0" borderId="27" xfId="0" applyFont="1" applyFill="1" applyBorder="1" applyAlignment="1" quotePrefix="1">
      <alignment horizontal="center" vertical="top" wrapText="1"/>
    </xf>
    <xf numFmtId="0" fontId="23" fillId="0" borderId="29" xfId="0" applyFont="1" applyFill="1" applyBorder="1" applyAlignment="1" quotePrefix="1">
      <alignment horizontal="center" vertical="top" wrapText="1"/>
    </xf>
    <xf numFmtId="0" fontId="28" fillId="0" borderId="20" xfId="0" applyFont="1" applyFill="1" applyBorder="1" applyAlignment="1">
      <alignment horizontal="center" vertical="center" wrapText="1"/>
    </xf>
    <xf numFmtId="213" fontId="23" fillId="0" borderId="27" xfId="0" applyNumberFormat="1" applyFont="1" applyFill="1" applyBorder="1" applyAlignment="1">
      <alignment horizontal="center" vertical="center" wrapText="1"/>
    </xf>
    <xf numFmtId="2" fontId="23" fillId="0" borderId="27" xfId="0" applyNumberFormat="1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191" fontId="28" fillId="0" borderId="19" xfId="0" applyNumberFormat="1" applyFont="1" applyBorder="1" applyAlignment="1">
      <alignment horizontal="center"/>
    </xf>
    <xf numFmtId="2" fontId="23" fillId="0" borderId="21" xfId="0" applyNumberFormat="1" applyFont="1" applyBorder="1" applyAlignment="1">
      <alignment horizontal="center"/>
    </xf>
    <xf numFmtId="0" fontId="23" fillId="0" borderId="21" xfId="614" applyFont="1" applyBorder="1" applyAlignment="1">
      <alignment horizontal="center"/>
      <protection/>
    </xf>
    <xf numFmtId="2" fontId="23" fillId="0" borderId="31" xfId="0" applyNumberFormat="1" applyFont="1" applyFill="1" applyBorder="1" applyAlignment="1">
      <alignment horizontal="center"/>
    </xf>
    <xf numFmtId="2" fontId="23" fillId="0" borderId="28" xfId="0" applyNumberFormat="1" applyFont="1" applyBorder="1" applyAlignment="1">
      <alignment horizontal="center"/>
    </xf>
    <xf numFmtId="0" fontId="23" fillId="0" borderId="30" xfId="614" applyFont="1" applyBorder="1" applyAlignment="1">
      <alignment horizontal="center"/>
      <protection/>
    </xf>
    <xf numFmtId="2" fontId="23" fillId="0" borderId="30" xfId="614" applyNumberFormat="1" applyFont="1" applyBorder="1" applyAlignment="1" applyProtection="1">
      <alignment horizontal="center"/>
      <protection/>
    </xf>
    <xf numFmtId="191" fontId="28" fillId="0" borderId="19" xfId="0" applyNumberFormat="1" applyFont="1" applyBorder="1" applyAlignment="1">
      <alignment horizontal="center" vertical="center" wrapText="1"/>
    </xf>
    <xf numFmtId="0" fontId="23" fillId="0" borderId="21" xfId="615" applyFont="1" applyBorder="1" applyAlignment="1">
      <alignment horizontal="center" vertical="center" wrapText="1"/>
      <protection/>
    </xf>
    <xf numFmtId="2" fontId="23" fillId="0" borderId="21" xfId="0" applyNumberFormat="1" applyFont="1" applyBorder="1" applyAlignment="1">
      <alignment horizontal="center" vertical="center" wrapText="1"/>
    </xf>
    <xf numFmtId="0" fontId="23" fillId="0" borderId="30" xfId="615" applyFont="1" applyBorder="1" applyAlignment="1">
      <alignment horizontal="center"/>
      <protection/>
    </xf>
    <xf numFmtId="2" fontId="23" fillId="0" borderId="30" xfId="0" applyNumberFormat="1" applyFont="1" applyBorder="1" applyAlignment="1" applyProtection="1">
      <alignment horizontal="center"/>
      <protection/>
    </xf>
    <xf numFmtId="2" fontId="23" fillId="0" borderId="21" xfId="0" applyNumberFormat="1" applyFont="1" applyFill="1" applyBorder="1" applyAlignment="1">
      <alignment horizontal="center"/>
    </xf>
    <xf numFmtId="191" fontId="23" fillId="0" borderId="28" xfId="0" applyNumberFormat="1" applyFont="1" applyFill="1" applyBorder="1" applyAlignment="1">
      <alignment horizontal="center"/>
    </xf>
    <xf numFmtId="0" fontId="23" fillId="0" borderId="30" xfId="614" applyFont="1" applyFill="1" applyBorder="1" applyAlignment="1">
      <alignment horizontal="center"/>
      <protection/>
    </xf>
    <xf numFmtId="2" fontId="23" fillId="0" borderId="30" xfId="0" applyNumberFormat="1" applyFont="1" applyFill="1" applyBorder="1" applyAlignment="1">
      <alignment horizontal="center"/>
    </xf>
    <xf numFmtId="191" fontId="23" fillId="0" borderId="27" xfId="0" applyNumberFormat="1" applyFont="1" applyFill="1" applyBorder="1" applyAlignment="1">
      <alignment horizontal="center"/>
    </xf>
    <xf numFmtId="191" fontId="23" fillId="0" borderId="29" xfId="0" applyNumberFormat="1" applyFont="1" applyFill="1" applyBorder="1" applyAlignment="1">
      <alignment horizontal="center"/>
    </xf>
    <xf numFmtId="2" fontId="23" fillId="0" borderId="29" xfId="0" applyNumberFormat="1" applyFont="1" applyFill="1" applyBorder="1" applyAlignment="1">
      <alignment horizontal="center" vertical="center" wrapText="1"/>
    </xf>
    <xf numFmtId="171" fontId="23" fillId="0" borderId="20" xfId="614" applyNumberFormat="1" applyFont="1" applyFill="1" applyBorder="1" applyAlignment="1" applyProtection="1">
      <alignment horizontal="center"/>
      <protection/>
    </xf>
    <xf numFmtId="171" fontId="23" fillId="0" borderId="27" xfId="614" applyNumberFormat="1" applyFont="1" applyFill="1" applyBorder="1" applyAlignment="1" applyProtection="1">
      <alignment horizontal="center"/>
      <protection/>
    </xf>
    <xf numFmtId="171" fontId="23" fillId="0" borderId="29" xfId="614" applyNumberFormat="1" applyFont="1" applyFill="1" applyBorder="1" applyAlignment="1" applyProtection="1">
      <alignment horizontal="center"/>
      <protection/>
    </xf>
    <xf numFmtId="171" fontId="23" fillId="0" borderId="20" xfId="0" applyNumberFormat="1" applyFont="1" applyFill="1" applyBorder="1" applyAlignment="1" applyProtection="1">
      <alignment horizontal="center"/>
      <protection/>
    </xf>
    <xf numFmtId="171" fontId="23" fillId="0" borderId="27" xfId="0" applyNumberFormat="1" applyFont="1" applyFill="1" applyBorder="1" applyAlignment="1" applyProtection="1">
      <alignment horizontal="center"/>
      <protection/>
    </xf>
    <xf numFmtId="171" fontId="23" fillId="0" borderId="29" xfId="0" applyNumberFormat="1" applyFont="1" applyFill="1" applyBorder="1" applyAlignment="1" applyProtection="1">
      <alignment horizontal="center"/>
      <protection/>
    </xf>
    <xf numFmtId="0" fontId="23" fillId="0" borderId="20" xfId="614" applyFont="1" applyFill="1" applyBorder="1" applyAlignment="1">
      <alignment horizontal="center"/>
      <protection/>
    </xf>
    <xf numFmtId="0" fontId="23" fillId="0" borderId="27" xfId="614" applyFont="1" applyFill="1" applyBorder="1" applyAlignment="1">
      <alignment horizontal="center"/>
      <protection/>
    </xf>
    <xf numFmtId="190" fontId="28" fillId="0" borderId="27" xfId="0" applyNumberFormat="1" applyFont="1" applyFill="1" applyBorder="1" applyAlignment="1">
      <alignment horizontal="center" vertical="center" wrapText="1"/>
    </xf>
    <xf numFmtId="2" fontId="28" fillId="0" borderId="20" xfId="0" applyNumberFormat="1" applyFont="1" applyBorder="1" applyAlignment="1">
      <alignment horizontal="center"/>
    </xf>
    <xf numFmtId="2" fontId="28" fillId="0" borderId="20" xfId="0" applyNumberFormat="1" applyFont="1" applyBorder="1" applyAlignment="1">
      <alignment horizontal="center" vertical="center" wrapText="1"/>
    </xf>
    <xf numFmtId="2" fontId="28" fillId="0" borderId="27" xfId="0" applyNumberFormat="1" applyFont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/>
    </xf>
    <xf numFmtId="190" fontId="27" fillId="0" borderId="0" xfId="619" applyNumberFormat="1" applyFont="1" applyAlignment="1">
      <alignment horizontal="right"/>
      <protection/>
    </xf>
    <xf numFmtId="0" fontId="36" fillId="0" borderId="22" xfId="618" applyFont="1" applyBorder="1" applyAlignment="1">
      <alignment horizontal="center" vertical="center"/>
      <protection/>
    </xf>
    <xf numFmtId="191" fontId="24" fillId="0" borderId="0" xfId="524" applyNumberFormat="1" applyFont="1" applyAlignment="1">
      <alignment horizontal="center" vertical="center"/>
      <protection/>
    </xf>
    <xf numFmtId="0" fontId="23" fillId="0" borderId="26" xfId="0" applyFont="1" applyBorder="1" applyAlignment="1">
      <alignment horizontal="center" vertical="center"/>
    </xf>
    <xf numFmtId="191" fontId="23" fillId="0" borderId="26" xfId="0" applyNumberFormat="1" applyFont="1" applyBorder="1" applyAlignment="1">
      <alignment horizontal="center" vertical="center"/>
    </xf>
    <xf numFmtId="2" fontId="23" fillId="0" borderId="27" xfId="0" applyNumberFormat="1" applyFont="1" applyBorder="1" applyAlignment="1">
      <alignment horizontal="center" vertical="center"/>
    </xf>
    <xf numFmtId="0" fontId="23" fillId="0" borderId="0" xfId="615" applyFont="1" applyBorder="1" applyAlignment="1">
      <alignment horizontal="center" vertical="center"/>
      <protection/>
    </xf>
    <xf numFmtId="171" fontId="23" fillId="0" borderId="27" xfId="614" applyNumberFormat="1" applyFont="1" applyFill="1" applyBorder="1" applyAlignment="1" applyProtection="1">
      <alignment horizontal="center" vertical="center"/>
      <protection/>
    </xf>
    <xf numFmtId="2" fontId="23" fillId="0" borderId="0" xfId="0" applyNumberFormat="1" applyFont="1" applyBorder="1" applyAlignment="1" applyProtection="1">
      <alignment horizontal="center" vertical="center"/>
      <protection/>
    </xf>
    <xf numFmtId="171" fontId="23" fillId="0" borderId="27" xfId="0" applyNumberFormat="1" applyFont="1" applyFill="1" applyBorder="1" applyAlignment="1" applyProtection="1">
      <alignment horizontal="center" vertical="center"/>
      <protection/>
    </xf>
    <xf numFmtId="2" fontId="23" fillId="0" borderId="0" xfId="614" applyNumberFormat="1" applyFont="1" applyBorder="1" applyAlignment="1" applyProtection="1">
      <alignment horizontal="center" vertical="center"/>
      <protection/>
    </xf>
    <xf numFmtId="2" fontId="23" fillId="0" borderId="32" xfId="0" applyNumberFormat="1" applyFont="1" applyFill="1" applyBorder="1" applyAlignment="1">
      <alignment horizontal="center" vertical="center"/>
    </xf>
    <xf numFmtId="0" fontId="30" fillId="0" borderId="0" xfId="524" applyFont="1" applyAlignment="1">
      <alignment horizontal="center"/>
      <protection/>
    </xf>
    <xf numFmtId="0" fontId="30" fillId="0" borderId="0" xfId="524" applyFont="1" applyAlignment="1">
      <alignment horizontal="center" vertical="center"/>
      <protection/>
    </xf>
    <xf numFmtId="0" fontId="30" fillId="0" borderId="0" xfId="498" applyFont="1" applyAlignment="1">
      <alignment horizontal="center" vertical="center" wrapText="1"/>
      <protection/>
    </xf>
    <xf numFmtId="0" fontId="33" fillId="0" borderId="0" xfId="524" applyFont="1" applyAlignment="1">
      <alignment horizontal="center" vertical="center"/>
      <protection/>
    </xf>
    <xf numFmtId="0" fontId="24" fillId="0" borderId="0" xfId="524" applyFont="1" applyAlignment="1">
      <alignment horizontal="left" vertical="center" wrapText="1"/>
      <protection/>
    </xf>
    <xf numFmtId="0" fontId="23" fillId="0" borderId="0" xfId="524" applyFont="1" applyAlignment="1">
      <alignment horizontal="left" vertical="center" wrapText="1"/>
      <protection/>
    </xf>
    <xf numFmtId="0" fontId="26" fillId="0" borderId="0" xfId="562" applyFont="1" applyAlignment="1">
      <alignment horizontal="center"/>
      <protection/>
    </xf>
    <xf numFmtId="0" fontId="28" fillId="0" borderId="0" xfId="700" applyFont="1" applyAlignment="1">
      <alignment horizontal="center" vertical="center" wrapText="1"/>
      <protection/>
    </xf>
    <xf numFmtId="0" fontId="25" fillId="0" borderId="0" xfId="562" applyFont="1" applyAlignment="1">
      <alignment horizontal="center"/>
      <protection/>
    </xf>
    <xf numFmtId="171" fontId="24" fillId="0" borderId="0" xfId="573" applyNumberFormat="1" applyFont="1" applyAlignment="1">
      <alignment vertical="center"/>
      <protection/>
    </xf>
    <xf numFmtId="0" fontId="24" fillId="0" borderId="0" xfId="573" applyFont="1" applyAlignment="1">
      <alignment vertical="center"/>
      <protection/>
    </xf>
    <xf numFmtId="0" fontId="23" fillId="0" borderId="0" xfId="0" applyFont="1" applyAlignment="1">
      <alignment horizontal="left" vertical="center" wrapText="1"/>
    </xf>
    <xf numFmtId="0" fontId="25" fillId="0" borderId="23" xfId="618" applyFont="1" applyBorder="1" applyAlignment="1">
      <alignment horizontal="center"/>
      <protection/>
    </xf>
    <xf numFmtId="0" fontId="25" fillId="0" borderId="24" xfId="618" applyFont="1" applyBorder="1" applyAlignment="1">
      <alignment horizontal="center"/>
      <protection/>
    </xf>
  </cellXfs>
  <cellStyles count="70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3" xfId="21"/>
    <cellStyle name="20% - Accent1 4" xfId="22"/>
    <cellStyle name="20% - Accent1 4 2" xfId="23"/>
    <cellStyle name="20% - Accent1 5" xfId="24"/>
    <cellStyle name="20% - Accent1 6" xfId="25"/>
    <cellStyle name="20% - Accent1 7" xfId="26"/>
    <cellStyle name="20% - Accent2" xfId="27"/>
    <cellStyle name="20% - Accent2 2" xfId="28"/>
    <cellStyle name="20% - Accent2 2 2" xfId="29"/>
    <cellStyle name="20% - Accent2 2 3" xfId="30"/>
    <cellStyle name="20% - Accent2 2 4" xfId="31"/>
    <cellStyle name="20% - Accent2 2 5" xfId="32"/>
    <cellStyle name="20% - Accent2 3" xfId="33"/>
    <cellStyle name="20% - Accent2 4" xfId="34"/>
    <cellStyle name="20% - Accent2 4 2" xfId="35"/>
    <cellStyle name="20% - Accent2 5" xfId="36"/>
    <cellStyle name="20% - Accent2 6" xfId="37"/>
    <cellStyle name="20% - Accent2 7" xfId="38"/>
    <cellStyle name="20% - Accent3" xfId="39"/>
    <cellStyle name="20% - Accent3 2" xfId="40"/>
    <cellStyle name="20% - Accent3 2 2" xfId="41"/>
    <cellStyle name="20% - Accent3 2 3" xfId="42"/>
    <cellStyle name="20% - Accent3 2 4" xfId="43"/>
    <cellStyle name="20% - Accent3 2 5" xfId="44"/>
    <cellStyle name="20% - Accent3 3" xfId="45"/>
    <cellStyle name="20% - Accent3 4" xfId="46"/>
    <cellStyle name="20% - Accent3 4 2" xfId="47"/>
    <cellStyle name="20% - Accent3 5" xfId="48"/>
    <cellStyle name="20% - Accent3 6" xfId="49"/>
    <cellStyle name="20% - Accent3 7" xfId="50"/>
    <cellStyle name="20% - Accent4" xfId="51"/>
    <cellStyle name="20% - Accent4 2" xfId="52"/>
    <cellStyle name="20% - Accent4 2 2" xfId="53"/>
    <cellStyle name="20% - Accent4 2 3" xfId="54"/>
    <cellStyle name="20% - Accent4 2 4" xfId="55"/>
    <cellStyle name="20% - Accent4 2 5" xfId="56"/>
    <cellStyle name="20% - Accent4 3" xfId="57"/>
    <cellStyle name="20% - Accent4 4" xfId="58"/>
    <cellStyle name="20% - Accent4 4 2" xfId="59"/>
    <cellStyle name="20% - Accent4 5" xfId="60"/>
    <cellStyle name="20% - Accent4 6" xfId="61"/>
    <cellStyle name="20% - Accent4 7" xfId="62"/>
    <cellStyle name="20% - Accent5" xfId="63"/>
    <cellStyle name="20% - Accent5 2" xfId="64"/>
    <cellStyle name="20% - Accent5 2 2" xfId="65"/>
    <cellStyle name="20% - Accent5 2 3" xfId="66"/>
    <cellStyle name="20% - Accent5 2 4" xfId="67"/>
    <cellStyle name="20% - Accent5 2 5" xfId="68"/>
    <cellStyle name="20% - Accent5 3" xfId="69"/>
    <cellStyle name="20% - Accent5 4" xfId="70"/>
    <cellStyle name="20% - Accent5 4 2" xfId="71"/>
    <cellStyle name="20% - Accent5 5" xfId="72"/>
    <cellStyle name="20% - Accent5 6" xfId="73"/>
    <cellStyle name="20% - Accent5 7" xfId="74"/>
    <cellStyle name="20% - Accent6" xfId="75"/>
    <cellStyle name="20% - Accent6 2" xfId="76"/>
    <cellStyle name="20% - Accent6 2 2" xfId="77"/>
    <cellStyle name="20% - Accent6 2 3" xfId="78"/>
    <cellStyle name="20% - Accent6 2 4" xfId="79"/>
    <cellStyle name="20% - Accent6 2 5" xfId="80"/>
    <cellStyle name="20% - Accent6 3" xfId="81"/>
    <cellStyle name="20% - Accent6 4" xfId="82"/>
    <cellStyle name="20% - Accent6 4 2" xfId="83"/>
    <cellStyle name="20% - Accent6 5" xfId="84"/>
    <cellStyle name="20% - Accent6 6" xfId="85"/>
    <cellStyle name="20% - Accent6 7" xfId="86"/>
    <cellStyle name="40% - Accent1" xfId="87"/>
    <cellStyle name="40% - Accent1 2" xfId="88"/>
    <cellStyle name="40% - Accent1 2 2" xfId="89"/>
    <cellStyle name="40% - Accent1 2 3" xfId="90"/>
    <cellStyle name="40% - Accent1 2 4" xfId="91"/>
    <cellStyle name="40% - Accent1 2 5" xfId="92"/>
    <cellStyle name="40% - Accent1 3" xfId="93"/>
    <cellStyle name="40% - Accent1 4" xfId="94"/>
    <cellStyle name="40% - Accent1 4 2" xfId="95"/>
    <cellStyle name="40% - Accent1 5" xfId="96"/>
    <cellStyle name="40% - Accent1 6" xfId="97"/>
    <cellStyle name="40% - Accent1 7" xfId="98"/>
    <cellStyle name="40% - Accent2" xfId="99"/>
    <cellStyle name="40% - Accent2 2" xfId="100"/>
    <cellStyle name="40% - Accent2 2 2" xfId="101"/>
    <cellStyle name="40% - Accent2 2 3" xfId="102"/>
    <cellStyle name="40% - Accent2 2 4" xfId="103"/>
    <cellStyle name="40% - Accent2 2 5" xfId="104"/>
    <cellStyle name="40% - Accent2 3" xfId="105"/>
    <cellStyle name="40% - Accent2 4" xfId="106"/>
    <cellStyle name="40% - Accent2 4 2" xfId="107"/>
    <cellStyle name="40% - Accent2 5" xfId="108"/>
    <cellStyle name="40% - Accent2 6" xfId="109"/>
    <cellStyle name="40% - Accent2 7" xfId="110"/>
    <cellStyle name="40% - Accent3" xfId="111"/>
    <cellStyle name="40% - Accent3 2" xfId="112"/>
    <cellStyle name="40% - Accent3 2 2" xfId="113"/>
    <cellStyle name="40% - Accent3 2 3" xfId="114"/>
    <cellStyle name="40% - Accent3 2 4" xfId="115"/>
    <cellStyle name="40% - Accent3 2 5" xfId="116"/>
    <cellStyle name="40% - Accent3 3" xfId="117"/>
    <cellStyle name="40% - Accent3 4" xfId="118"/>
    <cellStyle name="40% - Accent3 4 2" xfId="119"/>
    <cellStyle name="40% - Accent3 5" xfId="120"/>
    <cellStyle name="40% - Accent3 6" xfId="121"/>
    <cellStyle name="40% - Accent3 7" xfId="122"/>
    <cellStyle name="40% - Accent4" xfId="123"/>
    <cellStyle name="40% - Accent4 2" xfId="124"/>
    <cellStyle name="40% - Accent4 2 2" xfId="125"/>
    <cellStyle name="40% - Accent4 2 3" xfId="126"/>
    <cellStyle name="40% - Accent4 2 4" xfId="127"/>
    <cellStyle name="40% - Accent4 2 5" xfId="128"/>
    <cellStyle name="40% - Accent4 3" xfId="129"/>
    <cellStyle name="40% - Accent4 4" xfId="130"/>
    <cellStyle name="40% - Accent4 4 2" xfId="131"/>
    <cellStyle name="40% - Accent4 5" xfId="132"/>
    <cellStyle name="40% - Accent4 6" xfId="133"/>
    <cellStyle name="40% - Accent4 7" xfId="134"/>
    <cellStyle name="40% - Accent5" xfId="135"/>
    <cellStyle name="40% - Accent5 2" xfId="136"/>
    <cellStyle name="40% - Accent5 2 2" xfId="137"/>
    <cellStyle name="40% - Accent5 2 3" xfId="138"/>
    <cellStyle name="40% - Accent5 2 4" xfId="139"/>
    <cellStyle name="40% - Accent5 2 5" xfId="140"/>
    <cellStyle name="40% - Accent5 3" xfId="141"/>
    <cellStyle name="40% - Accent5 4" xfId="142"/>
    <cellStyle name="40% - Accent5 4 2" xfId="143"/>
    <cellStyle name="40% - Accent5 5" xfId="144"/>
    <cellStyle name="40% - Accent5 6" xfId="145"/>
    <cellStyle name="40% - Accent5 7" xfId="146"/>
    <cellStyle name="40% - Accent6" xfId="147"/>
    <cellStyle name="40% - Accent6 2" xfId="148"/>
    <cellStyle name="40% - Accent6 2 2" xfId="149"/>
    <cellStyle name="40% - Accent6 2 3" xfId="150"/>
    <cellStyle name="40% - Accent6 2 4" xfId="151"/>
    <cellStyle name="40% - Accent6 2 5" xfId="152"/>
    <cellStyle name="40% - Accent6 3" xfId="153"/>
    <cellStyle name="40% - Accent6 4" xfId="154"/>
    <cellStyle name="40% - Accent6 4 2" xfId="155"/>
    <cellStyle name="40% - Accent6 5" xfId="156"/>
    <cellStyle name="40% - Accent6 6" xfId="157"/>
    <cellStyle name="40% - Accent6 7" xfId="158"/>
    <cellStyle name="60% - Accent1" xfId="159"/>
    <cellStyle name="60% - Accent1 2" xfId="160"/>
    <cellStyle name="60% - Accent1 2 2" xfId="161"/>
    <cellStyle name="60% - Accent1 2 3" xfId="162"/>
    <cellStyle name="60% - Accent1 2 4" xfId="163"/>
    <cellStyle name="60% - Accent1 2 5" xfId="164"/>
    <cellStyle name="60% - Accent1 3" xfId="165"/>
    <cellStyle name="60% - Accent1 4" xfId="166"/>
    <cellStyle name="60% - Accent1 4 2" xfId="167"/>
    <cellStyle name="60% - Accent1 5" xfId="168"/>
    <cellStyle name="60% - Accent1 6" xfId="169"/>
    <cellStyle name="60% - Accent1 7" xfId="170"/>
    <cellStyle name="60% - Accent2" xfId="171"/>
    <cellStyle name="60% - Accent2 2" xfId="172"/>
    <cellStyle name="60% - Accent2 2 2" xfId="173"/>
    <cellStyle name="60% - Accent2 2 3" xfId="174"/>
    <cellStyle name="60% - Accent2 2 4" xfId="175"/>
    <cellStyle name="60% - Accent2 2 5" xfId="176"/>
    <cellStyle name="60% - Accent2 3" xfId="177"/>
    <cellStyle name="60% - Accent2 4" xfId="178"/>
    <cellStyle name="60% - Accent2 4 2" xfId="179"/>
    <cellStyle name="60% - Accent2 5" xfId="180"/>
    <cellStyle name="60% - Accent2 6" xfId="181"/>
    <cellStyle name="60% - Accent2 7" xfId="182"/>
    <cellStyle name="60% - Accent3" xfId="183"/>
    <cellStyle name="60% - Accent3 2" xfId="184"/>
    <cellStyle name="60% - Accent3 2 2" xfId="185"/>
    <cellStyle name="60% - Accent3 2 3" xfId="186"/>
    <cellStyle name="60% - Accent3 2 4" xfId="187"/>
    <cellStyle name="60% - Accent3 2 5" xfId="188"/>
    <cellStyle name="60% - Accent3 3" xfId="189"/>
    <cellStyle name="60% - Accent3 4" xfId="190"/>
    <cellStyle name="60% - Accent3 4 2" xfId="191"/>
    <cellStyle name="60% - Accent3 5" xfId="192"/>
    <cellStyle name="60% - Accent3 6" xfId="193"/>
    <cellStyle name="60% - Accent3 7" xfId="194"/>
    <cellStyle name="60% - Accent4" xfId="195"/>
    <cellStyle name="60% - Accent4 2" xfId="196"/>
    <cellStyle name="60% - Accent4 2 2" xfId="197"/>
    <cellStyle name="60% - Accent4 2 3" xfId="198"/>
    <cellStyle name="60% - Accent4 2 4" xfId="199"/>
    <cellStyle name="60% - Accent4 2 5" xfId="200"/>
    <cellStyle name="60% - Accent4 3" xfId="201"/>
    <cellStyle name="60% - Accent4 4" xfId="202"/>
    <cellStyle name="60% - Accent4 4 2" xfId="203"/>
    <cellStyle name="60% - Accent4 5" xfId="204"/>
    <cellStyle name="60% - Accent4 6" xfId="205"/>
    <cellStyle name="60% - Accent4 7" xfId="206"/>
    <cellStyle name="60% - Accent5" xfId="207"/>
    <cellStyle name="60% - Accent5 2" xfId="208"/>
    <cellStyle name="60% - Accent5 2 2" xfId="209"/>
    <cellStyle name="60% - Accent5 2 3" xfId="210"/>
    <cellStyle name="60% - Accent5 2 4" xfId="211"/>
    <cellStyle name="60% - Accent5 2 5" xfId="212"/>
    <cellStyle name="60% - Accent5 3" xfId="213"/>
    <cellStyle name="60% - Accent5 4" xfId="214"/>
    <cellStyle name="60% - Accent5 4 2" xfId="215"/>
    <cellStyle name="60% - Accent5 5" xfId="216"/>
    <cellStyle name="60% - Accent5 6" xfId="217"/>
    <cellStyle name="60% - Accent5 7" xfId="218"/>
    <cellStyle name="60% - Accent6" xfId="219"/>
    <cellStyle name="60% - Accent6 2" xfId="220"/>
    <cellStyle name="60% - Accent6 2 2" xfId="221"/>
    <cellStyle name="60% - Accent6 2 3" xfId="222"/>
    <cellStyle name="60% - Accent6 2 4" xfId="223"/>
    <cellStyle name="60% - Accent6 2 5" xfId="224"/>
    <cellStyle name="60% - Accent6 3" xfId="225"/>
    <cellStyle name="60% - Accent6 4" xfId="226"/>
    <cellStyle name="60% - Accent6 4 2" xfId="227"/>
    <cellStyle name="60% - Accent6 5" xfId="228"/>
    <cellStyle name="60% - Accent6 6" xfId="229"/>
    <cellStyle name="60% - Accent6 7" xfId="230"/>
    <cellStyle name="Accent1" xfId="231"/>
    <cellStyle name="Accent1 2" xfId="232"/>
    <cellStyle name="Accent1 2 2" xfId="233"/>
    <cellStyle name="Accent1 2 3" xfId="234"/>
    <cellStyle name="Accent1 2 4" xfId="235"/>
    <cellStyle name="Accent1 2 5" xfId="236"/>
    <cellStyle name="Accent1 3" xfId="237"/>
    <cellStyle name="Accent1 4" xfId="238"/>
    <cellStyle name="Accent1 4 2" xfId="239"/>
    <cellStyle name="Accent1 5" xfId="240"/>
    <cellStyle name="Accent1 6" xfId="241"/>
    <cellStyle name="Accent1 7" xfId="242"/>
    <cellStyle name="Accent2" xfId="243"/>
    <cellStyle name="Accent2 2" xfId="244"/>
    <cellStyle name="Accent2 2 2" xfId="245"/>
    <cellStyle name="Accent2 2 3" xfId="246"/>
    <cellStyle name="Accent2 2 4" xfId="247"/>
    <cellStyle name="Accent2 2 5" xfId="248"/>
    <cellStyle name="Accent2 3" xfId="249"/>
    <cellStyle name="Accent2 4" xfId="250"/>
    <cellStyle name="Accent2 4 2" xfId="251"/>
    <cellStyle name="Accent2 5" xfId="252"/>
    <cellStyle name="Accent2 6" xfId="253"/>
    <cellStyle name="Accent2 7" xfId="254"/>
    <cellStyle name="Accent3" xfId="255"/>
    <cellStyle name="Accent3 2" xfId="256"/>
    <cellStyle name="Accent3 2 2" xfId="257"/>
    <cellStyle name="Accent3 2 3" xfId="258"/>
    <cellStyle name="Accent3 2 4" xfId="259"/>
    <cellStyle name="Accent3 2 5" xfId="260"/>
    <cellStyle name="Accent3 3" xfId="261"/>
    <cellStyle name="Accent3 4" xfId="262"/>
    <cellStyle name="Accent3 4 2" xfId="263"/>
    <cellStyle name="Accent3 5" xfId="264"/>
    <cellStyle name="Accent3 6" xfId="265"/>
    <cellStyle name="Accent3 7" xfId="266"/>
    <cellStyle name="Accent4" xfId="267"/>
    <cellStyle name="Accent4 2" xfId="268"/>
    <cellStyle name="Accent4 2 2" xfId="269"/>
    <cellStyle name="Accent4 2 3" xfId="270"/>
    <cellStyle name="Accent4 2 4" xfId="271"/>
    <cellStyle name="Accent4 2 5" xfId="272"/>
    <cellStyle name="Accent4 3" xfId="273"/>
    <cellStyle name="Accent4 4" xfId="274"/>
    <cellStyle name="Accent4 4 2" xfId="275"/>
    <cellStyle name="Accent4 5" xfId="276"/>
    <cellStyle name="Accent4 6" xfId="277"/>
    <cellStyle name="Accent4 7" xfId="278"/>
    <cellStyle name="Accent5" xfId="279"/>
    <cellStyle name="Accent5 2" xfId="280"/>
    <cellStyle name="Accent5 2 2" xfId="281"/>
    <cellStyle name="Accent5 2 3" xfId="282"/>
    <cellStyle name="Accent5 2 4" xfId="283"/>
    <cellStyle name="Accent5 2 5" xfId="284"/>
    <cellStyle name="Accent5 3" xfId="285"/>
    <cellStyle name="Accent5 4" xfId="286"/>
    <cellStyle name="Accent5 4 2" xfId="287"/>
    <cellStyle name="Accent5 5" xfId="288"/>
    <cellStyle name="Accent5 6" xfId="289"/>
    <cellStyle name="Accent5 7" xfId="290"/>
    <cellStyle name="Accent6" xfId="291"/>
    <cellStyle name="Accent6 2" xfId="292"/>
    <cellStyle name="Accent6 2 2" xfId="293"/>
    <cellStyle name="Accent6 2 3" xfId="294"/>
    <cellStyle name="Accent6 2 4" xfId="295"/>
    <cellStyle name="Accent6 2 5" xfId="296"/>
    <cellStyle name="Accent6 3" xfId="297"/>
    <cellStyle name="Accent6 4" xfId="298"/>
    <cellStyle name="Accent6 4 2" xfId="299"/>
    <cellStyle name="Accent6 5" xfId="300"/>
    <cellStyle name="Accent6 6" xfId="301"/>
    <cellStyle name="Accent6 7" xfId="302"/>
    <cellStyle name="Bad" xfId="303"/>
    <cellStyle name="Bad 2" xfId="304"/>
    <cellStyle name="Bad 2 2" xfId="305"/>
    <cellStyle name="Bad 2 3" xfId="306"/>
    <cellStyle name="Bad 2 4" xfId="307"/>
    <cellStyle name="Bad 2 5" xfId="308"/>
    <cellStyle name="Bad 3" xfId="309"/>
    <cellStyle name="Bad 4" xfId="310"/>
    <cellStyle name="Bad 4 2" xfId="311"/>
    <cellStyle name="Bad 5" xfId="312"/>
    <cellStyle name="Bad 6" xfId="313"/>
    <cellStyle name="Bad 7" xfId="314"/>
    <cellStyle name="Calculation" xfId="315"/>
    <cellStyle name="Calculation 2" xfId="316"/>
    <cellStyle name="Calculation 2 2" xfId="317"/>
    <cellStyle name="Calculation 2 3" xfId="318"/>
    <cellStyle name="Calculation 2 4" xfId="319"/>
    <cellStyle name="Calculation 2 5" xfId="320"/>
    <cellStyle name="Calculation 2_anakia II etapi.xls sm. defeqturi" xfId="321"/>
    <cellStyle name="Calculation 3" xfId="322"/>
    <cellStyle name="Calculation 4" xfId="323"/>
    <cellStyle name="Calculation 4 2" xfId="324"/>
    <cellStyle name="Calculation 4_anakia II etapi.xls sm. defeqturi" xfId="325"/>
    <cellStyle name="Calculation 5" xfId="326"/>
    <cellStyle name="Calculation 6" xfId="327"/>
    <cellStyle name="Calculation 7" xfId="328"/>
    <cellStyle name="Check Cell" xfId="329"/>
    <cellStyle name="Check Cell 2" xfId="330"/>
    <cellStyle name="Check Cell 2 2" xfId="331"/>
    <cellStyle name="Check Cell 2 3" xfId="332"/>
    <cellStyle name="Check Cell 2 4" xfId="333"/>
    <cellStyle name="Check Cell 2 5" xfId="334"/>
    <cellStyle name="Check Cell 2_anakia II etapi.xls sm. defeqturi" xfId="335"/>
    <cellStyle name="Check Cell 3" xfId="336"/>
    <cellStyle name="Check Cell 4" xfId="337"/>
    <cellStyle name="Check Cell 4 2" xfId="338"/>
    <cellStyle name="Check Cell 4_anakia II etapi.xls sm. defeqturi" xfId="339"/>
    <cellStyle name="Check Cell 5" xfId="340"/>
    <cellStyle name="Check Cell 6" xfId="341"/>
    <cellStyle name="Check Cell 7" xfId="342"/>
    <cellStyle name="Comma" xfId="343"/>
    <cellStyle name="Comma [0]" xfId="344"/>
    <cellStyle name="Comma 10" xfId="345"/>
    <cellStyle name="Comma 10 2" xfId="346"/>
    <cellStyle name="Comma 11" xfId="347"/>
    <cellStyle name="Comma 12" xfId="348"/>
    <cellStyle name="Comma 12 2" xfId="349"/>
    <cellStyle name="Comma 12 3" xfId="350"/>
    <cellStyle name="Comma 12 4" xfId="351"/>
    <cellStyle name="Comma 12 5" xfId="352"/>
    <cellStyle name="Comma 12 6" xfId="353"/>
    <cellStyle name="Comma 12 7" xfId="354"/>
    <cellStyle name="Comma 12 8" xfId="355"/>
    <cellStyle name="Comma 13" xfId="356"/>
    <cellStyle name="Comma 14" xfId="357"/>
    <cellStyle name="Comma 15" xfId="358"/>
    <cellStyle name="Comma 16" xfId="359"/>
    <cellStyle name="Comma 17" xfId="360"/>
    <cellStyle name="Comma 18" xfId="361"/>
    <cellStyle name="Comma 19" xfId="362"/>
    <cellStyle name="Comma 2" xfId="363"/>
    <cellStyle name="Comma 2 2" xfId="364"/>
    <cellStyle name="Comma 2 2 2" xfId="365"/>
    <cellStyle name="Comma 2 2 3" xfId="366"/>
    <cellStyle name="Comma 2 3" xfId="367"/>
    <cellStyle name="Comma 20" xfId="368"/>
    <cellStyle name="Comma 21" xfId="369"/>
    <cellStyle name="Comma 22" xfId="370"/>
    <cellStyle name="Comma 3" xfId="371"/>
    <cellStyle name="Comma 4" xfId="372"/>
    <cellStyle name="Comma 5" xfId="373"/>
    <cellStyle name="Comma 6" xfId="374"/>
    <cellStyle name="Comma 7" xfId="375"/>
    <cellStyle name="Comma 8" xfId="376"/>
    <cellStyle name="Comma 9" xfId="377"/>
    <cellStyle name="Currency" xfId="378"/>
    <cellStyle name="Currency [0]" xfId="379"/>
    <cellStyle name="Explanatory Text" xfId="380"/>
    <cellStyle name="Explanatory Text 2" xfId="381"/>
    <cellStyle name="Explanatory Text 2 2" xfId="382"/>
    <cellStyle name="Explanatory Text 2 3" xfId="383"/>
    <cellStyle name="Explanatory Text 2 4" xfId="384"/>
    <cellStyle name="Explanatory Text 2 5" xfId="385"/>
    <cellStyle name="Explanatory Text 3" xfId="386"/>
    <cellStyle name="Explanatory Text 4" xfId="387"/>
    <cellStyle name="Explanatory Text 4 2" xfId="388"/>
    <cellStyle name="Explanatory Text 5" xfId="389"/>
    <cellStyle name="Explanatory Text 6" xfId="390"/>
    <cellStyle name="Explanatory Text 7" xfId="391"/>
    <cellStyle name="Good" xfId="392"/>
    <cellStyle name="Good 2" xfId="393"/>
    <cellStyle name="Good 2 2" xfId="394"/>
    <cellStyle name="Good 2 3" xfId="395"/>
    <cellStyle name="Good 2 4" xfId="396"/>
    <cellStyle name="Good 2 5" xfId="397"/>
    <cellStyle name="Good 3" xfId="398"/>
    <cellStyle name="Good 4" xfId="399"/>
    <cellStyle name="Good 4 2" xfId="400"/>
    <cellStyle name="Good 5" xfId="401"/>
    <cellStyle name="Good 6" xfId="402"/>
    <cellStyle name="Good 7" xfId="403"/>
    <cellStyle name="Heading 1" xfId="404"/>
    <cellStyle name="Heading 1 2" xfId="405"/>
    <cellStyle name="Heading 1 2 2" xfId="406"/>
    <cellStyle name="Heading 1 2 3" xfId="407"/>
    <cellStyle name="Heading 1 2 4" xfId="408"/>
    <cellStyle name="Heading 1 2 5" xfId="409"/>
    <cellStyle name="Heading 1 2_anakia II etapi.xls sm. defeqturi" xfId="410"/>
    <cellStyle name="Heading 1 3" xfId="411"/>
    <cellStyle name="Heading 1 4" xfId="412"/>
    <cellStyle name="Heading 1 4 2" xfId="413"/>
    <cellStyle name="Heading 1 4_anakia II etapi.xls sm. defeqturi" xfId="414"/>
    <cellStyle name="Heading 1 5" xfId="415"/>
    <cellStyle name="Heading 1 6" xfId="416"/>
    <cellStyle name="Heading 1 7" xfId="417"/>
    <cellStyle name="Heading 2" xfId="418"/>
    <cellStyle name="Heading 2 2" xfId="419"/>
    <cellStyle name="Heading 2 2 2" xfId="420"/>
    <cellStyle name="Heading 2 2 3" xfId="421"/>
    <cellStyle name="Heading 2 2 4" xfId="422"/>
    <cellStyle name="Heading 2 2 5" xfId="423"/>
    <cellStyle name="Heading 2 2_anakia II etapi.xls sm. defeqturi" xfId="424"/>
    <cellStyle name="Heading 2 3" xfId="425"/>
    <cellStyle name="Heading 2 4" xfId="426"/>
    <cellStyle name="Heading 2 4 2" xfId="427"/>
    <cellStyle name="Heading 2 4_anakia II etapi.xls sm. defeqturi" xfId="428"/>
    <cellStyle name="Heading 2 5" xfId="429"/>
    <cellStyle name="Heading 2 6" xfId="430"/>
    <cellStyle name="Heading 2 7" xfId="431"/>
    <cellStyle name="Heading 3" xfId="432"/>
    <cellStyle name="Heading 3 2" xfId="433"/>
    <cellStyle name="Heading 3 2 2" xfId="434"/>
    <cellStyle name="Heading 3 2 3" xfId="435"/>
    <cellStyle name="Heading 3 2 4" xfId="436"/>
    <cellStyle name="Heading 3 2 5" xfId="437"/>
    <cellStyle name="Heading 3 2_anakia II etapi.xls sm. defeqturi" xfId="438"/>
    <cellStyle name="Heading 3 3" xfId="439"/>
    <cellStyle name="Heading 3 4" xfId="440"/>
    <cellStyle name="Heading 3 4 2" xfId="441"/>
    <cellStyle name="Heading 3 4_anakia II etapi.xls sm. defeqturi" xfId="442"/>
    <cellStyle name="Heading 3 5" xfId="443"/>
    <cellStyle name="Heading 3 6" xfId="444"/>
    <cellStyle name="Heading 3 7" xfId="445"/>
    <cellStyle name="Heading 4" xfId="446"/>
    <cellStyle name="Heading 4 2" xfId="447"/>
    <cellStyle name="Heading 4 2 2" xfId="448"/>
    <cellStyle name="Heading 4 2 3" xfId="449"/>
    <cellStyle name="Heading 4 2 4" xfId="450"/>
    <cellStyle name="Heading 4 2 5" xfId="451"/>
    <cellStyle name="Heading 4 3" xfId="452"/>
    <cellStyle name="Heading 4 4" xfId="453"/>
    <cellStyle name="Heading 4 4 2" xfId="454"/>
    <cellStyle name="Heading 4 5" xfId="455"/>
    <cellStyle name="Heading 4 6" xfId="456"/>
    <cellStyle name="Heading 4 7" xfId="457"/>
    <cellStyle name="Input" xfId="458"/>
    <cellStyle name="Input 2" xfId="459"/>
    <cellStyle name="Input 2 2" xfId="460"/>
    <cellStyle name="Input 2 3" xfId="461"/>
    <cellStyle name="Input 2 4" xfId="462"/>
    <cellStyle name="Input 2 5" xfId="463"/>
    <cellStyle name="Input 2_anakia II etapi.xls sm. defeqturi" xfId="464"/>
    <cellStyle name="Input 3" xfId="465"/>
    <cellStyle name="Input 4" xfId="466"/>
    <cellStyle name="Input 4 2" xfId="467"/>
    <cellStyle name="Input 4_anakia II etapi.xls sm. defeqturi" xfId="468"/>
    <cellStyle name="Input 5" xfId="469"/>
    <cellStyle name="Input 6" xfId="470"/>
    <cellStyle name="Input 7" xfId="471"/>
    <cellStyle name="Linked Cell" xfId="472"/>
    <cellStyle name="Linked Cell 2" xfId="473"/>
    <cellStyle name="Linked Cell 2 2" xfId="474"/>
    <cellStyle name="Linked Cell 2 3" xfId="475"/>
    <cellStyle name="Linked Cell 2 4" xfId="476"/>
    <cellStyle name="Linked Cell 2 5" xfId="477"/>
    <cellStyle name="Linked Cell 2_anakia II etapi.xls sm. defeqturi" xfId="478"/>
    <cellStyle name="Linked Cell 3" xfId="479"/>
    <cellStyle name="Linked Cell 4" xfId="480"/>
    <cellStyle name="Linked Cell 4 2" xfId="481"/>
    <cellStyle name="Linked Cell 4_anakia II etapi.xls sm. defeqturi" xfId="482"/>
    <cellStyle name="Linked Cell 5" xfId="483"/>
    <cellStyle name="Linked Cell 6" xfId="484"/>
    <cellStyle name="Linked Cell 7" xfId="485"/>
    <cellStyle name="Neutral" xfId="486"/>
    <cellStyle name="Neutral 2" xfId="487"/>
    <cellStyle name="Neutral 2 2" xfId="488"/>
    <cellStyle name="Neutral 2 3" xfId="489"/>
    <cellStyle name="Neutral 2 4" xfId="490"/>
    <cellStyle name="Neutral 2 5" xfId="491"/>
    <cellStyle name="Neutral 3" xfId="492"/>
    <cellStyle name="Neutral 4" xfId="493"/>
    <cellStyle name="Neutral 4 2" xfId="494"/>
    <cellStyle name="Neutral 5" xfId="495"/>
    <cellStyle name="Neutral 6" xfId="496"/>
    <cellStyle name="Neutral 7" xfId="497"/>
    <cellStyle name="Normal 10" xfId="498"/>
    <cellStyle name="Normal 10 2" xfId="499"/>
    <cellStyle name="Normal 11" xfId="500"/>
    <cellStyle name="Normal 11 2" xfId="501"/>
    <cellStyle name="Normal 11 2 2" xfId="502"/>
    <cellStyle name="Normal 11 3" xfId="503"/>
    <cellStyle name="Normal 11_GAZI-2010" xfId="504"/>
    <cellStyle name="Normal 12" xfId="505"/>
    <cellStyle name="Normal 12 2" xfId="506"/>
    <cellStyle name="Normal 12_gazis gare qseli" xfId="507"/>
    <cellStyle name="Normal 13" xfId="508"/>
    <cellStyle name="Normal 13 2" xfId="509"/>
    <cellStyle name="Normal 13 3" xfId="510"/>
    <cellStyle name="Normal 13 3 2" xfId="511"/>
    <cellStyle name="Normal 13 4" xfId="512"/>
    <cellStyle name="Normal 13 5" xfId="513"/>
    <cellStyle name="Normal 13_GAZI-2010" xfId="514"/>
    <cellStyle name="Normal 14" xfId="515"/>
    <cellStyle name="Normal 14 2" xfId="516"/>
    <cellStyle name="Normal 14 3" xfId="517"/>
    <cellStyle name="Normal 14 3 2" xfId="518"/>
    <cellStyle name="Normal 14 4" xfId="519"/>
    <cellStyle name="Normal 14 5" xfId="520"/>
    <cellStyle name="Normal 14_anakia II etapi.xls sm. defeqturi" xfId="521"/>
    <cellStyle name="Normal 15" xfId="522"/>
    <cellStyle name="Normal 16" xfId="523"/>
    <cellStyle name="Normal 16 2" xfId="524"/>
    <cellStyle name="Normal 16 3" xfId="525"/>
    <cellStyle name="Normal 16_axalq.skola" xfId="526"/>
    <cellStyle name="Normal 17" xfId="527"/>
    <cellStyle name="Normal 18" xfId="528"/>
    <cellStyle name="Normal 19" xfId="529"/>
    <cellStyle name="Normal 2" xfId="530"/>
    <cellStyle name="Normal 2 10" xfId="531"/>
    <cellStyle name="Normal 2 2" xfId="532"/>
    <cellStyle name="Normal 2 2 2" xfId="533"/>
    <cellStyle name="Normal 2 2 3" xfId="534"/>
    <cellStyle name="Normal 2 2 4" xfId="535"/>
    <cellStyle name="Normal 2 2 5" xfId="536"/>
    <cellStyle name="Normal 2 2 6" xfId="537"/>
    <cellStyle name="Normal 2 2 7" xfId="538"/>
    <cellStyle name="Normal 2 2_2D4CD000" xfId="539"/>
    <cellStyle name="Normal 2 3" xfId="540"/>
    <cellStyle name="Normal 2 4" xfId="541"/>
    <cellStyle name="Normal 2 5" xfId="542"/>
    <cellStyle name="Normal 2 6" xfId="543"/>
    <cellStyle name="Normal 2 7" xfId="544"/>
    <cellStyle name="Normal 2 7 2" xfId="545"/>
    <cellStyle name="Normal 2 7 3" xfId="546"/>
    <cellStyle name="Normal 2 7_anakia II etapi.xls sm. defeqturi" xfId="547"/>
    <cellStyle name="Normal 2 8" xfId="548"/>
    <cellStyle name="Normal 2 9" xfId="549"/>
    <cellStyle name="Normal 2_anakia II etapi.xls sm. defeqturi" xfId="550"/>
    <cellStyle name="Normal 20" xfId="551"/>
    <cellStyle name="Normal 21" xfId="552"/>
    <cellStyle name="Normal 22" xfId="553"/>
    <cellStyle name="Normal 23" xfId="554"/>
    <cellStyle name="Normal 24" xfId="555"/>
    <cellStyle name="Normal 25" xfId="556"/>
    <cellStyle name="Normal 26" xfId="557"/>
    <cellStyle name="Normal 27" xfId="558"/>
    <cellStyle name="Normal 28" xfId="559"/>
    <cellStyle name="Normal 29" xfId="560"/>
    <cellStyle name="Normal 29 2" xfId="561"/>
    <cellStyle name="Normal 3" xfId="562"/>
    <cellStyle name="Normal 3 2" xfId="563"/>
    <cellStyle name="Normal 3 2 2" xfId="564"/>
    <cellStyle name="Normal 3 2_anakia II etapi.xls sm. defeqturi" xfId="565"/>
    <cellStyle name="Normal 30" xfId="566"/>
    <cellStyle name="Normal 30 2" xfId="567"/>
    <cellStyle name="Normal 31" xfId="568"/>
    <cellStyle name="Normal 32" xfId="569"/>
    <cellStyle name="Normal 32 2" xfId="570"/>
    <cellStyle name="Normal 32 3" xfId="571"/>
    <cellStyle name="Normal 32 3 2" xfId="572"/>
    <cellStyle name="Normal 33" xfId="573"/>
    <cellStyle name="Normal 33 2" xfId="574"/>
    <cellStyle name="Normal 34" xfId="575"/>
    <cellStyle name="Normal 35" xfId="576"/>
    <cellStyle name="Normal 35 2" xfId="577"/>
    <cellStyle name="Normal 35 3" xfId="578"/>
    <cellStyle name="Normal 36" xfId="579"/>
    <cellStyle name="Normal 36 2" xfId="580"/>
    <cellStyle name="Normal 36 2 2" xfId="581"/>
    <cellStyle name="Normal 36 3" xfId="582"/>
    <cellStyle name="Normal 37" xfId="583"/>
    <cellStyle name="Normal 38" xfId="584"/>
    <cellStyle name="Normal 38 2" xfId="585"/>
    <cellStyle name="Normal 38 2 2" xfId="586"/>
    <cellStyle name="Normal 38 3" xfId="587"/>
    <cellStyle name="Normal 39" xfId="588"/>
    <cellStyle name="Normal 39 2" xfId="589"/>
    <cellStyle name="Normal 4" xfId="590"/>
    <cellStyle name="Normal 40" xfId="591"/>
    <cellStyle name="Normal 40 2" xfId="592"/>
    <cellStyle name="Normal 41" xfId="593"/>
    <cellStyle name="Normal 44" xfId="594"/>
    <cellStyle name="Normal 5" xfId="595"/>
    <cellStyle name="Normal 5 2" xfId="596"/>
    <cellStyle name="Normal 5 2 2" xfId="597"/>
    <cellStyle name="Normal 5 3" xfId="598"/>
    <cellStyle name="Normal 5 4" xfId="599"/>
    <cellStyle name="Normal 5 4 2" xfId="600"/>
    <cellStyle name="Normal 5_Copy of SAN2010" xfId="601"/>
    <cellStyle name="Normal 6" xfId="602"/>
    <cellStyle name="Normal 7" xfId="603"/>
    <cellStyle name="Normal 8" xfId="604"/>
    <cellStyle name="Normal 8 2" xfId="605"/>
    <cellStyle name="Normal 8_2D4CD000" xfId="606"/>
    <cellStyle name="Normal 9" xfId="607"/>
    <cellStyle name="Normal 9 2" xfId="608"/>
    <cellStyle name="Normal 9 2 2" xfId="609"/>
    <cellStyle name="Normal 9 2 3" xfId="610"/>
    <cellStyle name="Normal 9 2 4" xfId="611"/>
    <cellStyle name="Normal 9 2_anakia II etapi.xls sm. defeqturi" xfId="612"/>
    <cellStyle name="Normal 9_2D4CD000" xfId="613"/>
    <cellStyle name="Normal_gare wyalsadfenigagarini" xfId="614"/>
    <cellStyle name="Normal_gare wyalsadfenigagarini 10" xfId="615"/>
    <cellStyle name="Normal_gare wyalsadfenigagarini 2 2" xfId="616"/>
    <cellStyle name="Normal_gare wyalsadfenigagarini 2_SMSH2008-IIkv ." xfId="617"/>
    <cellStyle name="Normal_gare wyalsadfenigagarini_SAN2008=IIkv" xfId="618"/>
    <cellStyle name="Normal_sida wyalsadeni_SAN2008=IIkv" xfId="619"/>
    <cellStyle name="Note" xfId="620"/>
    <cellStyle name="Note 2" xfId="621"/>
    <cellStyle name="Note 2 2" xfId="622"/>
    <cellStyle name="Note 2 3" xfId="623"/>
    <cellStyle name="Note 2 4" xfId="624"/>
    <cellStyle name="Note 2 5" xfId="625"/>
    <cellStyle name="Note 2_anakia II etapi.xls sm. defeqturi" xfId="626"/>
    <cellStyle name="Note 3" xfId="627"/>
    <cellStyle name="Note 4" xfId="628"/>
    <cellStyle name="Note 4 2" xfId="629"/>
    <cellStyle name="Note 4_anakia II etapi.xls sm. defeqturi" xfId="630"/>
    <cellStyle name="Note 5" xfId="631"/>
    <cellStyle name="Note 6" xfId="632"/>
    <cellStyle name="Note 7" xfId="633"/>
    <cellStyle name="Output" xfId="634"/>
    <cellStyle name="Output 2" xfId="635"/>
    <cellStyle name="Output 2 2" xfId="636"/>
    <cellStyle name="Output 2 3" xfId="637"/>
    <cellStyle name="Output 2 4" xfId="638"/>
    <cellStyle name="Output 2 5" xfId="639"/>
    <cellStyle name="Output 2_anakia II etapi.xls sm. defeqturi" xfId="640"/>
    <cellStyle name="Output 3" xfId="641"/>
    <cellStyle name="Output 4" xfId="642"/>
    <cellStyle name="Output 4 2" xfId="643"/>
    <cellStyle name="Output 4_anakia II etapi.xls sm. defeqturi" xfId="644"/>
    <cellStyle name="Output 5" xfId="645"/>
    <cellStyle name="Output 6" xfId="646"/>
    <cellStyle name="Output 7" xfId="647"/>
    <cellStyle name="Percent" xfId="648"/>
    <cellStyle name="Percent 2" xfId="649"/>
    <cellStyle name="Percent 3" xfId="650"/>
    <cellStyle name="Percent 3 2" xfId="651"/>
    <cellStyle name="Percent 4" xfId="652"/>
    <cellStyle name="Percent 5" xfId="653"/>
    <cellStyle name="Percent 6" xfId="654"/>
    <cellStyle name="Style 1" xfId="655"/>
    <cellStyle name="Title" xfId="656"/>
    <cellStyle name="Title 2" xfId="657"/>
    <cellStyle name="Title 2 2" xfId="658"/>
    <cellStyle name="Title 2 3" xfId="659"/>
    <cellStyle name="Title 2 4" xfId="660"/>
    <cellStyle name="Title 2 5" xfId="661"/>
    <cellStyle name="Title 3" xfId="662"/>
    <cellStyle name="Title 4" xfId="663"/>
    <cellStyle name="Title 4 2" xfId="664"/>
    <cellStyle name="Title 5" xfId="665"/>
    <cellStyle name="Title 6" xfId="666"/>
    <cellStyle name="Title 7" xfId="667"/>
    <cellStyle name="Total" xfId="668"/>
    <cellStyle name="Total 2" xfId="669"/>
    <cellStyle name="Total 2 2" xfId="670"/>
    <cellStyle name="Total 2 3" xfId="671"/>
    <cellStyle name="Total 2 4" xfId="672"/>
    <cellStyle name="Total 2 5" xfId="673"/>
    <cellStyle name="Total 2_anakia II etapi.xls sm. defeqturi" xfId="674"/>
    <cellStyle name="Total 3" xfId="675"/>
    <cellStyle name="Total 4" xfId="676"/>
    <cellStyle name="Total 4 2" xfId="677"/>
    <cellStyle name="Total 4_anakia II etapi.xls sm. defeqturi" xfId="678"/>
    <cellStyle name="Total 5" xfId="679"/>
    <cellStyle name="Total 6" xfId="680"/>
    <cellStyle name="Total 7" xfId="681"/>
    <cellStyle name="Warning Text" xfId="682"/>
    <cellStyle name="Warning Text 2" xfId="683"/>
    <cellStyle name="Warning Text 2 2" xfId="684"/>
    <cellStyle name="Warning Text 2 3" xfId="685"/>
    <cellStyle name="Warning Text 2 4" xfId="686"/>
    <cellStyle name="Warning Text 2 5" xfId="687"/>
    <cellStyle name="Warning Text 3" xfId="688"/>
    <cellStyle name="Warning Text 4" xfId="689"/>
    <cellStyle name="Warning Text 4 2" xfId="690"/>
    <cellStyle name="Warning Text 5" xfId="691"/>
    <cellStyle name="Warning Text 6" xfId="692"/>
    <cellStyle name="Warning Text 7" xfId="693"/>
    <cellStyle name="Обычный 10" xfId="694"/>
    <cellStyle name="Обычный 2" xfId="695"/>
    <cellStyle name="Обычный 2 2" xfId="696"/>
    <cellStyle name="Обычный 3" xfId="697"/>
    <cellStyle name="Обычный 3 2" xfId="698"/>
    <cellStyle name="Обычный 3 3" xfId="699"/>
    <cellStyle name="Обычный 4" xfId="700"/>
    <cellStyle name="Обычный 4 2" xfId="701"/>
    <cellStyle name="Обычный 4 3" xfId="702"/>
    <cellStyle name="Обычный 5" xfId="703"/>
    <cellStyle name="Обычный 5 2" xfId="704"/>
    <cellStyle name="Обычный 5 2 2" xfId="705"/>
    <cellStyle name="Обычный 5 3" xfId="706"/>
    <cellStyle name="Обычный 6" xfId="707"/>
    <cellStyle name="Обычный 7" xfId="708"/>
    <cellStyle name="Обычный 8" xfId="709"/>
    <cellStyle name="Обычный 9" xfId="710"/>
    <cellStyle name="Обычный_SAN2008-I" xfId="711"/>
    <cellStyle name="Процентный 2" xfId="712"/>
    <cellStyle name="Процентный 3" xfId="713"/>
    <cellStyle name="Процентный 3 2" xfId="714"/>
    <cellStyle name="Финансовый 2" xfId="715"/>
    <cellStyle name="Финансовый 3" xfId="716"/>
    <cellStyle name="Финансовый 4" xfId="717"/>
    <cellStyle name="Финансовый 5" xfId="7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.magradze\Downloads\&#4306;&#4304;&#4315;&#4304;&#4306;&#4320;&#4308;&#4305;&#4304;%20196%20&#4307;&#4304;%20&#4324;&#4304;&#4321;&#4304;&#4307;&#4308;&#4305;&#4312;%2054,%20197\&#4306;&#4304;&#4315;&#4304;&#4306;&#4320;&#4308;&#4305;&#4304;%20196%20&#4307;&#4304;%20&#4324;&#4304;&#4321;&#4304;&#4307;&#4308;&#4305;&#4312;%2054,%20197\196%20&#4305;&#4304;&#4326;&#4312;\196bagis%20xarjtagricxvas%20uwyi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obieqto xarjT"/>
      <sheetName val="VII-VIII"/>
      <sheetName val="I-VI"/>
      <sheetName val="196 bagis xarjtagricxva  )"/>
      <sheetName val="196 moculobaTa uwyisi  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1" width="9.140625" style="103" customWidth="1"/>
    <col min="12" max="12" width="14.57421875" style="103" customWidth="1"/>
    <col min="13" max="16384" width="9.140625" style="103" customWidth="1"/>
  </cols>
  <sheetData>
    <row r="1" ht="16.5">
      <c r="G1" s="104"/>
    </row>
    <row r="2" ht="21">
      <c r="L2" s="105"/>
    </row>
    <row r="3" spans="1:15" ht="22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22.5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106"/>
    </row>
    <row r="6" ht="16.5">
      <c r="L6" s="107"/>
    </row>
    <row r="7" ht="16.5">
      <c r="L7" s="107"/>
    </row>
    <row r="10" spans="1:15" ht="22.5">
      <c r="A10" s="276" t="s">
        <v>36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108"/>
    </row>
    <row r="11" ht="16.5">
      <c r="B11" s="109"/>
    </row>
    <row r="12" spans="1:15" s="107" customFormat="1" ht="22.5">
      <c r="A12" s="277" t="s">
        <v>78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110"/>
    </row>
    <row r="13" spans="1:15" s="107" customFormat="1" ht="21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3:13" ht="16.5" customHeight="1">
      <c r="C14" s="112"/>
      <c r="D14" s="104"/>
      <c r="E14" s="104"/>
      <c r="F14" s="104"/>
      <c r="G14" s="104"/>
      <c r="H14" s="104"/>
      <c r="I14" s="104"/>
      <c r="J14" s="104"/>
      <c r="K14" s="113"/>
      <c r="L14" s="113"/>
      <c r="M14" s="113"/>
    </row>
    <row r="16" spans="7:13" ht="21">
      <c r="G16" s="105" t="s">
        <v>75</v>
      </c>
      <c r="L16" s="265">
        <f>'G.B.'!F9</f>
        <v>0</v>
      </c>
      <c r="M16" s="105" t="s">
        <v>76</v>
      </c>
    </row>
    <row r="19" spans="3:12" ht="16.5">
      <c r="C19" s="114"/>
      <c r="D19" s="115"/>
      <c r="E19" s="115"/>
      <c r="F19" s="115"/>
      <c r="G19" s="115"/>
      <c r="H19" s="115"/>
      <c r="I19" s="115"/>
      <c r="J19" s="115"/>
      <c r="K19" s="115"/>
      <c r="L19" s="115"/>
    </row>
    <row r="20" s="107" customFormat="1" ht="16.5">
      <c r="A20" s="104"/>
    </row>
    <row r="21" spans="3:11" ht="16.5">
      <c r="C21" s="114"/>
      <c r="D21" s="115"/>
      <c r="E21" s="115"/>
      <c r="F21" s="115"/>
      <c r="G21" s="115"/>
      <c r="H21" s="115"/>
      <c r="I21" s="115"/>
      <c r="J21" s="115"/>
      <c r="K21" s="114"/>
    </row>
    <row r="22" spans="1:14" ht="22.5">
      <c r="A22" s="278" t="s">
        <v>77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</row>
  </sheetData>
  <sheetProtection/>
  <mergeCells count="4">
    <mergeCell ref="A4:N4"/>
    <mergeCell ref="A10:N10"/>
    <mergeCell ref="A12:N12"/>
    <mergeCell ref="A22:N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94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140625" style="116" customWidth="1"/>
    <col min="2" max="2" width="13.00390625" style="116" customWidth="1"/>
    <col min="3" max="3" width="12.00390625" style="116" customWidth="1"/>
    <col min="4" max="4" width="13.421875" style="116" customWidth="1"/>
    <col min="5" max="5" width="14.421875" style="116" customWidth="1"/>
    <col min="6" max="6" width="12.421875" style="116" customWidth="1"/>
    <col min="7" max="7" width="12.00390625" style="116" customWidth="1"/>
    <col min="8" max="8" width="12.8515625" style="116" customWidth="1"/>
    <col min="9" max="9" width="13.421875" style="116" customWidth="1"/>
    <col min="10" max="10" width="12.00390625" style="116" customWidth="1"/>
    <col min="11" max="16384" width="9.140625" style="116" customWidth="1"/>
  </cols>
  <sheetData>
    <row r="1" ht="2.25" customHeight="1"/>
    <row r="2" spans="1:256" s="117" customFormat="1" ht="18" customHeight="1">
      <c r="A2" s="107"/>
      <c r="B2" s="107"/>
      <c r="C2" s="107"/>
      <c r="D2" s="107"/>
      <c r="E2" s="105" t="s">
        <v>79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</row>
    <row r="3" spans="1:256" s="117" customFormat="1" ht="16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s="117" customFormat="1" ht="84" customHeight="1">
      <c r="A4" s="279" t="s">
        <v>103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119"/>
      <c r="M4" s="119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s="121" customFormat="1" ht="1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  <c r="IR5" s="120"/>
      <c r="IS5" s="120"/>
      <c r="IT5" s="120"/>
      <c r="IU5" s="120"/>
      <c r="IV5" s="120"/>
    </row>
    <row r="6" spans="1:256" s="121" customFormat="1" ht="15.75">
      <c r="A6" s="120"/>
      <c r="B6" s="120" t="s">
        <v>80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  <c r="IR6" s="120"/>
      <c r="IS6" s="120"/>
      <c r="IT6" s="120"/>
      <c r="IU6" s="120"/>
      <c r="IV6" s="120"/>
    </row>
    <row r="7" spans="1:256" s="121" customFormat="1" ht="15.75">
      <c r="A7" s="120"/>
      <c r="B7" s="120" t="s">
        <v>81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0"/>
      <c r="EJ7" s="120"/>
      <c r="EK7" s="120"/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0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  <c r="IR7" s="120"/>
      <c r="IS7" s="120"/>
      <c r="IT7" s="120"/>
      <c r="IU7" s="120"/>
      <c r="IV7" s="120"/>
    </row>
    <row r="8" spans="1:256" s="121" customFormat="1" ht="15.75">
      <c r="A8" s="120"/>
      <c r="B8" s="120" t="s">
        <v>104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s="121" customFormat="1" ht="15.75">
      <c r="A9" s="120"/>
      <c r="B9" s="120" t="s">
        <v>82</v>
      </c>
      <c r="C9" s="120"/>
      <c r="D9" s="120"/>
      <c r="F9" s="122">
        <f>Sheet3!G23</f>
        <v>0</v>
      </c>
      <c r="G9" s="120" t="s">
        <v>83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  <c r="IR9" s="120"/>
      <c r="IS9" s="120"/>
      <c r="IT9" s="120"/>
      <c r="IU9" s="120"/>
      <c r="IV9" s="120"/>
    </row>
    <row r="10" spans="1:256" s="121" customFormat="1" ht="15.75">
      <c r="A10" s="120"/>
      <c r="B10" s="120" t="s">
        <v>84</v>
      </c>
      <c r="C10" s="123">
        <f>Sheet3!G20</f>
        <v>0</v>
      </c>
      <c r="D10" s="120" t="s">
        <v>85</v>
      </c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</row>
    <row r="11" spans="1:256" s="121" customFormat="1" ht="15.75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s="121" customFormat="1" ht="15.75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4"/>
      <c r="EP12" s="124"/>
      <c r="EQ12" s="124"/>
      <c r="ER12" s="124"/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GW12" s="124"/>
      <c r="GX12" s="124"/>
      <c r="GY12" s="124"/>
      <c r="GZ12" s="124"/>
      <c r="HA12" s="124"/>
      <c r="HB12" s="124"/>
      <c r="HC12" s="124"/>
      <c r="HD12" s="124"/>
      <c r="HE12" s="124"/>
      <c r="HF12" s="124"/>
      <c r="HG12" s="124"/>
      <c r="HH12" s="124"/>
      <c r="HI12" s="124"/>
      <c r="HJ12" s="124"/>
      <c r="HK12" s="124"/>
      <c r="HL12" s="124"/>
      <c r="HM12" s="124"/>
      <c r="HN12" s="124"/>
      <c r="HO12" s="124"/>
      <c r="HP12" s="124"/>
      <c r="HQ12" s="124"/>
      <c r="HR12" s="124"/>
      <c r="HS12" s="124"/>
      <c r="HT12" s="124"/>
      <c r="HU12" s="124"/>
      <c r="HV12" s="124"/>
      <c r="HW12" s="124"/>
      <c r="HX12" s="124"/>
      <c r="HY12" s="124"/>
      <c r="HZ12" s="124"/>
      <c r="IA12" s="124"/>
      <c r="IB12" s="124"/>
      <c r="IC12" s="124"/>
      <c r="ID12" s="124"/>
      <c r="IE12" s="124"/>
      <c r="IF12" s="124"/>
      <c r="IG12" s="124"/>
      <c r="IH12" s="124"/>
      <c r="II12" s="124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  <c r="IU12" s="124"/>
      <c r="IV12" s="124"/>
    </row>
    <row r="13" spans="1:256" s="121" customFormat="1" ht="17.25" customHeight="1">
      <c r="A13" s="280" t="s">
        <v>86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4"/>
      <c r="EP13" s="124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4"/>
      <c r="FO13" s="124"/>
      <c r="FP13" s="124"/>
      <c r="FQ13" s="124"/>
      <c r="FR13" s="124"/>
      <c r="FS13" s="124"/>
      <c r="FT13" s="124"/>
      <c r="FU13" s="124"/>
      <c r="FV13" s="124"/>
      <c r="FW13" s="124"/>
      <c r="FX13" s="124"/>
      <c r="FY13" s="124"/>
      <c r="FZ13" s="124"/>
      <c r="GA13" s="124"/>
      <c r="GB13" s="124"/>
      <c r="GC13" s="124"/>
      <c r="GD13" s="124"/>
      <c r="GE13" s="124"/>
      <c r="GF13" s="124"/>
      <c r="GG13" s="124"/>
      <c r="GH13" s="124"/>
      <c r="GI13" s="124"/>
      <c r="GJ13" s="124"/>
      <c r="GK13" s="124"/>
      <c r="GL13" s="124"/>
      <c r="GM13" s="124"/>
      <c r="GN13" s="124"/>
      <c r="GO13" s="124"/>
      <c r="GP13" s="124"/>
      <c r="GQ13" s="124"/>
      <c r="GR13" s="124"/>
      <c r="GS13" s="124"/>
      <c r="GT13" s="124"/>
      <c r="GU13" s="124"/>
      <c r="GV13" s="124"/>
      <c r="GW13" s="124"/>
      <c r="GX13" s="124"/>
      <c r="GY13" s="124"/>
      <c r="GZ13" s="124"/>
      <c r="HA13" s="124"/>
      <c r="HB13" s="124"/>
      <c r="HC13" s="124"/>
      <c r="HD13" s="124"/>
      <c r="HE13" s="124"/>
      <c r="HF13" s="124"/>
      <c r="HG13" s="124"/>
      <c r="HH13" s="124"/>
      <c r="HI13" s="124"/>
      <c r="HJ13" s="124"/>
      <c r="HK13" s="124"/>
      <c r="HL13" s="124"/>
      <c r="HM13" s="124"/>
      <c r="HN13" s="124"/>
      <c r="HO13" s="124"/>
      <c r="HP13" s="124"/>
      <c r="HQ13" s="124"/>
      <c r="HR13" s="124"/>
      <c r="HS13" s="124"/>
      <c r="HT13" s="124"/>
      <c r="HU13" s="124"/>
      <c r="HV13" s="124"/>
      <c r="HW13" s="124"/>
      <c r="HX13" s="124"/>
      <c r="HY13" s="124"/>
      <c r="HZ13" s="124"/>
      <c r="IA13" s="124"/>
      <c r="IB13" s="124"/>
      <c r="IC13" s="124"/>
      <c r="ID13" s="124"/>
      <c r="IE13" s="124"/>
      <c r="IF13" s="124"/>
      <c r="IG13" s="124"/>
      <c r="IH13" s="124"/>
      <c r="II13" s="124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  <c r="IU13" s="124"/>
      <c r="IV13" s="124"/>
    </row>
    <row r="14" spans="1:256" s="121" customFormat="1" ht="17.25" customHeight="1">
      <c r="A14" s="280"/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</row>
    <row r="15" spans="1:256" s="121" customFormat="1" ht="17.25" customHeight="1">
      <c r="A15" s="280"/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  <c r="FR15" s="124"/>
      <c r="FS15" s="124"/>
      <c r="FT15" s="124"/>
      <c r="FU15" s="124"/>
      <c r="FV15" s="124"/>
      <c r="FW15" s="124"/>
      <c r="FX15" s="124"/>
      <c r="FY15" s="124"/>
      <c r="FZ15" s="124"/>
      <c r="GA15" s="124"/>
      <c r="GB15" s="124"/>
      <c r="GC15" s="124"/>
      <c r="GD15" s="124"/>
      <c r="GE15" s="124"/>
      <c r="GF15" s="124"/>
      <c r="GG15" s="124"/>
      <c r="GH15" s="124"/>
      <c r="GI15" s="124"/>
      <c r="GJ15" s="124"/>
      <c r="GK15" s="124"/>
      <c r="GL15" s="124"/>
      <c r="GM15" s="124"/>
      <c r="GN15" s="124"/>
      <c r="GO15" s="124"/>
      <c r="GP15" s="124"/>
      <c r="GQ15" s="124"/>
      <c r="GR15" s="124"/>
      <c r="GS15" s="124"/>
      <c r="GT15" s="124"/>
      <c r="GU15" s="124"/>
      <c r="GV15" s="124"/>
      <c r="GW15" s="124"/>
      <c r="GX15" s="124"/>
      <c r="GY15" s="124"/>
      <c r="GZ15" s="124"/>
      <c r="HA15" s="124"/>
      <c r="HB15" s="124"/>
      <c r="HC15" s="124"/>
      <c r="HD15" s="124"/>
      <c r="HE15" s="124"/>
      <c r="HF15" s="124"/>
      <c r="HG15" s="124"/>
      <c r="HH15" s="124"/>
      <c r="HI15" s="124"/>
      <c r="HJ15" s="124"/>
      <c r="HK15" s="124"/>
      <c r="HL15" s="124"/>
      <c r="HM15" s="124"/>
      <c r="HN15" s="124"/>
      <c r="HO15" s="124"/>
      <c r="HP15" s="124"/>
      <c r="HQ15" s="124"/>
      <c r="HR15" s="124"/>
      <c r="HS15" s="124"/>
      <c r="HT15" s="124"/>
      <c r="HU15" s="124"/>
      <c r="HV15" s="124"/>
      <c r="HW15" s="124"/>
      <c r="HX15" s="124"/>
      <c r="HY15" s="124"/>
      <c r="HZ15" s="124"/>
      <c r="IA15" s="124"/>
      <c r="IB15" s="124"/>
      <c r="IC15" s="124"/>
      <c r="ID15" s="124"/>
      <c r="IE15" s="124"/>
      <c r="IF15" s="124"/>
      <c r="IG15" s="124"/>
      <c r="IH15" s="124"/>
      <c r="II15" s="124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  <c r="IU15" s="124"/>
      <c r="IV15" s="124"/>
    </row>
    <row r="16" spans="1:256" s="121" customFormat="1" ht="6" customHeight="1">
      <c r="A16" s="280"/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4"/>
      <c r="EP16" s="124"/>
      <c r="EQ16" s="124"/>
      <c r="ER16" s="124"/>
      <c r="ES16" s="124"/>
      <c r="ET16" s="124"/>
      <c r="EU16" s="124"/>
      <c r="EV16" s="124"/>
      <c r="EW16" s="124"/>
      <c r="EX16" s="124"/>
      <c r="EY16" s="124"/>
      <c r="EZ16" s="124"/>
      <c r="FA16" s="124"/>
      <c r="FB16" s="124"/>
      <c r="FC16" s="124"/>
      <c r="FD16" s="124"/>
      <c r="FE16" s="124"/>
      <c r="FF16" s="124"/>
      <c r="FG16" s="124"/>
      <c r="FH16" s="124"/>
      <c r="FI16" s="124"/>
      <c r="FJ16" s="124"/>
      <c r="FK16" s="124"/>
      <c r="FL16" s="124"/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GW16" s="124"/>
      <c r="GX16" s="124"/>
      <c r="GY16" s="124"/>
      <c r="GZ16" s="124"/>
      <c r="HA16" s="124"/>
      <c r="HB16" s="124"/>
      <c r="HC16" s="124"/>
      <c r="HD16" s="124"/>
      <c r="HE16" s="124"/>
      <c r="HF16" s="124"/>
      <c r="HG16" s="124"/>
      <c r="HH16" s="124"/>
      <c r="HI16" s="124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4"/>
      <c r="IF16" s="124"/>
      <c r="IG16" s="124"/>
      <c r="IH16" s="124"/>
      <c r="II16" s="124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  <c r="IU16" s="124"/>
      <c r="IV16" s="124"/>
    </row>
    <row r="17" spans="1:256" s="121" customFormat="1" ht="15.75" hidden="1">
      <c r="A17" s="280"/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4"/>
      <c r="EP17" s="124"/>
      <c r="EQ17" s="124"/>
      <c r="ER17" s="124"/>
      <c r="ES17" s="124"/>
      <c r="ET17" s="124"/>
      <c r="EU17" s="124"/>
      <c r="EV17" s="124"/>
      <c r="EW17" s="124"/>
      <c r="EX17" s="124"/>
      <c r="EY17" s="124"/>
      <c r="EZ17" s="124"/>
      <c r="FA17" s="124"/>
      <c r="FB17" s="124"/>
      <c r="FC17" s="124"/>
      <c r="FD17" s="124"/>
      <c r="FE17" s="124"/>
      <c r="FF17" s="124"/>
      <c r="FG17" s="124"/>
      <c r="FH17" s="124"/>
      <c r="FI17" s="124"/>
      <c r="FJ17" s="124"/>
      <c r="FK17" s="124"/>
      <c r="FL17" s="124"/>
      <c r="FM17" s="124"/>
      <c r="FN17" s="124"/>
      <c r="FO17" s="124"/>
      <c r="FP17" s="124"/>
      <c r="FQ17" s="124"/>
      <c r="FR17" s="124"/>
      <c r="FS17" s="124"/>
      <c r="FT17" s="124"/>
      <c r="FU17" s="124"/>
      <c r="FV17" s="124"/>
      <c r="FW17" s="124"/>
      <c r="FX17" s="124"/>
      <c r="FY17" s="124"/>
      <c r="FZ17" s="124"/>
      <c r="GA17" s="124"/>
      <c r="GB17" s="124"/>
      <c r="GC17" s="124"/>
      <c r="GD17" s="124"/>
      <c r="GE17" s="124"/>
      <c r="GF17" s="124"/>
      <c r="GG17" s="124"/>
      <c r="GH17" s="124"/>
      <c r="GI17" s="124"/>
      <c r="GJ17" s="124"/>
      <c r="GK17" s="124"/>
      <c r="GL17" s="124"/>
      <c r="GM17" s="124"/>
      <c r="GN17" s="124"/>
      <c r="GO17" s="124"/>
      <c r="GP17" s="124"/>
      <c r="GQ17" s="124"/>
      <c r="GR17" s="124"/>
      <c r="GS17" s="124"/>
      <c r="GT17" s="124"/>
      <c r="GU17" s="124"/>
      <c r="GV17" s="124"/>
      <c r="GW17" s="124"/>
      <c r="GX17" s="124"/>
      <c r="GY17" s="124"/>
      <c r="GZ17" s="124"/>
      <c r="HA17" s="124"/>
      <c r="HB17" s="124"/>
      <c r="HC17" s="124"/>
      <c r="HD17" s="124"/>
      <c r="HE17" s="124"/>
      <c r="HF17" s="124"/>
      <c r="HG17" s="124"/>
      <c r="HH17" s="124"/>
      <c r="HI17" s="124"/>
      <c r="HJ17" s="124"/>
      <c r="HK17" s="124"/>
      <c r="HL17" s="124"/>
      <c r="HM17" s="124"/>
      <c r="HN17" s="124"/>
      <c r="HO17" s="124"/>
      <c r="HP17" s="124"/>
      <c r="HQ17" s="124"/>
      <c r="HR17" s="124"/>
      <c r="HS17" s="124"/>
      <c r="HT17" s="124"/>
      <c r="HU17" s="124"/>
      <c r="HV17" s="124"/>
      <c r="HW17" s="124"/>
      <c r="HX17" s="124"/>
      <c r="HY17" s="124"/>
      <c r="HZ17" s="124"/>
      <c r="IA17" s="124"/>
      <c r="IB17" s="124"/>
      <c r="IC17" s="124"/>
      <c r="ID17" s="124"/>
      <c r="IE17" s="124"/>
      <c r="IF17" s="124"/>
      <c r="IG17" s="124"/>
      <c r="IH17" s="124"/>
      <c r="II17" s="124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  <c r="IU17" s="124"/>
      <c r="IV17" s="124"/>
    </row>
    <row r="18" spans="1:256" s="121" customFormat="1" ht="15.75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4"/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4"/>
      <c r="FF18" s="124"/>
      <c r="FG18" s="124"/>
      <c r="FH18" s="124"/>
      <c r="FI18" s="124"/>
      <c r="FJ18" s="124"/>
      <c r="FK18" s="124"/>
      <c r="FL18" s="124"/>
      <c r="FM18" s="124"/>
      <c r="FN18" s="124"/>
      <c r="FO18" s="124"/>
      <c r="FP18" s="124"/>
      <c r="FQ18" s="124"/>
      <c r="FR18" s="124"/>
      <c r="FS18" s="124"/>
      <c r="FT18" s="124"/>
      <c r="FU18" s="124"/>
      <c r="FV18" s="124"/>
      <c r="FW18" s="124"/>
      <c r="FX18" s="124"/>
      <c r="FY18" s="124"/>
      <c r="FZ18" s="124"/>
      <c r="GA18" s="124"/>
      <c r="GB18" s="124"/>
      <c r="GC18" s="124"/>
      <c r="GD18" s="124"/>
      <c r="GE18" s="124"/>
      <c r="GF18" s="124"/>
      <c r="GG18" s="124"/>
      <c r="GH18" s="124"/>
      <c r="GI18" s="124"/>
      <c r="GJ18" s="124"/>
      <c r="GK18" s="124"/>
      <c r="GL18" s="124"/>
      <c r="GM18" s="124"/>
      <c r="GN18" s="124"/>
      <c r="GO18" s="124"/>
      <c r="GP18" s="124"/>
      <c r="GQ18" s="124"/>
      <c r="GR18" s="124"/>
      <c r="GS18" s="124"/>
      <c r="GT18" s="124"/>
      <c r="GU18" s="124"/>
      <c r="GV18" s="124"/>
      <c r="GW18" s="124"/>
      <c r="GX18" s="124"/>
      <c r="GY18" s="124"/>
      <c r="GZ18" s="124"/>
      <c r="HA18" s="124"/>
      <c r="HB18" s="124"/>
      <c r="HC18" s="124"/>
      <c r="HD18" s="124"/>
      <c r="HE18" s="124"/>
      <c r="HF18" s="124"/>
      <c r="HG18" s="124"/>
      <c r="HH18" s="124"/>
      <c r="HI18" s="124"/>
      <c r="HJ18" s="124"/>
      <c r="HK18" s="124"/>
      <c r="HL18" s="124"/>
      <c r="HM18" s="124"/>
      <c r="HN18" s="124"/>
      <c r="HO18" s="124"/>
      <c r="HP18" s="124"/>
      <c r="HQ18" s="124"/>
      <c r="HR18" s="124"/>
      <c r="HS18" s="124"/>
      <c r="HT18" s="124"/>
      <c r="HU18" s="124"/>
      <c r="HV18" s="124"/>
      <c r="HW18" s="124"/>
      <c r="HX18" s="124"/>
      <c r="HY18" s="124"/>
      <c r="HZ18" s="124"/>
      <c r="IA18" s="124"/>
      <c r="IB18" s="124"/>
      <c r="IC18" s="124"/>
      <c r="ID18" s="124"/>
      <c r="IE18" s="124"/>
      <c r="IF18" s="124"/>
      <c r="IG18" s="124"/>
      <c r="IH18" s="124"/>
      <c r="II18" s="124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  <c r="IU18" s="124"/>
      <c r="IV18" s="124"/>
    </row>
    <row r="19" spans="1:256" s="121" customFormat="1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4"/>
      <c r="EZ19" s="124"/>
      <c r="FA19" s="124"/>
      <c r="FB19" s="124"/>
      <c r="FC19" s="124"/>
      <c r="FD19" s="124"/>
      <c r="FE19" s="124"/>
      <c r="FF19" s="124"/>
      <c r="FG19" s="124"/>
      <c r="FH19" s="124"/>
      <c r="FI19" s="124"/>
      <c r="FJ19" s="124"/>
      <c r="FK19" s="124"/>
      <c r="FL19" s="124"/>
      <c r="FM19" s="124"/>
      <c r="FN19" s="124"/>
      <c r="FO19" s="124"/>
      <c r="FP19" s="124"/>
      <c r="FQ19" s="124"/>
      <c r="FR19" s="124"/>
      <c r="FS19" s="124"/>
      <c r="FT19" s="124"/>
      <c r="FU19" s="124"/>
      <c r="FV19" s="124"/>
      <c r="FW19" s="124"/>
      <c r="FX19" s="124"/>
      <c r="FY19" s="124"/>
      <c r="FZ19" s="124"/>
      <c r="GA19" s="124"/>
      <c r="GB19" s="124"/>
      <c r="GC19" s="124"/>
      <c r="GD19" s="124"/>
      <c r="GE19" s="124"/>
      <c r="GF19" s="124"/>
      <c r="GG19" s="124"/>
      <c r="GH19" s="124"/>
      <c r="GI19" s="124"/>
      <c r="GJ19" s="124"/>
      <c r="GK19" s="124"/>
      <c r="GL19" s="124"/>
      <c r="GM19" s="124"/>
      <c r="GN19" s="124"/>
      <c r="GO19" s="124"/>
      <c r="GP19" s="124"/>
      <c r="GQ19" s="124"/>
      <c r="GR19" s="124"/>
      <c r="GS19" s="124"/>
      <c r="GT19" s="124"/>
      <c r="GU19" s="124"/>
      <c r="GV19" s="124"/>
      <c r="GW19" s="124"/>
      <c r="GX19" s="124"/>
      <c r="GY19" s="124"/>
      <c r="GZ19" s="124"/>
      <c r="HA19" s="124"/>
      <c r="HB19" s="124"/>
      <c r="HC19" s="124"/>
      <c r="HD19" s="124"/>
      <c r="HE19" s="124"/>
      <c r="HF19" s="124"/>
      <c r="HG19" s="124"/>
      <c r="HH19" s="124"/>
      <c r="HI19" s="124"/>
      <c r="HJ19" s="124"/>
      <c r="HK19" s="124"/>
      <c r="HL19" s="124"/>
      <c r="HM19" s="124"/>
      <c r="HN19" s="124"/>
      <c r="HO19" s="124"/>
      <c r="HP19" s="124"/>
      <c r="HQ19" s="124"/>
      <c r="HR19" s="124"/>
      <c r="HS19" s="124"/>
      <c r="HT19" s="124"/>
      <c r="HU19" s="124"/>
      <c r="HV19" s="124"/>
      <c r="HW19" s="124"/>
      <c r="HX19" s="124"/>
      <c r="HY19" s="124"/>
      <c r="HZ19" s="124"/>
      <c r="IA19" s="124"/>
      <c r="IB19" s="124"/>
      <c r="IC19" s="124"/>
      <c r="ID19" s="124"/>
      <c r="IE19" s="124"/>
      <c r="IF19" s="124"/>
      <c r="IG19" s="124"/>
      <c r="IH19" s="124"/>
      <c r="II19" s="124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  <c r="IU19" s="124"/>
      <c r="IV19" s="124"/>
    </row>
    <row r="20" spans="1:256" s="121" customFormat="1" ht="15.75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4"/>
      <c r="FM20" s="124"/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4"/>
      <c r="GW20" s="124"/>
      <c r="GX20" s="124"/>
      <c r="GY20" s="124"/>
      <c r="GZ20" s="124"/>
      <c r="HA20" s="124"/>
      <c r="HB20" s="124"/>
      <c r="HC20" s="124"/>
      <c r="HD20" s="124"/>
      <c r="HE20" s="124"/>
      <c r="HF20" s="124"/>
      <c r="HG20" s="124"/>
      <c r="HH20" s="124"/>
      <c r="HI20" s="124"/>
      <c r="HJ20" s="124"/>
      <c r="HK20" s="124"/>
      <c r="HL20" s="124"/>
      <c r="HM20" s="124"/>
      <c r="HN20" s="124"/>
      <c r="HO20" s="124"/>
      <c r="HP20" s="124"/>
      <c r="HQ20" s="124"/>
      <c r="HR20" s="124"/>
      <c r="HS20" s="124"/>
      <c r="HT20" s="124"/>
      <c r="HU20" s="124"/>
      <c r="HV20" s="124"/>
      <c r="HW20" s="124"/>
      <c r="HX20" s="124"/>
      <c r="HY20" s="124"/>
      <c r="HZ20" s="124"/>
      <c r="IA20" s="124"/>
      <c r="IB20" s="124"/>
      <c r="IC20" s="124"/>
      <c r="ID20" s="124"/>
      <c r="IE20" s="124"/>
      <c r="IF20" s="124"/>
      <c r="IG20" s="124"/>
      <c r="IH20" s="124"/>
      <c r="II20" s="124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  <c r="IU20" s="124"/>
      <c r="IV20" s="124"/>
    </row>
    <row r="21" spans="1:8" s="117" customFormat="1" ht="16.5">
      <c r="A21" s="125"/>
      <c r="C21" s="125"/>
      <c r="D21" s="126"/>
      <c r="E21" s="126"/>
      <c r="F21" s="126"/>
      <c r="G21" s="127"/>
      <c r="H21" s="126"/>
    </row>
    <row r="22" spans="1:256" s="121" customFormat="1" ht="15.7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4"/>
      <c r="EP22" s="124"/>
      <c r="EQ22" s="124"/>
      <c r="ER22" s="124"/>
      <c r="ES22" s="124"/>
      <c r="ET22" s="124"/>
      <c r="EU22" s="124"/>
      <c r="EV22" s="124"/>
      <c r="EW22" s="124"/>
      <c r="EX22" s="124"/>
      <c r="EY22" s="124"/>
      <c r="EZ22" s="124"/>
      <c r="FA22" s="124"/>
      <c r="FB22" s="124"/>
      <c r="FC22" s="124"/>
      <c r="FD22" s="124"/>
      <c r="FE22" s="124"/>
      <c r="FF22" s="124"/>
      <c r="FG22" s="124"/>
      <c r="FH22" s="124"/>
      <c r="FI22" s="124"/>
      <c r="FJ22" s="124"/>
      <c r="FK22" s="124"/>
      <c r="FL22" s="124"/>
      <c r="FM22" s="124"/>
      <c r="FN22" s="124"/>
      <c r="FO22" s="124"/>
      <c r="FP22" s="124"/>
      <c r="FQ22" s="124"/>
      <c r="FR22" s="124"/>
      <c r="FS22" s="124"/>
      <c r="FT22" s="124"/>
      <c r="FU22" s="124"/>
      <c r="FV22" s="124"/>
      <c r="FW22" s="124"/>
      <c r="FX22" s="124"/>
      <c r="FY22" s="124"/>
      <c r="FZ22" s="124"/>
      <c r="GA22" s="124"/>
      <c r="GB22" s="124"/>
      <c r="GC22" s="124"/>
      <c r="GD22" s="124"/>
      <c r="GE22" s="124"/>
      <c r="GF22" s="124"/>
      <c r="GG22" s="124"/>
      <c r="GH22" s="124"/>
      <c r="GI22" s="124"/>
      <c r="GJ22" s="124"/>
      <c r="GK22" s="124"/>
      <c r="GL22" s="124"/>
      <c r="GM22" s="124"/>
      <c r="GN22" s="124"/>
      <c r="GO22" s="124"/>
      <c r="GP22" s="124"/>
      <c r="GQ22" s="124"/>
      <c r="GR22" s="124"/>
      <c r="GS22" s="124"/>
      <c r="GT22" s="124"/>
      <c r="GU22" s="124"/>
      <c r="GV22" s="124"/>
      <c r="GW22" s="124"/>
      <c r="GX22" s="124"/>
      <c r="GY22" s="124"/>
      <c r="GZ22" s="124"/>
      <c r="HA22" s="124"/>
      <c r="HB22" s="124"/>
      <c r="HC22" s="124"/>
      <c r="HD22" s="124"/>
      <c r="HE22" s="124"/>
      <c r="HF22" s="124"/>
      <c r="HG22" s="124"/>
      <c r="HH22" s="124"/>
      <c r="HI22" s="124"/>
      <c r="HJ22" s="124"/>
      <c r="HK22" s="124"/>
      <c r="HL22" s="124"/>
      <c r="HM22" s="124"/>
      <c r="HN22" s="124"/>
      <c r="HO22" s="124"/>
      <c r="HP22" s="124"/>
      <c r="HQ22" s="124"/>
      <c r="HR22" s="124"/>
      <c r="HS22" s="124"/>
      <c r="HT22" s="124"/>
      <c r="HU22" s="124"/>
      <c r="HV22" s="124"/>
      <c r="HW22" s="124"/>
      <c r="HX22" s="124"/>
      <c r="HY22" s="124"/>
      <c r="HZ22" s="124"/>
      <c r="IA22" s="124"/>
      <c r="IB22" s="124"/>
      <c r="IC22" s="124"/>
      <c r="ID22" s="124"/>
      <c r="IE22" s="124"/>
      <c r="IF22" s="124"/>
      <c r="IG22" s="124"/>
      <c r="IH22" s="124"/>
      <c r="II22" s="124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  <c r="IU22" s="124"/>
      <c r="IV22" s="124"/>
    </row>
    <row r="23" spans="1:256" s="121" customFormat="1" ht="15.75">
      <c r="A23" s="124"/>
      <c r="B23" s="124"/>
      <c r="C23" s="124"/>
      <c r="D23" s="124"/>
      <c r="E23" s="124"/>
      <c r="F23" s="124"/>
      <c r="G23" s="124"/>
      <c r="H23" s="124"/>
      <c r="I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4"/>
      <c r="FF23" s="124"/>
      <c r="FG23" s="124"/>
      <c r="FH23" s="124"/>
      <c r="FI23" s="124"/>
      <c r="FJ23" s="124"/>
      <c r="FK23" s="124"/>
      <c r="FL23" s="124"/>
      <c r="FM23" s="124"/>
      <c r="FN23" s="124"/>
      <c r="FO23" s="124"/>
      <c r="FP23" s="124"/>
      <c r="FQ23" s="124"/>
      <c r="FR23" s="124"/>
      <c r="FS23" s="124"/>
      <c r="FT23" s="124"/>
      <c r="FU23" s="124"/>
      <c r="FV23" s="124"/>
      <c r="FW23" s="124"/>
      <c r="FX23" s="124"/>
      <c r="FY23" s="124"/>
      <c r="FZ23" s="124"/>
      <c r="GA23" s="124"/>
      <c r="GB23" s="124"/>
      <c r="GC23" s="124"/>
      <c r="GD23" s="124"/>
      <c r="GE23" s="124"/>
      <c r="GF23" s="124"/>
      <c r="GG23" s="124"/>
      <c r="GH23" s="124"/>
      <c r="GI23" s="124"/>
      <c r="GJ23" s="124"/>
      <c r="GK23" s="124"/>
      <c r="GL23" s="124"/>
      <c r="GM23" s="124"/>
      <c r="GN23" s="124"/>
      <c r="GO23" s="124"/>
      <c r="GP23" s="124"/>
      <c r="GQ23" s="124"/>
      <c r="GR23" s="124"/>
      <c r="GS23" s="124"/>
      <c r="GT23" s="124"/>
      <c r="GU23" s="124"/>
      <c r="GV23" s="124"/>
      <c r="GW23" s="124"/>
      <c r="GX23" s="124"/>
      <c r="GY23" s="124"/>
      <c r="GZ23" s="124"/>
      <c r="HA23" s="124"/>
      <c r="HB23" s="124"/>
      <c r="HC23" s="124"/>
      <c r="HD23" s="124"/>
      <c r="HE23" s="124"/>
      <c r="HF23" s="124"/>
      <c r="HG23" s="124"/>
      <c r="HH23" s="124"/>
      <c r="HI23" s="124"/>
      <c r="HJ23" s="124"/>
      <c r="HK23" s="124"/>
      <c r="HL23" s="124"/>
      <c r="HM23" s="124"/>
      <c r="HN23" s="124"/>
      <c r="HO23" s="124"/>
      <c r="HP23" s="124"/>
      <c r="HQ23" s="124"/>
      <c r="HR23" s="124"/>
      <c r="HS23" s="124"/>
      <c r="HT23" s="124"/>
      <c r="HU23" s="124"/>
      <c r="HV23" s="124"/>
      <c r="HW23" s="124"/>
      <c r="HX23" s="124"/>
      <c r="HY23" s="124"/>
      <c r="HZ23" s="124"/>
      <c r="IA23" s="124"/>
      <c r="IB23" s="124"/>
      <c r="IC23" s="124"/>
      <c r="ID23" s="124"/>
      <c r="IE23" s="124"/>
      <c r="IF23" s="124"/>
      <c r="IG23" s="124"/>
      <c r="IH23" s="124"/>
      <c r="II23" s="124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  <c r="IU23" s="124"/>
      <c r="IV23" s="124"/>
    </row>
    <row r="24" spans="1:256" s="117" customFormat="1" ht="16.5">
      <c r="A24" s="107"/>
      <c r="B24" s="107"/>
      <c r="C24" s="107"/>
      <c r="D24" s="107"/>
      <c r="E24" s="107"/>
      <c r="F24" s="107"/>
      <c r="G24" s="107"/>
      <c r="H24" s="12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117" customFormat="1" ht="16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8" s="117" customFormat="1" ht="16.5">
      <c r="A26" s="125"/>
      <c r="B26" s="121"/>
      <c r="C26" s="125"/>
      <c r="D26" s="127"/>
      <c r="E26" s="127"/>
      <c r="F26" s="127"/>
      <c r="G26" s="127"/>
      <c r="H26" s="126"/>
    </row>
    <row r="27" spans="1:8" s="117" customFormat="1" ht="16.5">
      <c r="A27" s="125"/>
      <c r="C27" s="125"/>
      <c r="D27" s="126"/>
      <c r="E27" s="126"/>
      <c r="F27" s="126"/>
      <c r="G27" s="127"/>
      <c r="H27" s="126"/>
    </row>
    <row r="28" spans="1:8" s="117" customFormat="1" ht="16.5">
      <c r="A28" s="125"/>
      <c r="B28" s="129"/>
      <c r="C28" s="125"/>
      <c r="D28" s="127"/>
      <c r="E28" s="127"/>
      <c r="F28" s="127"/>
      <c r="G28" s="127"/>
      <c r="H28" s="126"/>
    </row>
    <row r="29" spans="1:8" s="117" customFormat="1" ht="16.5">
      <c r="A29" s="125"/>
      <c r="C29" s="125"/>
      <c r="D29" s="127"/>
      <c r="E29" s="127"/>
      <c r="F29" s="127"/>
      <c r="G29" s="127"/>
      <c r="H29" s="127"/>
    </row>
    <row r="30" spans="1:3" s="117" customFormat="1" ht="16.5">
      <c r="A30" s="125"/>
      <c r="C30" s="130"/>
    </row>
    <row r="31" spans="1:3" s="117" customFormat="1" ht="16.5">
      <c r="A31" s="125"/>
      <c r="C31" s="130"/>
    </row>
    <row r="32" spans="1:8" s="117" customFormat="1" ht="16.5">
      <c r="A32" s="125"/>
      <c r="B32" s="121"/>
      <c r="C32" s="125"/>
      <c r="D32" s="127"/>
      <c r="E32" s="127"/>
      <c r="F32" s="127"/>
      <c r="G32" s="127"/>
      <c r="H32" s="126"/>
    </row>
    <row r="33" spans="1:8" s="117" customFormat="1" ht="16.5">
      <c r="A33" s="125"/>
      <c r="B33" s="129"/>
      <c r="C33" s="125"/>
      <c r="D33" s="127"/>
      <c r="E33" s="127"/>
      <c r="F33" s="127"/>
      <c r="G33" s="127"/>
      <c r="H33" s="126"/>
    </row>
    <row r="34" spans="1:8" s="117" customFormat="1" ht="16.5">
      <c r="A34" s="125"/>
      <c r="C34" s="125"/>
      <c r="D34" s="127"/>
      <c r="E34" s="127"/>
      <c r="F34" s="127"/>
      <c r="G34" s="127"/>
      <c r="H34" s="127"/>
    </row>
    <row r="35" spans="1:8" s="136" customFormat="1" ht="16.5">
      <c r="A35" s="131"/>
      <c r="B35" s="132"/>
      <c r="C35" s="133"/>
      <c r="D35" s="134"/>
      <c r="E35" s="134"/>
      <c r="F35" s="135"/>
      <c r="G35" s="135"/>
      <c r="H35" s="134"/>
    </row>
    <row r="36" spans="1:8" s="117" customFormat="1" ht="16.5">
      <c r="A36" s="125"/>
      <c r="C36" s="125"/>
      <c r="D36" s="127"/>
      <c r="E36" s="127"/>
      <c r="F36" s="127"/>
      <c r="G36" s="127"/>
      <c r="H36" s="127"/>
    </row>
    <row r="37" spans="1:8" s="117" customFormat="1" ht="16.5">
      <c r="A37" s="125"/>
      <c r="C37" s="125"/>
      <c r="D37" s="126"/>
      <c r="E37" s="126"/>
      <c r="F37" s="127"/>
      <c r="G37" s="127"/>
      <c r="H37" s="126"/>
    </row>
    <row r="38" spans="1:8" s="117" customFormat="1" ht="16.5">
      <c r="A38" s="125"/>
      <c r="C38" s="125"/>
      <c r="D38" s="127"/>
      <c r="E38" s="127"/>
      <c r="F38" s="127"/>
      <c r="G38" s="127"/>
      <c r="H38" s="127"/>
    </row>
    <row r="39" spans="1:11" s="140" customFormat="1" ht="16.5">
      <c r="A39" s="137"/>
      <c r="B39" s="138"/>
      <c r="C39" s="137"/>
      <c r="D39" s="138"/>
      <c r="E39" s="138"/>
      <c r="F39" s="138"/>
      <c r="G39" s="138"/>
      <c r="H39" s="139"/>
      <c r="I39" s="139"/>
      <c r="K39" s="139"/>
    </row>
    <row r="40" spans="1:11" s="137" customFormat="1" ht="15.75">
      <c r="A40" s="141"/>
      <c r="B40" s="138"/>
      <c r="D40" s="138"/>
      <c r="E40" s="138"/>
      <c r="G40" s="138"/>
      <c r="H40" s="138"/>
      <c r="I40" s="138"/>
      <c r="J40" s="138"/>
      <c r="K40" s="138"/>
    </row>
    <row r="41" s="137" customFormat="1" ht="15.75">
      <c r="A41" s="141"/>
    </row>
    <row r="42" spans="1:7" s="137" customFormat="1" ht="16.5">
      <c r="A42" s="125"/>
      <c r="B42" s="117"/>
      <c r="C42" s="117"/>
      <c r="D42" s="117"/>
      <c r="E42" s="117"/>
      <c r="F42" s="117"/>
      <c r="G42" s="117"/>
    </row>
    <row r="43" s="117" customFormat="1" ht="16.5"/>
    <row r="44" s="117" customFormat="1" ht="16.5">
      <c r="A44" s="125"/>
    </row>
    <row r="45" spans="3:11" s="142" customFormat="1" ht="16.5">
      <c r="C45" s="139"/>
      <c r="D45" s="143"/>
      <c r="E45" s="143"/>
      <c r="F45" s="143"/>
      <c r="G45" s="143"/>
      <c r="H45" s="143"/>
      <c r="I45" s="143"/>
      <c r="J45" s="143"/>
      <c r="K45" s="143"/>
    </row>
    <row r="46" s="117" customFormat="1" ht="16.5">
      <c r="A46" s="125"/>
    </row>
    <row r="47" s="117" customFormat="1" ht="16.5">
      <c r="A47" s="125"/>
    </row>
    <row r="48" s="117" customFormat="1" ht="16.5">
      <c r="A48" s="125"/>
    </row>
    <row r="49" s="117" customFormat="1" ht="16.5">
      <c r="A49" s="125"/>
    </row>
    <row r="50" s="117" customFormat="1" ht="16.5">
      <c r="A50" s="125"/>
    </row>
    <row r="51" s="117" customFormat="1" ht="16.5">
      <c r="A51" s="125"/>
    </row>
    <row r="52" s="117" customFormat="1" ht="16.5">
      <c r="A52" s="125"/>
    </row>
    <row r="53" s="117" customFormat="1" ht="16.5">
      <c r="A53" s="125"/>
    </row>
    <row r="54" s="117" customFormat="1" ht="16.5">
      <c r="A54" s="125"/>
    </row>
    <row r="55" s="117" customFormat="1" ht="16.5">
      <c r="A55" s="125"/>
    </row>
    <row r="56" s="117" customFormat="1" ht="16.5">
      <c r="A56" s="125"/>
    </row>
    <row r="57" s="117" customFormat="1" ht="16.5">
      <c r="A57" s="125"/>
    </row>
    <row r="58" s="117" customFormat="1" ht="16.5">
      <c r="A58" s="125"/>
    </row>
    <row r="59" s="117" customFormat="1" ht="16.5">
      <c r="A59" s="125"/>
    </row>
    <row r="60" s="117" customFormat="1" ht="16.5">
      <c r="A60" s="125"/>
    </row>
    <row r="61" s="117" customFormat="1" ht="16.5">
      <c r="A61" s="125"/>
    </row>
    <row r="62" s="117" customFormat="1" ht="16.5">
      <c r="A62" s="125"/>
    </row>
    <row r="63" s="117" customFormat="1" ht="16.5">
      <c r="A63" s="125"/>
    </row>
    <row r="64" s="117" customFormat="1" ht="16.5">
      <c r="A64" s="125"/>
    </row>
    <row r="65" s="117" customFormat="1" ht="16.5">
      <c r="A65" s="125"/>
    </row>
    <row r="66" s="117" customFormat="1" ht="16.5">
      <c r="A66" s="125"/>
    </row>
    <row r="67" s="117" customFormat="1" ht="16.5">
      <c r="A67" s="125"/>
    </row>
    <row r="68" s="117" customFormat="1" ht="16.5">
      <c r="A68" s="125"/>
    </row>
    <row r="69" s="117" customFormat="1" ht="16.5">
      <c r="A69" s="125"/>
    </row>
    <row r="70" s="117" customFormat="1" ht="16.5">
      <c r="A70" s="125"/>
    </row>
    <row r="71" s="117" customFormat="1" ht="16.5">
      <c r="A71" s="125"/>
    </row>
    <row r="72" s="117" customFormat="1" ht="16.5">
      <c r="A72" s="125"/>
    </row>
    <row r="73" s="117" customFormat="1" ht="16.5">
      <c r="A73" s="125"/>
    </row>
    <row r="74" s="117" customFormat="1" ht="16.5">
      <c r="A74" s="125"/>
    </row>
    <row r="75" s="117" customFormat="1" ht="16.5">
      <c r="A75" s="125"/>
    </row>
    <row r="76" s="117" customFormat="1" ht="16.5">
      <c r="A76" s="125"/>
    </row>
    <row r="77" s="117" customFormat="1" ht="16.5">
      <c r="A77" s="125"/>
    </row>
    <row r="78" s="117" customFormat="1" ht="16.5">
      <c r="A78" s="125"/>
    </row>
    <row r="79" s="117" customFormat="1" ht="16.5">
      <c r="A79" s="125"/>
    </row>
    <row r="80" s="117" customFormat="1" ht="16.5">
      <c r="A80" s="125"/>
    </row>
    <row r="81" s="117" customFormat="1" ht="16.5">
      <c r="A81" s="125"/>
    </row>
    <row r="82" s="117" customFormat="1" ht="16.5">
      <c r="A82" s="125"/>
    </row>
    <row r="83" s="117" customFormat="1" ht="16.5">
      <c r="A83" s="125"/>
    </row>
    <row r="84" s="117" customFormat="1" ht="16.5">
      <c r="A84" s="125"/>
    </row>
    <row r="85" s="117" customFormat="1" ht="16.5">
      <c r="A85" s="125"/>
    </row>
    <row r="86" s="117" customFormat="1" ht="16.5">
      <c r="A86" s="125"/>
    </row>
    <row r="87" s="117" customFormat="1" ht="16.5">
      <c r="A87" s="125"/>
    </row>
    <row r="88" s="117" customFormat="1" ht="16.5">
      <c r="A88" s="125"/>
    </row>
    <row r="89" s="117" customFormat="1" ht="16.5">
      <c r="A89" s="125"/>
    </row>
    <row r="90" s="117" customFormat="1" ht="16.5">
      <c r="A90" s="125"/>
    </row>
    <row r="91" s="117" customFormat="1" ht="16.5">
      <c r="A91" s="125"/>
    </row>
    <row r="92" s="117" customFormat="1" ht="16.5">
      <c r="A92" s="125"/>
    </row>
    <row r="93" s="117" customFormat="1" ht="16.5"/>
    <row r="94" s="117" customFormat="1" ht="16.5"/>
    <row r="95" s="117" customFormat="1" ht="16.5"/>
    <row r="96" s="117" customFormat="1" ht="16.5"/>
    <row r="97" s="117" customFormat="1" ht="16.5"/>
    <row r="98" s="117" customFormat="1" ht="16.5"/>
    <row r="99" s="117" customFormat="1" ht="16.5"/>
    <row r="100" s="117" customFormat="1" ht="16.5"/>
    <row r="101" s="117" customFormat="1" ht="16.5"/>
    <row r="102" s="117" customFormat="1" ht="16.5"/>
    <row r="103" s="117" customFormat="1" ht="16.5"/>
    <row r="104" s="117" customFormat="1" ht="16.5"/>
    <row r="105" s="117" customFormat="1" ht="16.5"/>
    <row r="106" s="117" customFormat="1" ht="16.5"/>
    <row r="107" s="117" customFormat="1" ht="16.5"/>
    <row r="108" s="117" customFormat="1" ht="16.5"/>
    <row r="109" s="117" customFormat="1" ht="16.5"/>
    <row r="110" s="117" customFormat="1" ht="16.5"/>
    <row r="111" s="117" customFormat="1" ht="16.5"/>
    <row r="112" s="117" customFormat="1" ht="16.5"/>
    <row r="113" s="117" customFormat="1" ht="16.5"/>
    <row r="114" s="117" customFormat="1" ht="16.5"/>
    <row r="115" s="117" customFormat="1" ht="16.5"/>
    <row r="116" s="117" customFormat="1" ht="16.5"/>
    <row r="117" s="117" customFormat="1" ht="16.5"/>
    <row r="118" s="117" customFormat="1" ht="16.5"/>
    <row r="946" ht="16.5">
      <c r="H946" s="144"/>
    </row>
  </sheetData>
  <sheetProtection/>
  <mergeCells count="2">
    <mergeCell ref="A4:K4"/>
    <mergeCell ref="A13:K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IT27"/>
  <sheetViews>
    <sheetView zoomScalePageLayoutView="0" workbookViewId="0" topLeftCell="A1">
      <selection activeCell="C9" sqref="A9:C9"/>
    </sheetView>
  </sheetViews>
  <sheetFormatPr defaultColWidth="9.140625" defaultRowHeight="15"/>
  <cols>
    <col min="1" max="1" width="5.140625" style="116" customWidth="1"/>
    <col min="2" max="2" width="13.421875" style="116" customWidth="1"/>
    <col min="3" max="3" width="39.421875" style="116" customWidth="1"/>
    <col min="4" max="5" width="11.8515625" style="116" customWidth="1"/>
    <col min="6" max="6" width="11.00390625" style="116" customWidth="1"/>
    <col min="7" max="7" width="13.421875" style="116" customWidth="1"/>
    <col min="8" max="8" width="11.421875" style="116" customWidth="1"/>
    <col min="9" max="9" width="9.140625" style="116" customWidth="1"/>
    <col min="10" max="10" width="8.421875" style="116" customWidth="1"/>
    <col min="11" max="16384" width="9.140625" style="116" customWidth="1"/>
  </cols>
  <sheetData>
    <row r="4" spans="1:8" ht="21">
      <c r="A4" s="281"/>
      <c r="B4" s="281"/>
      <c r="C4" s="281"/>
      <c r="D4" s="281"/>
      <c r="E4" s="281"/>
      <c r="F4" s="281"/>
      <c r="G4" s="281"/>
      <c r="H4" s="281"/>
    </row>
    <row r="5" spans="1:8" ht="16.5">
      <c r="A5" s="282" t="str">
        <f>TAV!A12</f>
        <v>q. Tbilis 65-e baga-baRis saremonto samuSaoebi</v>
      </c>
      <c r="B5" s="282"/>
      <c r="C5" s="282"/>
      <c r="D5" s="282"/>
      <c r="E5" s="282"/>
      <c r="F5" s="282"/>
      <c r="G5" s="282"/>
      <c r="H5" s="282"/>
    </row>
    <row r="6" ht="16.5">
      <c r="C6" s="145"/>
    </row>
    <row r="7" spans="1:8" ht="16.5">
      <c r="A7" s="283"/>
      <c r="B7" s="283"/>
      <c r="C7" s="283"/>
      <c r="D7" s="283"/>
      <c r="E7" s="283"/>
      <c r="F7" s="283"/>
      <c r="G7" s="283"/>
      <c r="H7" s="283"/>
    </row>
    <row r="9" spans="4:8" s="146" customFormat="1" ht="15.75">
      <c r="D9" s="147" t="s">
        <v>87</v>
      </c>
      <c r="G9" s="148">
        <f>G21</f>
        <v>0</v>
      </c>
      <c r="H9" s="146" t="s">
        <v>88</v>
      </c>
    </row>
    <row r="10" spans="1:8" s="121" customFormat="1" ht="15.75">
      <c r="A10" s="149"/>
      <c r="B10" s="149"/>
      <c r="C10" s="149"/>
      <c r="D10" s="150" t="s">
        <v>89</v>
      </c>
      <c r="F10" s="149"/>
      <c r="G10" s="151">
        <f>H15</f>
        <v>0</v>
      </c>
      <c r="H10" s="146" t="s">
        <v>88</v>
      </c>
    </row>
    <row r="11" spans="1:10" ht="16.5">
      <c r="A11" s="152"/>
      <c r="B11" s="152"/>
      <c r="C11" s="152"/>
      <c r="D11" s="153" t="s">
        <v>90</v>
      </c>
      <c r="E11" s="154"/>
      <c r="F11" s="154"/>
      <c r="G11" s="155"/>
      <c r="H11" s="156"/>
      <c r="I11" s="157"/>
      <c r="J11" s="157"/>
    </row>
    <row r="12" spans="1:10" ht="68.25">
      <c r="A12" s="158" t="s">
        <v>7</v>
      </c>
      <c r="B12" s="159" t="s">
        <v>91</v>
      </c>
      <c r="C12" s="160" t="s">
        <v>92</v>
      </c>
      <c r="D12" s="161" t="s">
        <v>93</v>
      </c>
      <c r="E12" s="162" t="s">
        <v>94</v>
      </c>
      <c r="F12" s="161" t="s">
        <v>95</v>
      </c>
      <c r="G12" s="163" t="s">
        <v>11</v>
      </c>
      <c r="H12" s="162" t="s">
        <v>96</v>
      </c>
      <c r="I12" s="157"/>
      <c r="J12" s="157"/>
    </row>
    <row r="13" spans="1:10" ht="16.5">
      <c r="A13" s="164">
        <v>1</v>
      </c>
      <c r="B13" s="165">
        <v>2</v>
      </c>
      <c r="C13" s="164">
        <v>3</v>
      </c>
      <c r="D13" s="165">
        <v>4</v>
      </c>
      <c r="E13" s="164">
        <v>5</v>
      </c>
      <c r="F13" s="165">
        <v>6</v>
      </c>
      <c r="G13" s="158">
        <v>7</v>
      </c>
      <c r="H13" s="164">
        <v>8</v>
      </c>
      <c r="I13" s="117"/>
      <c r="J13" s="117"/>
    </row>
    <row r="14" spans="1:10" s="170" customFormat="1" ht="15.75">
      <c r="A14" s="166">
        <v>1</v>
      </c>
      <c r="B14" s="167" t="s">
        <v>97</v>
      </c>
      <c r="C14" s="166" t="s">
        <v>98</v>
      </c>
      <c r="D14" s="168">
        <f>'x.2-1'!M51/1000</f>
        <v>0</v>
      </c>
      <c r="E14" s="168"/>
      <c r="F14" s="168"/>
      <c r="G14" s="168">
        <f>D14</f>
        <v>0</v>
      </c>
      <c r="H14" s="168">
        <f>'x.2-1'!H47/1000</f>
        <v>0</v>
      </c>
      <c r="I14" s="169"/>
      <c r="J14" s="169"/>
    </row>
    <row r="15" spans="1:8" s="146" customFormat="1" ht="15.75">
      <c r="A15" s="171"/>
      <c r="B15" s="172"/>
      <c r="C15" s="171" t="s">
        <v>6</v>
      </c>
      <c r="D15" s="173">
        <f>SUM(D14:D14)</f>
        <v>0</v>
      </c>
      <c r="E15" s="173"/>
      <c r="F15" s="173"/>
      <c r="G15" s="173">
        <f>SUM(G14:G14)</f>
        <v>0</v>
      </c>
      <c r="H15" s="173">
        <f>SUM(H14:H14)</f>
        <v>0</v>
      </c>
    </row>
    <row r="16" spans="1:8" s="146" customFormat="1" ht="15.75">
      <c r="A16" s="171"/>
      <c r="B16" s="172"/>
      <c r="C16" s="171" t="s">
        <v>99</v>
      </c>
      <c r="D16" s="174"/>
      <c r="E16" s="174"/>
      <c r="F16" s="174"/>
      <c r="G16" s="175">
        <f>G15*5%</f>
        <v>0</v>
      </c>
      <c r="H16" s="174"/>
    </row>
    <row r="17" spans="1:8" s="146" customFormat="1" ht="15.75">
      <c r="A17" s="171"/>
      <c r="B17" s="172"/>
      <c r="C17" s="171" t="s">
        <v>6</v>
      </c>
      <c r="D17" s="174"/>
      <c r="E17" s="174"/>
      <c r="F17" s="174"/>
      <c r="G17" s="175">
        <f>G15+G16</f>
        <v>0</v>
      </c>
      <c r="H17" s="174"/>
    </row>
    <row r="18" spans="1:8" s="146" customFormat="1" ht="31.5">
      <c r="A18" s="171"/>
      <c r="B18" s="172"/>
      <c r="C18" s="191" t="s">
        <v>102</v>
      </c>
      <c r="D18" s="174"/>
      <c r="E18" s="174"/>
      <c r="F18" s="174"/>
      <c r="G18" s="192">
        <f>H15*2%</f>
        <v>0</v>
      </c>
      <c r="H18" s="174"/>
    </row>
    <row r="19" spans="1:8" s="146" customFormat="1" ht="15.75">
      <c r="A19" s="171"/>
      <c r="B19" s="172"/>
      <c r="C19" s="171" t="s">
        <v>6</v>
      </c>
      <c r="D19" s="174"/>
      <c r="E19" s="174"/>
      <c r="F19" s="174"/>
      <c r="G19" s="175">
        <f>G17+G18</f>
        <v>0</v>
      </c>
      <c r="H19" s="174"/>
    </row>
    <row r="20" spans="1:8" s="146" customFormat="1" ht="15.75">
      <c r="A20" s="171"/>
      <c r="B20" s="172"/>
      <c r="C20" s="171" t="s">
        <v>100</v>
      </c>
      <c r="D20" s="174"/>
      <c r="E20" s="174"/>
      <c r="F20" s="174"/>
      <c r="G20" s="175">
        <f>G19*0.18</f>
        <v>0</v>
      </c>
      <c r="H20" s="174"/>
    </row>
    <row r="21" spans="1:8" s="146" customFormat="1" ht="15.75">
      <c r="A21" s="171"/>
      <c r="B21" s="172"/>
      <c r="C21" s="171" t="s">
        <v>6</v>
      </c>
      <c r="D21" s="174"/>
      <c r="E21" s="174"/>
      <c r="F21" s="174"/>
      <c r="G21" s="175">
        <f>G19+G20</f>
        <v>0</v>
      </c>
      <c r="H21" s="174"/>
    </row>
    <row r="22" spans="1:8" s="146" customFormat="1" ht="15.75">
      <c r="A22" s="171"/>
      <c r="B22" s="172"/>
      <c r="C22" s="171" t="s">
        <v>101</v>
      </c>
      <c r="D22" s="174"/>
      <c r="E22" s="174"/>
      <c r="F22" s="174"/>
      <c r="G22" s="175">
        <f>G21*2.8%</f>
        <v>0</v>
      </c>
      <c r="H22" s="174"/>
    </row>
    <row r="23" spans="1:254" s="107" customFormat="1" ht="19.5" customHeight="1">
      <c r="A23" s="176"/>
      <c r="B23" s="176"/>
      <c r="C23" s="177" t="s">
        <v>11</v>
      </c>
      <c r="D23" s="178"/>
      <c r="E23" s="178"/>
      <c r="F23" s="178"/>
      <c r="G23" s="175">
        <f>G21+G22</f>
        <v>0</v>
      </c>
      <c r="H23" s="179"/>
      <c r="K23" s="180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181"/>
      <c r="FV23" s="181"/>
      <c r="FW23" s="181"/>
      <c r="FX23" s="181"/>
      <c r="FY23" s="181"/>
      <c r="FZ23" s="181"/>
      <c r="GA23" s="181"/>
      <c r="GB23" s="181"/>
      <c r="GC23" s="181"/>
      <c r="GD23" s="181"/>
      <c r="GE23" s="181"/>
      <c r="GF23" s="181"/>
      <c r="GG23" s="181"/>
      <c r="GH23" s="181"/>
      <c r="GI23" s="181"/>
      <c r="GJ23" s="181"/>
      <c r="GK23" s="181"/>
      <c r="GL23" s="181"/>
      <c r="GM23" s="181"/>
      <c r="GN23" s="181"/>
      <c r="GO23" s="181"/>
      <c r="GP23" s="181"/>
      <c r="GQ23" s="181"/>
      <c r="GR23" s="181"/>
      <c r="GS23" s="181"/>
      <c r="GT23" s="181"/>
      <c r="GU23" s="181"/>
      <c r="GV23" s="181"/>
      <c r="GW23" s="181"/>
      <c r="GX23" s="181"/>
      <c r="GY23" s="181"/>
      <c r="GZ23" s="181"/>
      <c r="HA23" s="181"/>
      <c r="HB23" s="181"/>
      <c r="HC23" s="181"/>
      <c r="HD23" s="181"/>
      <c r="HE23" s="181"/>
      <c r="HF23" s="181"/>
      <c r="HG23" s="181"/>
      <c r="HH23" s="181"/>
      <c r="HI23" s="181"/>
      <c r="HJ23" s="181"/>
      <c r="HK23" s="181"/>
      <c r="HL23" s="181"/>
      <c r="HM23" s="181"/>
      <c r="HN23" s="181"/>
      <c r="HO23" s="181"/>
      <c r="HP23" s="181"/>
      <c r="HQ23" s="181"/>
      <c r="HR23" s="181"/>
      <c r="HS23" s="181"/>
      <c r="HT23" s="181"/>
      <c r="HU23" s="181"/>
      <c r="HV23" s="181"/>
      <c r="HW23" s="181"/>
      <c r="HX23" s="181"/>
      <c r="HY23" s="181"/>
      <c r="HZ23" s="181"/>
      <c r="IA23" s="181"/>
      <c r="IB23" s="181"/>
      <c r="IC23" s="181"/>
      <c r="ID23" s="181"/>
      <c r="IE23" s="181"/>
      <c r="IF23" s="181"/>
      <c r="IG23" s="181"/>
      <c r="IH23" s="181"/>
      <c r="II23" s="181"/>
      <c r="IJ23" s="181"/>
      <c r="IK23" s="181"/>
      <c r="IL23" s="181"/>
      <c r="IM23" s="181"/>
      <c r="IN23" s="181"/>
      <c r="IO23" s="181"/>
      <c r="IP23" s="181"/>
      <c r="IQ23" s="181"/>
      <c r="IR23" s="181"/>
      <c r="IS23" s="181"/>
      <c r="IT23" s="181"/>
    </row>
    <row r="24" spans="1:254" s="103" customFormat="1" ht="19.5" customHeight="1">
      <c r="A24" s="182"/>
      <c r="B24" s="182"/>
      <c r="C24" s="182"/>
      <c r="G24" s="284"/>
      <c r="H24" s="285"/>
      <c r="K24" s="180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</row>
    <row r="25" spans="1:254" s="103" customFormat="1" ht="19.5" customHeight="1">
      <c r="A25" s="180"/>
      <c r="B25" s="180"/>
      <c r="C25" s="180"/>
      <c r="G25" s="285"/>
      <c r="H25" s="285"/>
      <c r="K25" s="180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181"/>
      <c r="FV25" s="181"/>
      <c r="FW25" s="181"/>
      <c r="FX25" s="181"/>
      <c r="FY25" s="181"/>
      <c r="FZ25" s="181"/>
      <c r="GA25" s="181"/>
      <c r="GB25" s="181"/>
      <c r="GC25" s="181"/>
      <c r="GD25" s="181"/>
      <c r="GE25" s="181"/>
      <c r="GF25" s="181"/>
      <c r="GG25" s="181"/>
      <c r="GH25" s="181"/>
      <c r="GI25" s="181"/>
      <c r="GJ25" s="181"/>
      <c r="GK25" s="181"/>
      <c r="GL25" s="181"/>
      <c r="GM25" s="181"/>
      <c r="GN25" s="181"/>
      <c r="GO25" s="181"/>
      <c r="GP25" s="181"/>
      <c r="GQ25" s="181"/>
      <c r="GR25" s="181"/>
      <c r="GS25" s="181"/>
      <c r="GT25" s="181"/>
      <c r="GU25" s="181"/>
      <c r="GV25" s="181"/>
      <c r="GW25" s="181"/>
      <c r="GX25" s="181"/>
      <c r="GY25" s="181"/>
      <c r="GZ25" s="181"/>
      <c r="HA25" s="181"/>
      <c r="HB25" s="181"/>
      <c r="HC25" s="181"/>
      <c r="HD25" s="181"/>
      <c r="HE25" s="181"/>
      <c r="HF25" s="181"/>
      <c r="HG25" s="181"/>
      <c r="HH25" s="181"/>
      <c r="HI25" s="181"/>
      <c r="HJ25" s="181"/>
      <c r="HK25" s="181"/>
      <c r="HL25" s="181"/>
      <c r="HM25" s="181"/>
      <c r="HN25" s="181"/>
      <c r="HO25" s="181"/>
      <c r="HP25" s="181"/>
      <c r="HQ25" s="181"/>
      <c r="HR25" s="181"/>
      <c r="HS25" s="181"/>
      <c r="HT25" s="181"/>
      <c r="HU25" s="181"/>
      <c r="HV25" s="181"/>
      <c r="HW25" s="181"/>
      <c r="HX25" s="181"/>
      <c r="HY25" s="181"/>
      <c r="HZ25" s="181"/>
      <c r="IA25" s="181"/>
      <c r="IB25" s="181"/>
      <c r="IC25" s="181"/>
      <c r="ID25" s="181"/>
      <c r="IE25" s="181"/>
      <c r="IF25" s="181"/>
      <c r="IG25" s="181"/>
      <c r="IH25" s="181"/>
      <c r="II25" s="181"/>
      <c r="IJ25" s="181"/>
      <c r="IK25" s="181"/>
      <c r="IL25" s="181"/>
      <c r="IM25" s="181"/>
      <c r="IN25" s="181"/>
      <c r="IO25" s="181"/>
      <c r="IP25" s="181"/>
      <c r="IQ25" s="181"/>
      <c r="IR25" s="181"/>
      <c r="IS25" s="181"/>
      <c r="IT25" s="181"/>
    </row>
    <row r="26" spans="3:9" s="103" customFormat="1" ht="9.75" customHeight="1">
      <c r="C26" s="114"/>
      <c r="D26" s="115"/>
      <c r="E26" s="115"/>
      <c r="F26" s="115"/>
      <c r="G26" s="115"/>
      <c r="H26" s="115"/>
      <c r="I26" s="114"/>
    </row>
    <row r="27" spans="1:12" s="103" customFormat="1" ht="18.75" customHeight="1">
      <c r="A27" s="278"/>
      <c r="B27" s="278"/>
      <c r="C27" s="278"/>
      <c r="D27" s="278"/>
      <c r="E27" s="278"/>
      <c r="F27" s="278"/>
      <c r="G27" s="278"/>
      <c r="H27" s="278"/>
      <c r="I27" s="183"/>
      <c r="J27" s="183"/>
      <c r="K27" s="183"/>
      <c r="L27" s="183"/>
    </row>
  </sheetData>
  <sheetProtection/>
  <mergeCells count="6">
    <mergeCell ref="A4:H4"/>
    <mergeCell ref="A5:H5"/>
    <mergeCell ref="A7:H7"/>
    <mergeCell ref="G24:H24"/>
    <mergeCell ref="G25:H25"/>
    <mergeCell ref="A27:H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BK138"/>
  <sheetViews>
    <sheetView tabSelected="1" zoomScale="89" zoomScaleNormal="89" zoomScalePageLayoutView="0" workbookViewId="0" topLeftCell="A1">
      <selection activeCell="Q20" sqref="Q20"/>
    </sheetView>
  </sheetViews>
  <sheetFormatPr defaultColWidth="9.140625" defaultRowHeight="15"/>
  <cols>
    <col min="1" max="1" width="3.8515625" style="6" customWidth="1"/>
    <col min="2" max="2" width="11.140625" style="6" customWidth="1"/>
    <col min="3" max="3" width="40.00390625" style="6" customWidth="1"/>
    <col min="4" max="4" width="7.57421875" style="6" customWidth="1"/>
    <col min="5" max="5" width="8.421875" style="6" customWidth="1"/>
    <col min="6" max="6" width="10.421875" style="6" customWidth="1"/>
    <col min="7" max="7" width="7.140625" style="6" customWidth="1"/>
    <col min="8" max="8" width="10.7109375" style="6" customWidth="1"/>
    <col min="9" max="9" width="9.421875" style="6" customWidth="1"/>
    <col min="10" max="10" width="11.57421875" style="6" customWidth="1"/>
    <col min="11" max="11" width="7.00390625" style="6" customWidth="1"/>
    <col min="12" max="12" width="9.421875" style="6" customWidth="1"/>
    <col min="13" max="13" width="11.421875" style="6" customWidth="1"/>
    <col min="14" max="16384" width="9.140625" style="6" customWidth="1"/>
  </cols>
  <sheetData>
    <row r="1" spans="1:63" ht="15" customHeight="1">
      <c r="A1" s="286" t="s">
        <v>54</v>
      </c>
      <c r="B1" s="286"/>
      <c r="C1" s="286"/>
      <c r="D1" s="286"/>
      <c r="E1" s="286"/>
      <c r="F1" s="286"/>
      <c r="G1" s="3"/>
      <c r="H1" s="3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ht="14.25" customHeight="1">
      <c r="A2" s="286"/>
      <c r="B2" s="286"/>
      <c r="C2" s="286"/>
      <c r="D2" s="286"/>
      <c r="E2" s="286"/>
      <c r="F2" s="286"/>
      <c r="G2" s="3"/>
      <c r="H2" s="3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ht="15" customHeight="1">
      <c r="A3" s="7" t="s">
        <v>0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ht="15" customHeight="1">
      <c r="A4" s="7"/>
      <c r="B4" s="7"/>
      <c r="C4" s="9"/>
      <c r="D4" s="7"/>
      <c r="E4" s="7"/>
      <c r="F4" s="7"/>
      <c r="G4" s="7"/>
      <c r="H4" s="7"/>
      <c r="I4" s="8"/>
      <c r="J4" s="8"/>
      <c r="K4" s="8"/>
      <c r="L4" s="8"/>
      <c r="M4" s="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</row>
    <row r="5" spans="1:63" ht="12" customHeight="1">
      <c r="A5" s="7"/>
      <c r="B5" s="7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</row>
    <row r="6" spans="1:63" ht="12" customHeight="1">
      <c r="A6" s="7"/>
      <c r="B6" s="7"/>
      <c r="C6" s="7"/>
      <c r="D6" s="7"/>
      <c r="E6" s="7"/>
      <c r="F6" s="7"/>
      <c r="G6" s="7"/>
      <c r="H6" s="7"/>
      <c r="I6" s="8"/>
      <c r="J6" s="8"/>
      <c r="K6" s="8"/>
      <c r="L6" s="8"/>
      <c r="M6" s="8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</row>
    <row r="7" spans="1:63" ht="18" customHeight="1">
      <c r="A7" s="7"/>
      <c r="B7" s="7"/>
      <c r="C7" s="10" t="s">
        <v>36</v>
      </c>
      <c r="D7" s="7"/>
      <c r="E7" s="7"/>
      <c r="F7" s="7"/>
      <c r="G7" s="7"/>
      <c r="H7" s="7"/>
      <c r="I7" s="8"/>
      <c r="J7" s="8"/>
      <c r="K7" s="8"/>
      <c r="L7" s="8"/>
      <c r="M7" s="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</row>
    <row r="8" spans="1:63" ht="16.5" customHeight="1">
      <c r="A8" s="7"/>
      <c r="B8" s="7"/>
      <c r="C8" s="11"/>
      <c r="D8" s="7"/>
      <c r="E8" s="7"/>
      <c r="F8" s="7"/>
      <c r="G8" s="7"/>
      <c r="H8" s="7"/>
      <c r="I8" s="8"/>
      <c r="J8" s="8"/>
      <c r="K8" s="8"/>
      <c r="L8" s="8"/>
      <c r="M8" s="8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</row>
    <row r="9" spans="1:63" ht="12" customHeight="1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</row>
    <row r="10" spans="1:63" ht="15" customHeight="1">
      <c r="A10" s="7"/>
      <c r="B10" s="7"/>
      <c r="C10" s="9"/>
      <c r="D10" s="7"/>
      <c r="E10" s="7"/>
      <c r="F10" s="7"/>
      <c r="G10" s="7"/>
      <c r="H10" s="7"/>
      <c r="I10" s="8"/>
      <c r="J10" s="8"/>
      <c r="K10" s="8"/>
      <c r="L10" s="8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</row>
    <row r="11" spans="1:63" ht="15" customHeight="1">
      <c r="A11" s="7"/>
      <c r="B11" s="7"/>
      <c r="C11" s="12"/>
      <c r="D11" s="7"/>
      <c r="E11" s="7"/>
      <c r="F11" s="7"/>
      <c r="G11" s="7"/>
      <c r="H11" s="7"/>
      <c r="I11" s="8"/>
      <c r="J11" s="8"/>
      <c r="K11" s="8"/>
      <c r="L11" s="8"/>
      <c r="M11" s="8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</row>
    <row r="12" spans="1:63" ht="15" customHeight="1">
      <c r="A12" s="13"/>
      <c r="B12" s="14"/>
      <c r="C12" s="14"/>
      <c r="D12" s="15"/>
      <c r="E12" s="14"/>
      <c r="F12" s="15"/>
      <c r="G12" s="15"/>
      <c r="H12" s="15"/>
      <c r="I12" s="15"/>
      <c r="J12" s="15"/>
      <c r="K12" s="16" t="s">
        <v>1</v>
      </c>
      <c r="L12" s="263">
        <f>M51</f>
        <v>0</v>
      </c>
      <c r="M12" s="17" t="s">
        <v>2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</row>
    <row r="13" spans="1:13" s="5" customFormat="1" ht="15" customHeight="1">
      <c r="A13" s="18"/>
      <c r="B13" s="14"/>
      <c r="C13" s="14"/>
      <c r="D13" s="15"/>
      <c r="E13" s="19"/>
      <c r="F13" s="20"/>
      <c r="G13" s="20"/>
      <c r="H13" s="15"/>
      <c r="I13" s="15"/>
      <c r="J13" s="15"/>
      <c r="K13" s="16" t="s">
        <v>3</v>
      </c>
      <c r="L13" s="263">
        <f>H47</f>
        <v>0</v>
      </c>
      <c r="M13" s="17" t="s">
        <v>2</v>
      </c>
    </row>
    <row r="14" spans="1:63" s="7" customFormat="1" ht="12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21"/>
      <c r="L14" s="22"/>
      <c r="M14" s="1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3" s="7" customFormat="1" ht="16.5" customHeight="1">
      <c r="A15" s="23"/>
      <c r="B15" s="24"/>
      <c r="C15" s="25" t="s">
        <v>4</v>
      </c>
      <c r="D15" s="26"/>
      <c r="E15" s="27" t="s">
        <v>32</v>
      </c>
      <c r="F15" s="28"/>
      <c r="G15" s="29" t="s">
        <v>47</v>
      </c>
      <c r="H15" s="28"/>
      <c r="I15" s="287" t="s">
        <v>48</v>
      </c>
      <c r="J15" s="288"/>
      <c r="K15" s="29" t="s">
        <v>5</v>
      </c>
      <c r="L15" s="30"/>
      <c r="M15" s="24" t="s">
        <v>6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</row>
    <row r="16" spans="1:63" s="7" customFormat="1" ht="27.75">
      <c r="A16" s="31" t="s">
        <v>7</v>
      </c>
      <c r="B16" s="32" t="s">
        <v>8</v>
      </c>
      <c r="C16" s="7" t="s">
        <v>9</v>
      </c>
      <c r="D16" s="32" t="s">
        <v>33</v>
      </c>
      <c r="E16" s="85" t="s">
        <v>10</v>
      </c>
      <c r="F16" s="19" t="s">
        <v>11</v>
      </c>
      <c r="G16" s="32" t="s">
        <v>34</v>
      </c>
      <c r="H16" s="19" t="s">
        <v>11</v>
      </c>
      <c r="I16" s="32" t="s">
        <v>34</v>
      </c>
      <c r="J16" s="19" t="s">
        <v>11</v>
      </c>
      <c r="K16" s="32" t="s">
        <v>34</v>
      </c>
      <c r="L16" s="19" t="s">
        <v>11</v>
      </c>
      <c r="M16" s="3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7" customFormat="1" ht="16.5">
      <c r="A17" s="33"/>
      <c r="B17" s="34"/>
      <c r="C17" s="35"/>
      <c r="D17" s="36"/>
      <c r="E17" s="34"/>
      <c r="F17" s="35"/>
      <c r="G17" s="34" t="s">
        <v>35</v>
      </c>
      <c r="H17" s="35"/>
      <c r="I17" s="34" t="s">
        <v>35</v>
      </c>
      <c r="J17" s="35"/>
      <c r="K17" s="34" t="s">
        <v>35</v>
      </c>
      <c r="L17" s="35"/>
      <c r="M17" s="3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7" customFormat="1" ht="16.5">
      <c r="A18" s="27" t="s">
        <v>12</v>
      </c>
      <c r="B18" s="37" t="s">
        <v>13</v>
      </c>
      <c r="C18" s="38" t="s">
        <v>14</v>
      </c>
      <c r="D18" s="27" t="s">
        <v>15</v>
      </c>
      <c r="E18" s="37" t="s">
        <v>16</v>
      </c>
      <c r="F18" s="39" t="s">
        <v>17</v>
      </c>
      <c r="G18" s="38" t="s">
        <v>18</v>
      </c>
      <c r="H18" s="27" t="s">
        <v>19</v>
      </c>
      <c r="I18" s="37" t="s">
        <v>20</v>
      </c>
      <c r="J18" s="38" t="s">
        <v>21</v>
      </c>
      <c r="K18" s="37" t="s">
        <v>22</v>
      </c>
      <c r="L18" s="27" t="s">
        <v>23</v>
      </c>
      <c r="M18" s="37" t="s">
        <v>24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7" customFormat="1" ht="24.75" customHeight="1">
      <c r="A19" s="37"/>
      <c r="B19" s="37"/>
      <c r="C19" s="264" t="s">
        <v>53</v>
      </c>
      <c r="D19" s="37"/>
      <c r="E19" s="24"/>
      <c r="F19" s="24"/>
      <c r="G19" s="24"/>
      <c r="H19" s="24"/>
      <c r="I19" s="24"/>
      <c r="J19" s="24"/>
      <c r="K19" s="24"/>
      <c r="L19" s="24"/>
      <c r="M19" s="2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7" customFormat="1" ht="24.75" customHeight="1">
      <c r="A20" s="184">
        <v>1</v>
      </c>
      <c r="B20" s="94" t="s">
        <v>66</v>
      </c>
      <c r="C20" s="95" t="s">
        <v>67</v>
      </c>
      <c r="D20" s="185" t="s">
        <v>68</v>
      </c>
      <c r="E20" s="210"/>
      <c r="F20" s="262">
        <f>30*0.15</f>
        <v>4.5</v>
      </c>
      <c r="G20" s="211"/>
      <c r="H20" s="250"/>
      <c r="I20" s="211"/>
      <c r="J20" s="253"/>
      <c r="K20" s="211"/>
      <c r="L20" s="256"/>
      <c r="M20" s="212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7" customFormat="1" ht="15.75" customHeight="1">
      <c r="A21" s="94"/>
      <c r="B21" s="97"/>
      <c r="C21" s="94" t="s">
        <v>25</v>
      </c>
      <c r="D21" s="98" t="s">
        <v>26</v>
      </c>
      <c r="E21" s="213">
        <v>0.89</v>
      </c>
      <c r="F21" s="247">
        <f>F20*E21</f>
        <v>4.005</v>
      </c>
      <c r="G21" s="198">
        <v>0</v>
      </c>
      <c r="H21" s="251">
        <f aca="true" t="shared" si="0" ref="H21:H46">F21*G21</f>
        <v>0</v>
      </c>
      <c r="I21" s="197"/>
      <c r="J21" s="254">
        <f aca="true" t="shared" si="1" ref="J21:J45">F21*I21</f>
        <v>0</v>
      </c>
      <c r="K21" s="197"/>
      <c r="L21" s="257"/>
      <c r="M21" s="214">
        <f>L21+J21+H21</f>
        <v>0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7" customFormat="1" ht="15.75" customHeight="1">
      <c r="A22" s="94"/>
      <c r="B22" s="96"/>
      <c r="C22" s="94" t="s">
        <v>49</v>
      </c>
      <c r="D22" s="96" t="s">
        <v>2</v>
      </c>
      <c r="E22" s="213">
        <v>0.37</v>
      </c>
      <c r="F22" s="247">
        <f>F20*E22</f>
        <v>1.665</v>
      </c>
      <c r="G22" s="197"/>
      <c r="H22" s="251">
        <f t="shared" si="0"/>
        <v>0</v>
      </c>
      <c r="I22" s="197"/>
      <c r="J22" s="254">
        <f t="shared" si="1"/>
        <v>0</v>
      </c>
      <c r="K22" s="198">
        <v>0</v>
      </c>
      <c r="L22" s="251">
        <f>K22*F22</f>
        <v>0</v>
      </c>
      <c r="M22" s="214">
        <f aca="true" t="shared" si="2" ref="M22:M46">L22+J22+H22</f>
        <v>0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s="7" customFormat="1" ht="15.75" customHeight="1">
      <c r="A23" s="94"/>
      <c r="B23" s="99"/>
      <c r="C23" s="94" t="s">
        <v>69</v>
      </c>
      <c r="D23" s="96" t="s">
        <v>68</v>
      </c>
      <c r="E23" s="213">
        <v>1.15</v>
      </c>
      <c r="F23" s="247">
        <f>F20*E23</f>
        <v>5.175</v>
      </c>
      <c r="G23" s="197"/>
      <c r="H23" s="251">
        <f t="shared" si="0"/>
        <v>0</v>
      </c>
      <c r="I23" s="198">
        <v>0</v>
      </c>
      <c r="J23" s="254">
        <f t="shared" si="1"/>
        <v>0</v>
      </c>
      <c r="K23" s="197"/>
      <c r="L23" s="251">
        <f aca="true" t="shared" si="3" ref="L23:L46">K23*F23</f>
        <v>0</v>
      </c>
      <c r="M23" s="214">
        <f t="shared" si="2"/>
        <v>0</v>
      </c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7" customFormat="1" ht="15.75" customHeight="1">
      <c r="A24" s="100"/>
      <c r="B24" s="101"/>
      <c r="C24" s="100" t="s">
        <v>28</v>
      </c>
      <c r="D24" s="101" t="s">
        <v>2</v>
      </c>
      <c r="E24" s="213">
        <v>0.02</v>
      </c>
      <c r="F24" s="247">
        <f>F20*E24</f>
        <v>0.09</v>
      </c>
      <c r="G24" s="197"/>
      <c r="H24" s="251">
        <f t="shared" si="0"/>
        <v>0</v>
      </c>
      <c r="I24" s="198">
        <v>0</v>
      </c>
      <c r="J24" s="254">
        <f t="shared" si="1"/>
        <v>0</v>
      </c>
      <c r="K24" s="197"/>
      <c r="L24" s="251">
        <f t="shared" si="3"/>
        <v>0</v>
      </c>
      <c r="M24" s="214">
        <f t="shared" si="2"/>
        <v>0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7" customFormat="1" ht="36.75" customHeight="1">
      <c r="A25" s="184">
        <v>2</v>
      </c>
      <c r="B25" s="102" t="s">
        <v>70</v>
      </c>
      <c r="C25" s="95" t="s">
        <v>74</v>
      </c>
      <c r="D25" s="193" t="s">
        <v>105</v>
      </c>
      <c r="E25" s="210"/>
      <c r="F25" s="262">
        <v>0.3</v>
      </c>
      <c r="G25" s="211"/>
      <c r="H25" s="250"/>
      <c r="I25" s="243"/>
      <c r="J25" s="253"/>
      <c r="K25" s="211"/>
      <c r="L25" s="250"/>
      <c r="M25" s="23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s="7" customFormat="1" ht="17.25" customHeight="1">
      <c r="A26" s="94"/>
      <c r="B26" s="97"/>
      <c r="C26" s="94" t="s">
        <v>71</v>
      </c>
      <c r="D26" s="98" t="s">
        <v>26</v>
      </c>
      <c r="E26" s="213">
        <f>29.4+0.46*16</f>
        <v>36.76</v>
      </c>
      <c r="F26" s="247">
        <f>F25*E26</f>
        <v>11.027999999999999</v>
      </c>
      <c r="G26" s="198"/>
      <c r="H26" s="251">
        <f t="shared" si="0"/>
        <v>0</v>
      </c>
      <c r="I26" s="197"/>
      <c r="J26" s="254">
        <f t="shared" si="1"/>
        <v>0</v>
      </c>
      <c r="K26" s="197"/>
      <c r="L26" s="251">
        <f t="shared" si="3"/>
        <v>0</v>
      </c>
      <c r="M26" s="214">
        <f t="shared" si="2"/>
        <v>0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7" customFormat="1" ht="17.25" customHeight="1">
      <c r="A27" s="94"/>
      <c r="B27" s="96"/>
      <c r="C27" s="94" t="s">
        <v>72</v>
      </c>
      <c r="D27" s="96" t="s">
        <v>2</v>
      </c>
      <c r="E27" s="213">
        <f>1.12+0.28*16</f>
        <v>5.6000000000000005</v>
      </c>
      <c r="F27" s="247">
        <f>F25*E27</f>
        <v>1.6800000000000002</v>
      </c>
      <c r="G27" s="197"/>
      <c r="H27" s="251">
        <f t="shared" si="0"/>
        <v>0</v>
      </c>
      <c r="I27" s="197"/>
      <c r="J27" s="254">
        <f t="shared" si="1"/>
        <v>0</v>
      </c>
      <c r="K27" s="198"/>
      <c r="L27" s="251">
        <f t="shared" si="3"/>
        <v>0</v>
      </c>
      <c r="M27" s="214">
        <f t="shared" si="2"/>
        <v>0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7" customFormat="1" ht="17.25" customHeight="1">
      <c r="A28" s="94"/>
      <c r="B28" s="99"/>
      <c r="C28" s="94" t="s">
        <v>73</v>
      </c>
      <c r="D28" s="96" t="s">
        <v>68</v>
      </c>
      <c r="E28" s="213">
        <f>2.04+0.51*16</f>
        <v>10.2</v>
      </c>
      <c r="F28" s="247">
        <f>F25*E28</f>
        <v>3.0599999999999996</v>
      </c>
      <c r="G28" s="197"/>
      <c r="H28" s="251">
        <f t="shared" si="0"/>
        <v>0</v>
      </c>
      <c r="I28" s="198"/>
      <c r="J28" s="254">
        <f t="shared" si="1"/>
        <v>0</v>
      </c>
      <c r="K28" s="197"/>
      <c r="L28" s="251">
        <f t="shared" si="3"/>
        <v>0</v>
      </c>
      <c r="M28" s="214">
        <f t="shared" si="2"/>
        <v>0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s="7" customFormat="1" ht="17.25" customHeight="1">
      <c r="A29" s="100"/>
      <c r="B29" s="101"/>
      <c r="C29" s="100" t="s">
        <v>28</v>
      </c>
      <c r="D29" s="101" t="s">
        <v>2</v>
      </c>
      <c r="E29" s="244">
        <v>6.36</v>
      </c>
      <c r="F29" s="248">
        <f>F25*E29</f>
        <v>1.908</v>
      </c>
      <c r="G29" s="245"/>
      <c r="H29" s="252">
        <f t="shared" si="0"/>
        <v>0</v>
      </c>
      <c r="I29" s="246"/>
      <c r="J29" s="255">
        <f t="shared" si="1"/>
        <v>0</v>
      </c>
      <c r="K29" s="245"/>
      <c r="L29" s="252">
        <f t="shared" si="3"/>
        <v>0</v>
      </c>
      <c r="M29" s="219">
        <f t="shared" si="2"/>
        <v>0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63" s="7" customFormat="1" ht="15.75" customHeight="1">
      <c r="A30" s="186">
        <v>3</v>
      </c>
      <c r="B30" s="88" t="s">
        <v>37</v>
      </c>
      <c r="C30" s="91" t="s">
        <v>55</v>
      </c>
      <c r="D30" s="187" t="s">
        <v>51</v>
      </c>
      <c r="E30" s="215"/>
      <c r="F30" s="261">
        <f>30+108</f>
        <v>138</v>
      </c>
      <c r="G30" s="199"/>
      <c r="H30" s="251"/>
      <c r="I30" s="200"/>
      <c r="J30" s="254"/>
      <c r="K30" s="199"/>
      <c r="L30" s="251"/>
      <c r="M30" s="214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s="7" customFormat="1" ht="15.75" customHeight="1">
      <c r="A31" s="40"/>
      <c r="B31" s="42"/>
      <c r="C31" s="40" t="s">
        <v>25</v>
      </c>
      <c r="D31" s="49" t="s">
        <v>26</v>
      </c>
      <c r="E31" s="83">
        <f>1.21*0.4</f>
        <v>0.484</v>
      </c>
      <c r="F31" s="41">
        <f>F30*E31</f>
        <v>66.792</v>
      </c>
      <c r="G31" s="201"/>
      <c r="H31" s="251">
        <f t="shared" si="0"/>
        <v>0</v>
      </c>
      <c r="I31" s="202"/>
      <c r="J31" s="254">
        <f t="shared" si="1"/>
        <v>0</v>
      </c>
      <c r="K31" s="203"/>
      <c r="L31" s="251">
        <f t="shared" si="3"/>
        <v>0</v>
      </c>
      <c r="M31" s="214">
        <f t="shared" si="2"/>
        <v>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s="7" customFormat="1" ht="15.75" customHeight="1">
      <c r="A32" s="89"/>
      <c r="B32" s="89"/>
      <c r="C32" s="89" t="s">
        <v>49</v>
      </c>
      <c r="D32" s="89" t="s">
        <v>2</v>
      </c>
      <c r="E32" s="83">
        <v>0.001</v>
      </c>
      <c r="F32" s="41">
        <f>F30*E32</f>
        <v>0.138</v>
      </c>
      <c r="G32" s="202"/>
      <c r="H32" s="251">
        <f t="shared" si="0"/>
        <v>0</v>
      </c>
      <c r="I32" s="202"/>
      <c r="J32" s="254">
        <f t="shared" si="1"/>
        <v>0</v>
      </c>
      <c r="K32" s="203"/>
      <c r="L32" s="251">
        <f t="shared" si="3"/>
        <v>0</v>
      </c>
      <c r="M32" s="214">
        <f t="shared" si="2"/>
        <v>0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s="7" customFormat="1" ht="15.75" customHeight="1">
      <c r="A33" s="188">
        <v>4</v>
      </c>
      <c r="B33" s="82" t="s">
        <v>37</v>
      </c>
      <c r="C33" s="92" t="s">
        <v>50</v>
      </c>
      <c r="D33" s="189" t="s">
        <v>51</v>
      </c>
      <c r="E33" s="238"/>
      <c r="F33" s="260">
        <v>108</v>
      </c>
      <c r="G33" s="239"/>
      <c r="H33" s="250"/>
      <c r="I33" s="240"/>
      <c r="J33" s="253"/>
      <c r="K33" s="239"/>
      <c r="L33" s="250"/>
      <c r="M33" s="23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s="7" customFormat="1" ht="15.75" customHeight="1">
      <c r="A34" s="40"/>
      <c r="B34" s="42"/>
      <c r="C34" s="40" t="s">
        <v>25</v>
      </c>
      <c r="D34" s="49" t="s">
        <v>26</v>
      </c>
      <c r="E34" s="83">
        <v>1.21</v>
      </c>
      <c r="F34" s="41">
        <f>F33*E34</f>
        <v>130.68</v>
      </c>
      <c r="G34" s="201"/>
      <c r="H34" s="251">
        <f t="shared" si="0"/>
        <v>0</v>
      </c>
      <c r="I34" s="202"/>
      <c r="J34" s="254">
        <f t="shared" si="1"/>
        <v>0</v>
      </c>
      <c r="K34" s="203"/>
      <c r="L34" s="251">
        <f t="shared" si="3"/>
        <v>0</v>
      </c>
      <c r="M34" s="214">
        <f t="shared" si="2"/>
        <v>0</v>
      </c>
      <c r="N34" s="8"/>
      <c r="O34" s="8"/>
      <c r="P34" s="8"/>
      <c r="Q34" s="8" t="s">
        <v>56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 s="7" customFormat="1" ht="15.75" customHeight="1">
      <c r="A35" s="49"/>
      <c r="B35" s="49"/>
      <c r="C35" s="49" t="s">
        <v>49</v>
      </c>
      <c r="D35" s="49" t="s">
        <v>2</v>
      </c>
      <c r="E35" s="83">
        <v>0.001</v>
      </c>
      <c r="F35" s="41">
        <f>F33*E35</f>
        <v>0.108</v>
      </c>
      <c r="G35" s="202"/>
      <c r="H35" s="251">
        <f t="shared" si="0"/>
        <v>0</v>
      </c>
      <c r="I35" s="202"/>
      <c r="J35" s="254">
        <f t="shared" si="1"/>
        <v>0</v>
      </c>
      <c r="K35" s="203"/>
      <c r="L35" s="251">
        <f t="shared" si="3"/>
        <v>0</v>
      </c>
      <c r="M35" s="214">
        <f t="shared" si="2"/>
        <v>0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s="7" customFormat="1" ht="31.5">
      <c r="A36" s="40"/>
      <c r="B36" s="84"/>
      <c r="C36" s="47" t="s">
        <v>65</v>
      </c>
      <c r="D36" s="266" t="s">
        <v>51</v>
      </c>
      <c r="E36" s="267">
        <v>1.01</v>
      </c>
      <c r="F36" s="268">
        <f>F33*E36</f>
        <v>109.08</v>
      </c>
      <c r="G36" s="269"/>
      <c r="H36" s="270">
        <f t="shared" si="0"/>
        <v>0</v>
      </c>
      <c r="I36" s="271"/>
      <c r="J36" s="272">
        <f t="shared" si="1"/>
        <v>0</v>
      </c>
      <c r="K36" s="273"/>
      <c r="L36" s="270">
        <f t="shared" si="3"/>
        <v>0</v>
      </c>
      <c r="M36" s="274">
        <f t="shared" si="2"/>
        <v>0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s="7" customFormat="1" ht="15.75" customHeight="1">
      <c r="A37" s="40"/>
      <c r="B37" s="84"/>
      <c r="C37" s="40" t="s">
        <v>52</v>
      </c>
      <c r="D37" s="49" t="s">
        <v>27</v>
      </c>
      <c r="E37" s="83">
        <v>0.9</v>
      </c>
      <c r="F37" s="41">
        <f>F33*E37</f>
        <v>97.2</v>
      </c>
      <c r="G37" s="204"/>
      <c r="H37" s="251">
        <f t="shared" si="0"/>
        <v>0</v>
      </c>
      <c r="I37" s="202"/>
      <c r="J37" s="254">
        <f t="shared" si="1"/>
        <v>0</v>
      </c>
      <c r="K37" s="203"/>
      <c r="L37" s="251">
        <f t="shared" si="3"/>
        <v>0</v>
      </c>
      <c r="M37" s="214">
        <f t="shared" si="2"/>
        <v>0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63" s="7" customFormat="1" ht="15.75" customHeight="1">
      <c r="A38" s="43"/>
      <c r="B38" s="48"/>
      <c r="C38" s="43" t="s">
        <v>28</v>
      </c>
      <c r="D38" s="44" t="s">
        <v>2</v>
      </c>
      <c r="E38" s="90">
        <v>0.087</v>
      </c>
      <c r="F38" s="45">
        <f>F33*E38</f>
        <v>9.395999999999999</v>
      </c>
      <c r="G38" s="241"/>
      <c r="H38" s="252">
        <f t="shared" si="0"/>
        <v>0</v>
      </c>
      <c r="I38" s="242"/>
      <c r="J38" s="255">
        <f t="shared" si="1"/>
        <v>0</v>
      </c>
      <c r="K38" s="237"/>
      <c r="L38" s="252">
        <f t="shared" si="3"/>
        <v>0</v>
      </c>
      <c r="M38" s="219">
        <f t="shared" si="2"/>
        <v>0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13" s="1" customFormat="1" ht="15.75">
      <c r="A39" s="93">
        <v>5</v>
      </c>
      <c r="B39" s="42" t="s">
        <v>39</v>
      </c>
      <c r="C39" s="93" t="s">
        <v>45</v>
      </c>
      <c r="D39" s="190" t="s">
        <v>38</v>
      </c>
      <c r="E39" s="231"/>
      <c r="F39" s="259">
        <v>30</v>
      </c>
      <c r="G39" s="232"/>
      <c r="H39" s="250"/>
      <c r="I39" s="232"/>
      <c r="J39" s="253"/>
      <c r="K39" s="233"/>
      <c r="L39" s="250"/>
      <c r="M39" s="234"/>
    </row>
    <row r="40" spans="1:13" s="1" customFormat="1" ht="15.75">
      <c r="A40" s="40"/>
      <c r="B40" s="42" t="s">
        <v>40</v>
      </c>
      <c r="C40" s="40" t="s">
        <v>41</v>
      </c>
      <c r="D40" s="42" t="s">
        <v>42</v>
      </c>
      <c r="E40" s="83">
        <v>1</v>
      </c>
      <c r="F40" s="41">
        <f>F39*E40</f>
        <v>30</v>
      </c>
      <c r="G40" s="201"/>
      <c r="H40" s="251">
        <f t="shared" si="0"/>
        <v>0</v>
      </c>
      <c r="I40" s="206"/>
      <c r="J40" s="254">
        <f t="shared" si="1"/>
        <v>0</v>
      </c>
      <c r="K40" s="206"/>
      <c r="L40" s="251">
        <f t="shared" si="3"/>
        <v>0</v>
      </c>
      <c r="M40" s="214">
        <f t="shared" si="2"/>
        <v>0</v>
      </c>
    </row>
    <row r="41" spans="1:13" s="1" customFormat="1" ht="15.75">
      <c r="A41" s="40"/>
      <c r="B41" s="42" t="s">
        <v>44</v>
      </c>
      <c r="C41" s="40" t="s">
        <v>43</v>
      </c>
      <c r="D41" s="42" t="s">
        <v>2</v>
      </c>
      <c r="E41" s="83">
        <v>0.82</v>
      </c>
      <c r="F41" s="41">
        <f>F39*E41</f>
        <v>24.599999999999998</v>
      </c>
      <c r="G41" s="205"/>
      <c r="H41" s="251">
        <f t="shared" si="0"/>
        <v>0</v>
      </c>
      <c r="I41" s="206"/>
      <c r="J41" s="254">
        <f t="shared" si="1"/>
        <v>0</v>
      </c>
      <c r="K41" s="206"/>
      <c r="L41" s="251">
        <f t="shared" si="3"/>
        <v>0</v>
      </c>
      <c r="M41" s="214">
        <f t="shared" si="2"/>
        <v>0</v>
      </c>
    </row>
    <row r="42" spans="1:13" s="2" customFormat="1" ht="15.75">
      <c r="A42" s="40"/>
      <c r="B42" s="42"/>
      <c r="C42" s="40" t="s">
        <v>46</v>
      </c>
      <c r="D42" s="42" t="s">
        <v>38</v>
      </c>
      <c r="E42" s="235">
        <v>1</v>
      </c>
      <c r="F42" s="46">
        <f>F39*E42</f>
        <v>30</v>
      </c>
      <c r="G42" s="236"/>
      <c r="H42" s="252">
        <f t="shared" si="0"/>
        <v>0</v>
      </c>
      <c r="I42" s="237"/>
      <c r="J42" s="255">
        <f t="shared" si="1"/>
        <v>0</v>
      </c>
      <c r="K42" s="237"/>
      <c r="L42" s="252">
        <f t="shared" si="3"/>
        <v>0</v>
      </c>
      <c r="M42" s="219">
        <f t="shared" si="2"/>
        <v>0</v>
      </c>
    </row>
    <row r="43" spans="1:13" s="2" customFormat="1" ht="15.75">
      <c r="A43" s="221">
        <v>6</v>
      </c>
      <c r="B43" s="224" t="s">
        <v>57</v>
      </c>
      <c r="C43" s="222" t="s">
        <v>58</v>
      </c>
      <c r="D43" s="227" t="s">
        <v>59</v>
      </c>
      <c r="E43" s="193"/>
      <c r="F43" s="258">
        <v>5</v>
      </c>
      <c r="G43" s="207"/>
      <c r="H43" s="251"/>
      <c r="I43" s="208"/>
      <c r="J43" s="254"/>
      <c r="K43" s="208"/>
      <c r="L43" s="251"/>
      <c r="M43" s="214"/>
    </row>
    <row r="44" spans="1:13" s="2" customFormat="1" ht="15.75">
      <c r="A44" s="49"/>
      <c r="B44" s="225"/>
      <c r="C44" s="209" t="s">
        <v>60</v>
      </c>
      <c r="D44" s="228" t="s">
        <v>61</v>
      </c>
      <c r="E44" s="209">
        <v>1</v>
      </c>
      <c r="F44" s="229">
        <f>E44*F43</f>
        <v>5</v>
      </c>
      <c r="G44" s="209"/>
      <c r="H44" s="251">
        <f t="shared" si="0"/>
        <v>0</v>
      </c>
      <c r="I44" s="209"/>
      <c r="J44" s="254">
        <f t="shared" si="1"/>
        <v>0</v>
      </c>
      <c r="K44" s="209"/>
      <c r="L44" s="251">
        <f t="shared" si="3"/>
        <v>0</v>
      </c>
      <c r="M44" s="214">
        <f t="shared" si="2"/>
        <v>0</v>
      </c>
    </row>
    <row r="45" spans="1:13" s="2" customFormat="1" ht="15.75">
      <c r="A45" s="49"/>
      <c r="B45" s="225"/>
      <c r="C45" s="220" t="s">
        <v>62</v>
      </c>
      <c r="D45" s="229" t="s">
        <v>2</v>
      </c>
      <c r="E45" s="209">
        <v>1.03</v>
      </c>
      <c r="F45" s="229">
        <f>E45*F43</f>
        <v>5.15</v>
      </c>
      <c r="G45" s="209"/>
      <c r="H45" s="251">
        <f t="shared" si="0"/>
        <v>0</v>
      </c>
      <c r="I45" s="209"/>
      <c r="J45" s="254">
        <f t="shared" si="1"/>
        <v>0</v>
      </c>
      <c r="K45" s="209"/>
      <c r="L45" s="251">
        <f t="shared" si="3"/>
        <v>0</v>
      </c>
      <c r="M45" s="214">
        <f t="shared" si="2"/>
        <v>0</v>
      </c>
    </row>
    <row r="46" spans="1:13" s="2" customFormat="1" ht="15.75">
      <c r="A46" s="89"/>
      <c r="B46" s="226"/>
      <c r="C46" s="223" t="s">
        <v>63</v>
      </c>
      <c r="D46" s="230" t="s">
        <v>64</v>
      </c>
      <c r="E46" s="217">
        <v>1</v>
      </c>
      <c r="F46" s="249">
        <f>E46*F43</f>
        <v>5</v>
      </c>
      <c r="G46" s="217"/>
      <c r="H46" s="252">
        <f t="shared" si="0"/>
        <v>0</v>
      </c>
      <c r="I46" s="216">
        <v>0</v>
      </c>
      <c r="J46" s="255">
        <f>F46*I46</f>
        <v>0</v>
      </c>
      <c r="K46" s="218"/>
      <c r="L46" s="252">
        <f t="shared" si="3"/>
        <v>0</v>
      </c>
      <c r="M46" s="219">
        <f t="shared" si="2"/>
        <v>0</v>
      </c>
    </row>
    <row r="47" spans="1:13" s="52" customFormat="1" ht="16.5" customHeight="1">
      <c r="A47" s="194"/>
      <c r="B47" s="194"/>
      <c r="C47" s="194" t="s">
        <v>29</v>
      </c>
      <c r="D47" s="194"/>
      <c r="E47" s="194"/>
      <c r="F47" s="194"/>
      <c r="G47" s="194"/>
      <c r="H47" s="195">
        <f>SUM(H19:H46)</f>
        <v>0</v>
      </c>
      <c r="I47" s="196"/>
      <c r="J47" s="195">
        <f>SUM(J19:J46)</f>
        <v>0</v>
      </c>
      <c r="K47" s="196"/>
      <c r="L47" s="195">
        <f>SUM(L19:L46)</f>
        <v>0</v>
      </c>
      <c r="M47" s="195">
        <f>SUM(M19:M46)</f>
        <v>0</v>
      </c>
    </row>
    <row r="48" spans="1:13" s="59" customFormat="1" ht="16.5">
      <c r="A48" s="53"/>
      <c r="B48" s="53"/>
      <c r="C48" s="54" t="s">
        <v>30</v>
      </c>
      <c r="D48" s="55">
        <v>0.1</v>
      </c>
      <c r="E48" s="56"/>
      <c r="F48" s="56"/>
      <c r="G48" s="57"/>
      <c r="H48" s="58"/>
      <c r="I48" s="58"/>
      <c r="J48" s="58"/>
      <c r="K48" s="58"/>
      <c r="L48" s="58"/>
      <c r="M48" s="58">
        <f>D48*M47</f>
        <v>0</v>
      </c>
    </row>
    <row r="49" spans="1:13" s="52" customFormat="1" ht="16.5" customHeight="1">
      <c r="A49" s="50"/>
      <c r="B49" s="50"/>
      <c r="C49" s="50" t="s">
        <v>29</v>
      </c>
      <c r="D49" s="50"/>
      <c r="E49" s="50"/>
      <c r="F49" s="50"/>
      <c r="G49" s="50"/>
      <c r="H49" s="51"/>
      <c r="I49" s="51"/>
      <c r="J49" s="60"/>
      <c r="K49" s="51"/>
      <c r="L49" s="51"/>
      <c r="M49" s="61">
        <f>M47+M48</f>
        <v>0</v>
      </c>
    </row>
    <row r="50" spans="1:13" s="59" customFormat="1" ht="16.5">
      <c r="A50" s="53"/>
      <c r="B50" s="53"/>
      <c r="C50" s="54" t="s">
        <v>31</v>
      </c>
      <c r="D50" s="55">
        <v>0.08</v>
      </c>
      <c r="E50" s="56"/>
      <c r="F50" s="56"/>
      <c r="G50" s="57"/>
      <c r="H50" s="58"/>
      <c r="I50" s="58"/>
      <c r="J50" s="58"/>
      <c r="K50" s="58"/>
      <c r="L50" s="58"/>
      <c r="M50" s="86">
        <f>D50*M49</f>
        <v>0</v>
      </c>
    </row>
    <row r="51" spans="1:13" s="69" customFormat="1" ht="15.75">
      <c r="A51" s="62"/>
      <c r="B51" s="62"/>
      <c r="C51" s="63" t="s">
        <v>11</v>
      </c>
      <c r="D51" s="63"/>
      <c r="E51" s="64"/>
      <c r="F51" s="65"/>
      <c r="G51" s="66"/>
      <c r="H51" s="67"/>
      <c r="I51" s="67"/>
      <c r="J51" s="68"/>
      <c r="K51" s="67"/>
      <c r="L51" s="67"/>
      <c r="M51" s="87">
        <f>M49+M50</f>
        <v>0</v>
      </c>
    </row>
    <row r="53" s="70" customFormat="1" ht="11.25" customHeight="1"/>
    <row r="54" s="70" customFormat="1" ht="11.25" customHeight="1"/>
    <row r="55" spans="2:13" s="52" customFormat="1" ht="15.75">
      <c r="B55" s="71"/>
      <c r="E55" s="72"/>
      <c r="F55" s="72"/>
      <c r="G55" s="73"/>
      <c r="I55" s="74"/>
      <c r="K55" s="74"/>
      <c r="M55" s="75"/>
    </row>
    <row r="56" spans="5:13" s="52" customFormat="1" ht="15.75">
      <c r="E56" s="72"/>
      <c r="F56" s="72"/>
      <c r="G56" s="73"/>
      <c r="H56" s="74"/>
      <c r="I56" s="74"/>
      <c r="J56" s="74"/>
      <c r="K56" s="74"/>
      <c r="L56" s="74"/>
      <c r="M56" s="74"/>
    </row>
    <row r="57" spans="2:13" s="52" customFormat="1" ht="15.75">
      <c r="B57" s="71"/>
      <c r="E57" s="72"/>
      <c r="F57" s="72"/>
      <c r="G57" s="73"/>
      <c r="I57" s="74"/>
      <c r="K57" s="74"/>
      <c r="M57" s="75"/>
    </row>
    <row r="58" spans="5:13" s="52" customFormat="1" ht="15.75">
      <c r="E58" s="72"/>
      <c r="F58" s="72"/>
      <c r="G58" s="73"/>
      <c r="H58" s="74"/>
      <c r="I58" s="74"/>
      <c r="J58" s="74"/>
      <c r="K58" s="74"/>
      <c r="L58" s="74"/>
      <c r="M58" s="74"/>
    </row>
    <row r="59" spans="2:13" s="52" customFormat="1" ht="15.75">
      <c r="B59" s="71"/>
      <c r="E59" s="72"/>
      <c r="F59" s="72"/>
      <c r="G59" s="73"/>
      <c r="I59" s="74"/>
      <c r="K59" s="74"/>
      <c r="M59" s="75"/>
    </row>
    <row r="60" spans="5:13" s="52" customFormat="1" ht="15.75">
      <c r="E60" s="72"/>
      <c r="F60" s="72"/>
      <c r="G60" s="73"/>
      <c r="H60" s="74"/>
      <c r="I60" s="74"/>
      <c r="J60" s="74"/>
      <c r="K60" s="74"/>
      <c r="L60" s="74"/>
      <c r="M60" s="74"/>
    </row>
    <row r="61" spans="2:13" s="52" customFormat="1" ht="15.75">
      <c r="B61" s="71"/>
      <c r="E61" s="72"/>
      <c r="F61" s="72"/>
      <c r="G61" s="73"/>
      <c r="I61" s="74"/>
      <c r="K61" s="74"/>
      <c r="M61" s="75"/>
    </row>
    <row r="62" spans="5:13" s="52" customFormat="1" ht="15.75">
      <c r="E62" s="72"/>
      <c r="F62" s="72"/>
      <c r="G62" s="73"/>
      <c r="H62" s="74"/>
      <c r="I62" s="74"/>
      <c r="J62" s="74"/>
      <c r="K62" s="74"/>
      <c r="L62" s="74"/>
      <c r="M62" s="74"/>
    </row>
    <row r="63" spans="2:13" s="52" customFormat="1" ht="15.75">
      <c r="B63" s="71"/>
      <c r="E63" s="72"/>
      <c r="F63" s="72"/>
      <c r="G63" s="73"/>
      <c r="I63" s="74"/>
      <c r="K63" s="74"/>
      <c r="M63" s="75"/>
    </row>
    <row r="64" spans="5:13" s="52" customFormat="1" ht="15.75">
      <c r="E64" s="72"/>
      <c r="F64" s="72"/>
      <c r="G64" s="73"/>
      <c r="H64" s="74"/>
      <c r="I64" s="74"/>
      <c r="J64" s="74"/>
      <c r="K64" s="74"/>
      <c r="L64" s="74"/>
      <c r="M64" s="74"/>
    </row>
    <row r="65" spans="2:13" s="52" customFormat="1" ht="15.75">
      <c r="B65" s="71"/>
      <c r="E65" s="72"/>
      <c r="F65" s="72"/>
      <c r="G65" s="73"/>
      <c r="H65" s="75"/>
      <c r="I65" s="73"/>
      <c r="K65" s="74"/>
      <c r="L65" s="74"/>
      <c r="M65" s="76"/>
    </row>
    <row r="66" spans="5:13" s="52" customFormat="1" ht="15.75">
      <c r="E66" s="72"/>
      <c r="F66" s="72"/>
      <c r="G66" s="73"/>
      <c r="H66" s="74"/>
      <c r="I66" s="74"/>
      <c r="J66" s="74"/>
      <c r="K66" s="74"/>
      <c r="L66" s="74"/>
      <c r="M66" s="74"/>
    </row>
    <row r="67" spans="2:13" s="52" customFormat="1" ht="15.75">
      <c r="B67" s="71"/>
      <c r="C67" s="77"/>
      <c r="E67" s="72"/>
      <c r="F67" s="72"/>
      <c r="G67" s="73"/>
      <c r="I67" s="74"/>
      <c r="K67" s="74"/>
      <c r="M67" s="75"/>
    </row>
    <row r="68" spans="5:13" s="52" customFormat="1" ht="15.75">
      <c r="E68" s="72"/>
      <c r="F68" s="72"/>
      <c r="G68" s="73"/>
      <c r="H68" s="74"/>
      <c r="I68" s="74"/>
      <c r="J68" s="74"/>
      <c r="K68" s="74"/>
      <c r="L68" s="74"/>
      <c r="M68" s="74"/>
    </row>
    <row r="69" spans="1:13" s="79" customFormat="1" ht="16.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 s="52" customFormat="1" ht="15.75">
      <c r="B70" s="71"/>
      <c r="C70" s="77"/>
      <c r="E70" s="72"/>
      <c r="F70" s="72"/>
      <c r="G70" s="73"/>
      <c r="I70" s="74"/>
      <c r="K70" s="74"/>
      <c r="M70" s="75"/>
    </row>
    <row r="71" spans="5:13" s="52" customFormat="1" ht="15.75">
      <c r="E71" s="72"/>
      <c r="F71" s="72"/>
      <c r="G71" s="73"/>
      <c r="H71" s="74"/>
      <c r="I71" s="74"/>
      <c r="J71" s="74"/>
      <c r="K71" s="74"/>
      <c r="L71" s="74"/>
      <c r="M71" s="74"/>
    </row>
    <row r="72" spans="2:13" s="52" customFormat="1" ht="15.75">
      <c r="B72" s="71"/>
      <c r="C72" s="77"/>
      <c r="E72" s="72"/>
      <c r="F72" s="72"/>
      <c r="G72" s="73"/>
      <c r="I72" s="74"/>
      <c r="K72" s="74"/>
      <c r="M72" s="75"/>
    </row>
    <row r="73" spans="5:13" s="52" customFormat="1" ht="15.75">
      <c r="E73" s="72"/>
      <c r="F73" s="72"/>
      <c r="G73" s="73"/>
      <c r="H73" s="74"/>
      <c r="I73" s="74"/>
      <c r="J73" s="74"/>
      <c r="K73" s="74"/>
      <c r="L73" s="74"/>
      <c r="M73" s="74"/>
    </row>
    <row r="74" spans="3:13" s="52" customFormat="1" ht="15.75">
      <c r="C74" s="77"/>
      <c r="E74" s="72"/>
      <c r="F74" s="72"/>
      <c r="G74" s="73"/>
      <c r="I74" s="74"/>
      <c r="K74" s="74"/>
      <c r="M74" s="75"/>
    </row>
    <row r="75" spans="5:13" s="52" customFormat="1" ht="15.75">
      <c r="E75" s="72"/>
      <c r="F75" s="72"/>
      <c r="G75" s="73"/>
      <c r="H75" s="74"/>
      <c r="I75" s="74"/>
      <c r="J75" s="74"/>
      <c r="K75" s="74"/>
      <c r="L75" s="74"/>
      <c r="M75" s="74"/>
    </row>
    <row r="76" spans="2:13" s="52" customFormat="1" ht="15.75">
      <c r="B76" s="71"/>
      <c r="C76" s="77"/>
      <c r="E76" s="72"/>
      <c r="F76" s="72"/>
      <c r="G76" s="73"/>
      <c r="I76" s="74"/>
      <c r="K76" s="74"/>
      <c r="M76" s="75"/>
    </row>
    <row r="77" spans="5:13" s="52" customFormat="1" ht="15.75">
      <c r="E77" s="72"/>
      <c r="F77" s="72"/>
      <c r="G77" s="73"/>
      <c r="H77" s="74"/>
      <c r="I77" s="74"/>
      <c r="J77" s="74"/>
      <c r="K77" s="74"/>
      <c r="L77" s="74"/>
      <c r="M77" s="74"/>
    </row>
    <row r="78" spans="3:13" s="52" customFormat="1" ht="15.75">
      <c r="C78" s="77"/>
      <c r="E78" s="72"/>
      <c r="F78" s="72"/>
      <c r="G78" s="73"/>
      <c r="I78" s="74"/>
      <c r="K78" s="74"/>
      <c r="M78" s="75"/>
    </row>
    <row r="79" spans="5:13" s="52" customFormat="1" ht="15.75">
      <c r="E79" s="72"/>
      <c r="F79" s="72"/>
      <c r="G79" s="73"/>
      <c r="H79" s="74"/>
      <c r="I79" s="74"/>
      <c r="J79" s="74"/>
      <c r="K79" s="74"/>
      <c r="L79" s="74"/>
      <c r="M79" s="74"/>
    </row>
    <row r="80" spans="3:13" s="52" customFormat="1" ht="15.75">
      <c r="C80" s="77"/>
      <c r="E80" s="72"/>
      <c r="F80" s="72"/>
      <c r="G80" s="73"/>
      <c r="I80" s="74"/>
      <c r="K80" s="74"/>
      <c r="M80" s="75"/>
    </row>
    <row r="81" spans="5:13" s="52" customFormat="1" ht="15.75">
      <c r="E81" s="72"/>
      <c r="F81" s="72"/>
      <c r="G81" s="73"/>
      <c r="H81" s="74"/>
      <c r="I81" s="74"/>
      <c r="J81" s="74"/>
      <c r="K81" s="74"/>
      <c r="L81" s="74"/>
      <c r="M81" s="74"/>
    </row>
    <row r="82" spans="3:13" s="52" customFormat="1" ht="15.75">
      <c r="C82" s="77"/>
      <c r="E82" s="72"/>
      <c r="F82" s="72"/>
      <c r="G82" s="73"/>
      <c r="I82" s="74"/>
      <c r="K82" s="74"/>
      <c r="M82" s="75"/>
    </row>
    <row r="83" spans="5:13" s="52" customFormat="1" ht="15.75">
      <c r="E83" s="72"/>
      <c r="F83" s="72"/>
      <c r="G83" s="73"/>
      <c r="H83" s="74"/>
      <c r="I83" s="74"/>
      <c r="J83" s="74"/>
      <c r="K83" s="74"/>
      <c r="L83" s="74"/>
      <c r="M83" s="74"/>
    </row>
    <row r="84" spans="3:13" s="52" customFormat="1" ht="15.75">
      <c r="C84" s="77"/>
      <c r="E84" s="72"/>
      <c r="F84" s="72"/>
      <c r="G84" s="73"/>
      <c r="I84" s="74"/>
      <c r="K84" s="74"/>
      <c r="M84" s="75"/>
    </row>
    <row r="85" spans="5:13" s="52" customFormat="1" ht="15.75">
      <c r="E85" s="72"/>
      <c r="F85" s="72"/>
      <c r="G85" s="73"/>
      <c r="H85" s="74"/>
      <c r="I85" s="74"/>
      <c r="J85" s="74"/>
      <c r="K85" s="74"/>
      <c r="L85" s="74"/>
      <c r="M85" s="74"/>
    </row>
    <row r="86" spans="1:13" s="79" customFormat="1" ht="16.5">
      <c r="A86" s="52"/>
      <c r="B86" s="52"/>
      <c r="C86" s="77"/>
      <c r="D86" s="52"/>
      <c r="E86" s="52"/>
      <c r="F86" s="52"/>
      <c r="G86" s="73"/>
      <c r="H86" s="52"/>
      <c r="I86" s="74"/>
      <c r="J86" s="74"/>
      <c r="K86" s="74"/>
      <c r="L86" s="74"/>
      <c r="M86" s="74"/>
    </row>
    <row r="87" spans="1:13" s="79" customFormat="1" ht="16.5">
      <c r="A87" s="52"/>
      <c r="B87" s="52"/>
      <c r="C87" s="52"/>
      <c r="D87" s="52"/>
      <c r="E87" s="72"/>
      <c r="F87" s="72"/>
      <c r="G87" s="73"/>
      <c r="H87" s="52"/>
      <c r="I87" s="74"/>
      <c r="J87" s="74"/>
      <c r="K87" s="74"/>
      <c r="L87" s="74"/>
      <c r="M87" s="75"/>
    </row>
    <row r="88" spans="1:13" s="79" customFormat="1" ht="16.5">
      <c r="A88" s="52"/>
      <c r="B88" s="52"/>
      <c r="C88" s="52"/>
      <c r="D88" s="52"/>
      <c r="E88" s="72"/>
      <c r="F88" s="72"/>
      <c r="G88" s="73"/>
      <c r="H88" s="75"/>
      <c r="I88" s="73"/>
      <c r="J88" s="52"/>
      <c r="K88" s="73"/>
      <c r="L88" s="52"/>
      <c r="M88" s="73"/>
    </row>
    <row r="89" spans="1:13" s="79" customFormat="1" ht="16.5">
      <c r="A89" s="52"/>
      <c r="B89" s="52"/>
      <c r="C89" s="52"/>
      <c r="D89" s="52"/>
      <c r="E89" s="73"/>
      <c r="F89" s="72"/>
      <c r="G89" s="73"/>
      <c r="H89" s="75"/>
      <c r="I89" s="80"/>
      <c r="J89" s="52"/>
      <c r="K89" s="74"/>
      <c r="L89" s="74"/>
      <c r="M89" s="75"/>
    </row>
    <row r="90" spans="1:13" s="79" customFormat="1" ht="16.5">
      <c r="A90" s="52"/>
      <c r="B90" s="52"/>
      <c r="C90" s="52"/>
      <c r="D90" s="52"/>
      <c r="E90" s="72"/>
      <c r="F90" s="72"/>
      <c r="G90" s="73"/>
      <c r="I90" s="80"/>
      <c r="J90" s="52"/>
      <c r="K90" s="74"/>
      <c r="L90" s="74"/>
      <c r="M90" s="75"/>
    </row>
    <row r="91" spans="1:13" s="79" customFormat="1" ht="16.5">
      <c r="A91" s="52"/>
      <c r="B91" s="52"/>
      <c r="C91" s="52"/>
      <c r="D91" s="52"/>
      <c r="E91" s="72"/>
      <c r="F91" s="72"/>
      <c r="G91" s="73"/>
      <c r="H91" s="75"/>
      <c r="I91" s="80"/>
      <c r="J91" s="52"/>
      <c r="K91" s="74"/>
      <c r="L91" s="74"/>
      <c r="M91" s="75"/>
    </row>
    <row r="92" spans="5:13" s="52" customFormat="1" ht="15.75">
      <c r="E92" s="72"/>
      <c r="F92" s="72"/>
      <c r="G92" s="73"/>
      <c r="H92" s="74"/>
      <c r="I92" s="74"/>
      <c r="J92" s="74"/>
      <c r="K92" s="74"/>
      <c r="L92" s="74"/>
      <c r="M92" s="74"/>
    </row>
    <row r="93" spans="1:13" s="79" customFormat="1" ht="16.5">
      <c r="A93" s="52"/>
      <c r="B93" s="52"/>
      <c r="C93" s="77"/>
      <c r="D93" s="52"/>
      <c r="E93" s="52"/>
      <c r="F93" s="52"/>
      <c r="G93" s="73"/>
      <c r="H93" s="52"/>
      <c r="I93" s="74"/>
      <c r="J93" s="74"/>
      <c r="K93" s="74"/>
      <c r="L93" s="74"/>
      <c r="M93" s="74"/>
    </row>
    <row r="94" spans="1:13" s="79" customFormat="1" ht="16.5">
      <c r="A94" s="52"/>
      <c r="B94" s="52"/>
      <c r="C94" s="52"/>
      <c r="D94" s="52"/>
      <c r="E94" s="72"/>
      <c r="F94" s="72"/>
      <c r="G94" s="73"/>
      <c r="H94" s="52"/>
      <c r="I94" s="74"/>
      <c r="J94" s="74"/>
      <c r="K94" s="74"/>
      <c r="L94" s="74"/>
      <c r="M94" s="75"/>
    </row>
    <row r="95" spans="1:13" s="79" customFormat="1" ht="16.5">
      <c r="A95" s="52"/>
      <c r="B95" s="52"/>
      <c r="C95" s="52"/>
      <c r="D95" s="52"/>
      <c r="E95" s="81"/>
      <c r="F95" s="72"/>
      <c r="G95" s="73"/>
      <c r="H95" s="75"/>
      <c r="I95" s="73"/>
      <c r="J95" s="52"/>
      <c r="K95" s="73"/>
      <c r="L95" s="52"/>
      <c r="M95" s="73"/>
    </row>
    <row r="96" spans="1:13" s="79" customFormat="1" ht="16.5">
      <c r="A96" s="52"/>
      <c r="B96" s="52"/>
      <c r="C96" s="52"/>
      <c r="D96" s="52"/>
      <c r="E96" s="73"/>
      <c r="F96" s="72"/>
      <c r="G96" s="73"/>
      <c r="H96" s="75"/>
      <c r="I96" s="80"/>
      <c r="J96" s="52"/>
      <c r="K96" s="74"/>
      <c r="L96" s="74"/>
      <c r="M96" s="75"/>
    </row>
    <row r="97" spans="1:13" s="79" customFormat="1" ht="16.5">
      <c r="A97" s="52"/>
      <c r="B97" s="52"/>
      <c r="C97" s="52"/>
      <c r="D97" s="52"/>
      <c r="E97" s="81"/>
      <c r="F97" s="72"/>
      <c r="G97" s="73"/>
      <c r="H97" s="75"/>
      <c r="I97" s="80"/>
      <c r="J97" s="52"/>
      <c r="K97" s="74"/>
      <c r="L97" s="74"/>
      <c r="M97" s="75"/>
    </row>
    <row r="98" spans="5:13" s="52" customFormat="1" ht="15.75">
      <c r="E98" s="72"/>
      <c r="F98" s="72"/>
      <c r="G98" s="73"/>
      <c r="H98" s="74"/>
      <c r="I98" s="74"/>
      <c r="J98" s="74"/>
      <c r="K98" s="74"/>
      <c r="L98" s="74"/>
      <c r="M98" s="74"/>
    </row>
    <row r="99" spans="1:13" s="79" customFormat="1" ht="16.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1:13" s="79" customFormat="1" ht="16.5">
      <c r="A100" s="52"/>
      <c r="B100" s="52"/>
      <c r="C100" s="77"/>
      <c r="D100" s="52"/>
      <c r="E100" s="52"/>
      <c r="F100" s="52"/>
      <c r="G100" s="73"/>
      <c r="H100" s="52"/>
      <c r="I100" s="74"/>
      <c r="J100" s="74"/>
      <c r="K100" s="74"/>
      <c r="L100" s="74"/>
      <c r="M100" s="74"/>
    </row>
    <row r="101" spans="1:13" s="79" customFormat="1" ht="16.5">
      <c r="A101" s="52"/>
      <c r="B101" s="52"/>
      <c r="C101" s="52"/>
      <c r="D101" s="52"/>
      <c r="E101" s="72"/>
      <c r="F101" s="72"/>
      <c r="G101" s="73"/>
      <c r="H101" s="52"/>
      <c r="I101" s="74"/>
      <c r="J101" s="74"/>
      <c r="K101" s="74"/>
      <c r="L101" s="74"/>
      <c r="M101" s="75"/>
    </row>
    <row r="102" spans="1:13" s="79" customFormat="1" ht="16.5">
      <c r="A102" s="52"/>
      <c r="B102" s="52"/>
      <c r="C102" s="52"/>
      <c r="D102" s="52"/>
      <c r="E102" s="81"/>
      <c r="F102" s="72"/>
      <c r="G102" s="73"/>
      <c r="H102" s="75"/>
      <c r="I102" s="73"/>
      <c r="J102" s="52"/>
      <c r="K102" s="73"/>
      <c r="L102" s="52"/>
      <c r="M102" s="73"/>
    </row>
    <row r="103" spans="1:13" s="79" customFormat="1" ht="16.5">
      <c r="A103" s="52"/>
      <c r="B103" s="52"/>
      <c r="C103" s="52"/>
      <c r="D103" s="52"/>
      <c r="E103" s="73"/>
      <c r="F103" s="72"/>
      <c r="G103" s="73"/>
      <c r="H103" s="75"/>
      <c r="I103" s="80"/>
      <c r="J103" s="52"/>
      <c r="K103" s="74"/>
      <c r="L103" s="74"/>
      <c r="M103" s="75"/>
    </row>
    <row r="104" spans="1:13" s="79" customFormat="1" ht="16.5">
      <c r="A104" s="52"/>
      <c r="B104" s="52"/>
      <c r="C104" s="52"/>
      <c r="D104" s="52"/>
      <c r="E104" s="81"/>
      <c r="F104" s="72"/>
      <c r="G104" s="73"/>
      <c r="H104" s="75"/>
      <c r="I104" s="80"/>
      <c r="J104" s="52"/>
      <c r="K104" s="74"/>
      <c r="L104" s="74"/>
      <c r="M104" s="75"/>
    </row>
    <row r="105" spans="5:13" s="52" customFormat="1" ht="15.75">
      <c r="E105" s="72"/>
      <c r="F105" s="72"/>
      <c r="G105" s="73"/>
      <c r="H105" s="74"/>
      <c r="I105" s="74"/>
      <c r="J105" s="74"/>
      <c r="K105" s="74"/>
      <c r="L105" s="74"/>
      <c r="M105" s="74"/>
    </row>
    <row r="106" spans="1:13" s="79" customFormat="1" ht="16.5">
      <c r="A106" s="52"/>
      <c r="B106" s="52"/>
      <c r="C106" s="77"/>
      <c r="D106" s="52"/>
      <c r="E106" s="52"/>
      <c r="F106" s="52"/>
      <c r="G106" s="73"/>
      <c r="H106" s="52"/>
      <c r="I106" s="74"/>
      <c r="J106" s="74"/>
      <c r="K106" s="74"/>
      <c r="L106" s="74"/>
      <c r="M106" s="74"/>
    </row>
    <row r="107" spans="1:13" s="79" customFormat="1" ht="16.5">
      <c r="A107" s="52"/>
      <c r="B107" s="52"/>
      <c r="C107" s="52"/>
      <c r="D107" s="52"/>
      <c r="E107" s="72"/>
      <c r="F107" s="72"/>
      <c r="G107" s="73"/>
      <c r="H107" s="52"/>
      <c r="I107" s="74"/>
      <c r="J107" s="74"/>
      <c r="K107" s="74"/>
      <c r="L107" s="74"/>
      <c r="M107" s="75"/>
    </row>
    <row r="108" spans="1:13" s="79" customFormat="1" ht="16.5">
      <c r="A108" s="52"/>
      <c r="B108" s="52"/>
      <c r="C108" s="52"/>
      <c r="D108" s="52"/>
      <c r="E108" s="81"/>
      <c r="F108" s="72"/>
      <c r="G108" s="73"/>
      <c r="H108" s="75"/>
      <c r="I108" s="73"/>
      <c r="J108" s="52"/>
      <c r="K108" s="73"/>
      <c r="L108" s="52"/>
      <c r="M108" s="73"/>
    </row>
    <row r="109" spans="1:13" s="79" customFormat="1" ht="16.5">
      <c r="A109" s="52"/>
      <c r="B109" s="52"/>
      <c r="C109" s="52"/>
      <c r="D109" s="52"/>
      <c r="E109" s="73"/>
      <c r="F109" s="72"/>
      <c r="G109" s="73"/>
      <c r="H109" s="75"/>
      <c r="I109" s="80"/>
      <c r="J109" s="52"/>
      <c r="K109" s="74"/>
      <c r="L109" s="74"/>
      <c r="M109" s="75"/>
    </row>
    <row r="110" spans="1:13" s="79" customFormat="1" ht="16.5">
      <c r="A110" s="52"/>
      <c r="B110" s="52"/>
      <c r="C110" s="52"/>
      <c r="D110" s="52"/>
      <c r="E110" s="81"/>
      <c r="F110" s="72"/>
      <c r="G110" s="73"/>
      <c r="H110" s="75"/>
      <c r="I110" s="80"/>
      <c r="J110" s="52"/>
      <c r="K110" s="74"/>
      <c r="L110" s="74"/>
      <c r="M110" s="75"/>
    </row>
    <row r="111" spans="5:13" s="52" customFormat="1" ht="15.75">
      <c r="E111" s="72"/>
      <c r="F111" s="72"/>
      <c r="G111" s="73"/>
      <c r="H111" s="74"/>
      <c r="I111" s="74"/>
      <c r="J111" s="74"/>
      <c r="K111" s="74"/>
      <c r="L111" s="74"/>
      <c r="M111" s="74"/>
    </row>
    <row r="112" spans="1:13" s="79" customFormat="1" ht="16.5">
      <c r="A112" s="52"/>
      <c r="B112" s="52"/>
      <c r="C112" s="77"/>
      <c r="D112" s="52"/>
      <c r="E112" s="52"/>
      <c r="F112" s="52"/>
      <c r="G112" s="73"/>
      <c r="H112" s="52"/>
      <c r="I112" s="74"/>
      <c r="J112" s="74"/>
      <c r="K112" s="74"/>
      <c r="L112" s="74"/>
      <c r="M112" s="74"/>
    </row>
    <row r="113" spans="1:13" s="79" customFormat="1" ht="16.5">
      <c r="A113" s="52"/>
      <c r="B113" s="52"/>
      <c r="C113" s="52"/>
      <c r="D113" s="52"/>
      <c r="E113" s="72"/>
      <c r="F113" s="72"/>
      <c r="G113" s="73"/>
      <c r="H113" s="52"/>
      <c r="I113" s="74"/>
      <c r="J113" s="74"/>
      <c r="K113" s="74"/>
      <c r="L113" s="74"/>
      <c r="M113" s="75"/>
    </row>
    <row r="114" spans="1:13" s="79" customFormat="1" ht="16.5">
      <c r="A114" s="52"/>
      <c r="B114" s="52"/>
      <c r="C114" s="52"/>
      <c r="D114" s="52"/>
      <c r="E114" s="81"/>
      <c r="F114" s="72"/>
      <c r="G114" s="73"/>
      <c r="H114" s="75"/>
      <c r="I114" s="73"/>
      <c r="J114" s="52"/>
      <c r="K114" s="73"/>
      <c r="L114" s="52"/>
      <c r="M114" s="73"/>
    </row>
    <row r="115" spans="1:13" s="79" customFormat="1" ht="16.5">
      <c r="A115" s="52"/>
      <c r="B115" s="52"/>
      <c r="C115" s="52"/>
      <c r="D115" s="52"/>
      <c r="E115" s="73"/>
      <c r="F115" s="72"/>
      <c r="G115" s="73"/>
      <c r="H115" s="75"/>
      <c r="I115" s="80"/>
      <c r="J115" s="52"/>
      <c r="K115" s="74"/>
      <c r="L115" s="74"/>
      <c r="M115" s="75"/>
    </row>
    <row r="116" spans="1:13" s="79" customFormat="1" ht="16.5">
      <c r="A116" s="52"/>
      <c r="B116" s="52"/>
      <c r="C116" s="52"/>
      <c r="D116" s="52"/>
      <c r="E116" s="81"/>
      <c r="F116" s="72"/>
      <c r="G116" s="73"/>
      <c r="H116" s="75"/>
      <c r="I116" s="80"/>
      <c r="J116" s="52"/>
      <c r="K116" s="74"/>
      <c r="L116" s="74"/>
      <c r="M116" s="75"/>
    </row>
    <row r="117" spans="5:13" s="52" customFormat="1" ht="15.75">
      <c r="E117" s="72"/>
      <c r="F117" s="72"/>
      <c r="G117" s="73"/>
      <c r="H117" s="74"/>
      <c r="I117" s="74"/>
      <c r="J117" s="74"/>
      <c r="K117" s="74"/>
      <c r="L117" s="74"/>
      <c r="M117" s="74"/>
    </row>
    <row r="118" spans="1:13" s="79" customFormat="1" ht="16.5">
      <c r="A118" s="52"/>
      <c r="B118" s="52"/>
      <c r="C118" s="77"/>
      <c r="D118" s="52"/>
      <c r="E118" s="52"/>
      <c r="F118" s="52"/>
      <c r="G118" s="73"/>
      <c r="H118" s="52"/>
      <c r="I118" s="74"/>
      <c r="J118" s="74"/>
      <c r="K118" s="74"/>
      <c r="L118" s="74"/>
      <c r="M118" s="74"/>
    </row>
    <row r="119" spans="1:13" s="79" customFormat="1" ht="16.5">
      <c r="A119" s="52"/>
      <c r="B119" s="52"/>
      <c r="C119" s="52"/>
      <c r="D119" s="52"/>
      <c r="E119" s="72"/>
      <c r="F119" s="72"/>
      <c r="G119" s="73"/>
      <c r="H119" s="52"/>
      <c r="I119" s="74"/>
      <c r="J119" s="74"/>
      <c r="K119" s="74"/>
      <c r="L119" s="74"/>
      <c r="M119" s="75"/>
    </row>
    <row r="120" spans="1:13" s="79" customFormat="1" ht="16.5">
      <c r="A120" s="52"/>
      <c r="B120" s="52"/>
      <c r="C120" s="52"/>
      <c r="D120" s="52"/>
      <c r="E120" s="81"/>
      <c r="F120" s="72"/>
      <c r="G120" s="73"/>
      <c r="H120" s="75"/>
      <c r="I120" s="73"/>
      <c r="J120" s="52"/>
      <c r="K120" s="73"/>
      <c r="L120" s="52"/>
      <c r="M120" s="73"/>
    </row>
    <row r="121" spans="1:13" s="79" customFormat="1" ht="16.5">
      <c r="A121" s="52"/>
      <c r="B121" s="52"/>
      <c r="C121" s="52"/>
      <c r="D121" s="52"/>
      <c r="E121" s="73"/>
      <c r="F121" s="72"/>
      <c r="G121" s="73"/>
      <c r="H121" s="75"/>
      <c r="I121" s="80"/>
      <c r="J121" s="52"/>
      <c r="K121" s="74"/>
      <c r="L121" s="74"/>
      <c r="M121" s="75"/>
    </row>
    <row r="122" spans="1:13" s="79" customFormat="1" ht="16.5">
      <c r="A122" s="52"/>
      <c r="B122" s="52"/>
      <c r="C122" s="52"/>
      <c r="D122" s="52"/>
      <c r="E122" s="81"/>
      <c r="F122" s="72"/>
      <c r="G122" s="73"/>
      <c r="H122" s="75"/>
      <c r="I122" s="80"/>
      <c r="J122" s="52"/>
      <c r="K122" s="74"/>
      <c r="L122" s="74"/>
      <c r="M122" s="75"/>
    </row>
    <row r="123" spans="5:13" s="52" customFormat="1" ht="15.75">
      <c r="E123" s="72"/>
      <c r="F123" s="72"/>
      <c r="G123" s="73"/>
      <c r="H123" s="74"/>
      <c r="I123" s="74"/>
      <c r="J123" s="74"/>
      <c r="K123" s="74"/>
      <c r="L123" s="74"/>
      <c r="M123" s="74"/>
    </row>
    <row r="124" spans="1:13" s="79" customFormat="1" ht="16.5">
      <c r="A124" s="52"/>
      <c r="B124" s="52"/>
      <c r="C124" s="77"/>
      <c r="D124" s="52"/>
      <c r="E124" s="52"/>
      <c r="F124" s="52"/>
      <c r="G124" s="73"/>
      <c r="H124" s="52"/>
      <c r="I124" s="74"/>
      <c r="J124" s="74"/>
      <c r="K124" s="74"/>
      <c r="L124" s="74"/>
      <c r="M124" s="74"/>
    </row>
    <row r="125" spans="1:13" s="79" customFormat="1" ht="16.5">
      <c r="A125" s="52"/>
      <c r="B125" s="52"/>
      <c r="C125" s="52"/>
      <c r="D125" s="52"/>
      <c r="E125" s="72"/>
      <c r="F125" s="72"/>
      <c r="G125" s="73"/>
      <c r="H125" s="52"/>
      <c r="I125" s="74"/>
      <c r="J125" s="74"/>
      <c r="K125" s="74"/>
      <c r="L125" s="74"/>
      <c r="M125" s="75"/>
    </row>
    <row r="126" spans="1:13" s="79" customFormat="1" ht="16.5">
      <c r="A126" s="52"/>
      <c r="B126" s="52"/>
      <c r="C126" s="52"/>
      <c r="D126" s="52"/>
      <c r="E126" s="81"/>
      <c r="F126" s="72"/>
      <c r="G126" s="73"/>
      <c r="H126" s="75"/>
      <c r="I126" s="73"/>
      <c r="J126" s="52"/>
      <c r="K126" s="73"/>
      <c r="L126" s="52"/>
      <c r="M126" s="73"/>
    </row>
    <row r="127" spans="1:13" s="79" customFormat="1" ht="16.5">
      <c r="A127" s="52"/>
      <c r="B127" s="52"/>
      <c r="C127" s="52"/>
      <c r="D127" s="52"/>
      <c r="E127" s="73"/>
      <c r="F127" s="72"/>
      <c r="G127" s="73"/>
      <c r="H127" s="75"/>
      <c r="I127" s="80"/>
      <c r="J127" s="52"/>
      <c r="K127" s="74"/>
      <c r="L127" s="74"/>
      <c r="M127" s="75"/>
    </row>
    <row r="128" spans="1:13" s="79" customFormat="1" ht="16.5">
      <c r="A128" s="52"/>
      <c r="B128" s="52"/>
      <c r="C128" s="52"/>
      <c r="D128" s="52"/>
      <c r="E128" s="81"/>
      <c r="F128" s="72"/>
      <c r="G128" s="73"/>
      <c r="H128" s="75"/>
      <c r="I128" s="80"/>
      <c r="J128" s="52"/>
      <c r="K128" s="74"/>
      <c r="L128" s="74"/>
      <c r="M128" s="75"/>
    </row>
    <row r="129" spans="5:13" s="52" customFormat="1" ht="15.75">
      <c r="E129" s="72"/>
      <c r="F129" s="72"/>
      <c r="G129" s="73"/>
      <c r="H129" s="74"/>
      <c r="I129" s="74"/>
      <c r="J129" s="74"/>
      <c r="K129" s="74"/>
      <c r="L129" s="74"/>
      <c r="M129" s="74"/>
    </row>
    <row r="130" spans="7:13" s="52" customFormat="1" ht="15.75">
      <c r="G130" s="73"/>
      <c r="I130" s="74"/>
      <c r="J130" s="74"/>
      <c r="K130" s="74"/>
      <c r="L130" s="74"/>
      <c r="M130" s="74"/>
    </row>
    <row r="131" spans="5:13" s="52" customFormat="1" ht="15.75">
      <c r="E131" s="72"/>
      <c r="F131" s="72"/>
      <c r="G131" s="73"/>
      <c r="I131" s="74"/>
      <c r="J131" s="74"/>
      <c r="K131" s="74"/>
      <c r="L131" s="74"/>
      <c r="M131" s="75"/>
    </row>
    <row r="132" spans="5:13" s="52" customFormat="1" ht="15.75">
      <c r="E132" s="81"/>
      <c r="F132" s="72"/>
      <c r="G132" s="73"/>
      <c r="H132" s="75"/>
      <c r="I132" s="73"/>
      <c r="K132" s="73"/>
      <c r="M132" s="73"/>
    </row>
    <row r="133" spans="1:13" s="79" customFormat="1" ht="16.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</row>
    <row r="134" spans="5:13" s="52" customFormat="1" ht="16.5">
      <c r="E134" s="73"/>
      <c r="F134" s="72"/>
      <c r="G134" s="73"/>
      <c r="H134" s="75"/>
      <c r="I134" s="80"/>
      <c r="K134" s="74"/>
      <c r="L134" s="74"/>
      <c r="M134" s="75"/>
    </row>
    <row r="135" spans="5:13" s="52" customFormat="1" ht="16.5">
      <c r="E135" s="72"/>
      <c r="F135" s="72"/>
      <c r="G135" s="73"/>
      <c r="H135" s="75"/>
      <c r="I135" s="80"/>
      <c r="K135" s="74"/>
      <c r="L135" s="74"/>
      <c r="M135" s="75"/>
    </row>
    <row r="136" spans="5:13" s="52" customFormat="1" ht="16.5">
      <c r="E136" s="81"/>
      <c r="F136" s="72"/>
      <c r="G136" s="73"/>
      <c r="H136" s="75"/>
      <c r="I136" s="80"/>
      <c r="K136" s="74"/>
      <c r="L136" s="74"/>
      <c r="M136" s="75"/>
    </row>
    <row r="137" spans="5:13" s="52" customFormat="1" ht="15.75">
      <c r="E137" s="72"/>
      <c r="F137" s="72"/>
      <c r="G137" s="73"/>
      <c r="H137" s="74"/>
      <c r="I137" s="74"/>
      <c r="J137" s="74"/>
      <c r="K137" s="74"/>
      <c r="L137" s="74"/>
      <c r="M137" s="74"/>
    </row>
    <row r="138" spans="1:13" s="79" customFormat="1" ht="16.5">
      <c r="A138" s="52"/>
      <c r="B138" s="52"/>
      <c r="C138" s="77"/>
      <c r="D138" s="52"/>
      <c r="E138" s="52"/>
      <c r="F138" s="52"/>
      <c r="G138" s="73"/>
      <c r="H138" s="52"/>
      <c r="I138" s="74"/>
      <c r="J138" s="74"/>
      <c r="K138" s="74"/>
      <c r="L138" s="74"/>
      <c r="M138" s="74"/>
    </row>
  </sheetData>
  <sheetProtection/>
  <protectedRanges>
    <protectedRange sqref="D47:M51" name="Range1_1"/>
    <protectedRange sqref="G39:G42 I39:I42 K39:K42" name="Range1_2"/>
    <protectedRange sqref="G30:G38 I30:I38 K30:K38" name="Range1_4"/>
    <protectedRange sqref="G43:G46 I46:K46 I43:I45 K43:K45" name="Range1_4_3"/>
    <protectedRange sqref="G20:M20 G21:G29 I21:I29 H21:H46 J21:J45 K21:M21 K23:K29 L23:L46 K22:L22 M22:M46" name="Range1_4_2"/>
  </protectedRanges>
  <mergeCells count="2">
    <mergeCell ref="A1:F2"/>
    <mergeCell ref="I15:J15"/>
  </mergeCells>
  <printOptions/>
  <pageMargins left="0.15748031496062992" right="0.2755905511811024" top="0.31496062992125984" bottom="0.4330708661417323" header="0.11811023622047245" footer="0.15748031496062992"/>
  <pageSetup orientation="landscape" paperSize="9" scale="89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2019-03-15T11:44:20Z</dcterms:modified>
  <cp:category/>
  <cp:version/>
  <cp:contentType/>
  <cp:contentStatus/>
</cp:coreProperties>
</file>