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TAV" sheetId="20" r:id="rId1"/>
    <sheet name="G.B." sheetId="21" r:id="rId2"/>
    <sheet name="OX.2-1" sheetId="22" r:id="rId3"/>
    <sheet name="x.2-1" sheetId="23" r:id="rId4"/>
  </sheets>
  <definedNames>
    <definedName name="_xlnm.Print_Area" localSheetId="3">'x.2-1'!$A$1:$M$59</definedName>
    <definedName name="_xlnm.Print_Titles" localSheetId="3">'x.2-1'!$14:$14</definedName>
    <definedName name="tcost" localSheetId="3">#REF!</definedName>
    <definedName name="tcost">#REF!</definedName>
    <definedName name="Total" localSheetId="3">#REF!</definedName>
    <definedName name="Total">#REF!</definedName>
    <definedName name="Total1" localSheetId="3">#REF!</definedName>
    <definedName name="Total1">#REF!</definedName>
    <definedName name="Total2" localSheetId="3">#REF!</definedName>
    <definedName name="Total2">#REF!</definedName>
    <definedName name="Total3" localSheetId="3">#REF!</definedName>
    <definedName name="Total3">#REF!</definedName>
    <definedName name="Total4" localSheetId="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F35" i="23" l="1"/>
  <c r="J35" i="23" s="1"/>
  <c r="M35" i="23" s="1"/>
  <c r="F34" i="23"/>
  <c r="J34" i="23" s="1"/>
  <c r="M34" i="23" s="1"/>
  <c r="F33" i="23"/>
  <c r="F32" i="23"/>
  <c r="L32" i="23" s="1"/>
  <c r="M32" i="23" s="1"/>
  <c r="F31" i="23"/>
  <c r="H31" i="23" s="1"/>
  <c r="M31" i="23" s="1"/>
  <c r="J33" i="23" l="1"/>
  <c r="M33" i="23" s="1"/>
  <c r="F29" i="23" l="1"/>
  <c r="J29" i="23" s="1"/>
  <c r="M29" i="23" s="1"/>
  <c r="E28" i="23"/>
  <c r="F28" i="23" s="1"/>
  <c r="J28" i="23" s="1"/>
  <c r="M28" i="23" s="1"/>
  <c r="F27" i="23"/>
  <c r="J27" i="23" s="1"/>
  <c r="M27" i="23" s="1"/>
  <c r="F26" i="23"/>
  <c r="J26" i="23" s="1"/>
  <c r="M26" i="23" s="1"/>
  <c r="F25" i="23"/>
  <c r="L25" i="23" s="1"/>
  <c r="M25" i="23" s="1"/>
  <c r="F24" i="23"/>
  <c r="H24" i="23" s="1"/>
  <c r="M24" i="23" s="1"/>
  <c r="F22" i="23"/>
  <c r="J22" i="23" s="1"/>
  <c r="M22" i="23" s="1"/>
  <c r="F21" i="23"/>
  <c r="J21" i="23" s="1"/>
  <c r="F20" i="23"/>
  <c r="L20" i="23" s="1"/>
  <c r="M20" i="23" s="1"/>
  <c r="F19" i="23"/>
  <c r="H19" i="23" s="1"/>
  <c r="M19" i="23" s="1"/>
  <c r="F17" i="23"/>
  <c r="H17" i="23" s="1"/>
  <c r="M21" i="23" l="1"/>
  <c r="M17" i="23"/>
  <c r="F47" i="23" l="1"/>
  <c r="J47" i="23" s="1"/>
  <c r="M47" i="23" s="1"/>
  <c r="F46" i="23"/>
  <c r="L46" i="23" s="1"/>
  <c r="M46" i="23" s="1"/>
  <c r="F45" i="23"/>
  <c r="H45" i="23" s="1"/>
  <c r="M45" i="23" s="1"/>
  <c r="F43" i="23"/>
  <c r="J43" i="23" s="1"/>
  <c r="M43" i="23" s="1"/>
  <c r="F42" i="23"/>
  <c r="L42" i="23" s="1"/>
  <c r="M42" i="23" s="1"/>
  <c r="F41" i="23"/>
  <c r="H41" i="23" s="1"/>
  <c r="M41" i="23" s="1"/>
  <c r="F39" i="23"/>
  <c r="J39" i="23" s="1"/>
  <c r="F38" i="23"/>
  <c r="L38" i="23" s="1"/>
  <c r="M38" i="23" s="1"/>
  <c r="F37" i="23"/>
  <c r="H37" i="23" s="1"/>
  <c r="M39" i="23" l="1"/>
  <c r="J48" i="23"/>
  <c r="M37" i="23"/>
  <c r="H48" i="23"/>
  <c r="L48" i="23"/>
  <c r="M48" i="23" l="1"/>
  <c r="L49" i="23"/>
  <c r="L50" i="23" s="1"/>
  <c r="H13" i="22" l="1"/>
  <c r="L51" i="23"/>
  <c r="L52" i="23" s="1"/>
  <c r="J49" i="23"/>
  <c r="J50" i="23" s="1"/>
  <c r="L9" i="23"/>
  <c r="H49" i="23"/>
  <c r="M49" i="23" l="1"/>
  <c r="H50" i="23"/>
  <c r="H51" i="23" s="1"/>
  <c r="H52" i="23" s="1"/>
  <c r="J51" i="23"/>
  <c r="J52" i="23" s="1"/>
  <c r="M50" i="23" l="1"/>
  <c r="M51" i="23"/>
  <c r="M52" i="23" l="1"/>
  <c r="L8" i="23" l="1"/>
  <c r="D13" i="22"/>
  <c r="D14" i="22" s="1"/>
  <c r="G13" i="22" l="1"/>
  <c r="H14" i="22" l="1"/>
  <c r="G17" i="22" s="1"/>
  <c r="G14" i="22" l="1"/>
  <c r="G15" i="22" l="1"/>
  <c r="G16" i="22" s="1"/>
  <c r="G18" i="22" s="1"/>
  <c r="G19" i="22" s="1"/>
  <c r="G20" i="22" l="1"/>
  <c r="C10" i="21"/>
  <c r="G21" i="22" l="1"/>
  <c r="G22" i="22" s="1"/>
  <c r="F9" i="21" l="1"/>
  <c r="L16" i="20" s="1"/>
  <c r="G9" i="22"/>
</calcChain>
</file>

<file path=xl/sharedStrings.xml><?xml version="1.0" encoding="utf-8"?>
<sst xmlns="http://schemas.openxmlformats.org/spreadsheetml/2006/main" count="163" uniqueCount="106">
  <si>
    <t>lari</t>
  </si>
  <si>
    <t>jami</t>
  </si>
  <si>
    <t>#</t>
  </si>
  <si>
    <t>safuZveli</t>
  </si>
  <si>
    <t>sul</t>
  </si>
  <si>
    <t>SromiTi resursebi</t>
  </si>
  <si>
    <t>kac/sT</t>
  </si>
  <si>
    <t>kg</t>
  </si>
  <si>
    <t>sxva xarjebi</t>
  </si>
  <si>
    <t>ganz.</t>
  </si>
  <si>
    <t>erT.</t>
  </si>
  <si>
    <t>fasi</t>
  </si>
  <si>
    <t>manqanebi</t>
  </si>
  <si>
    <t>kv.m.</t>
  </si>
  <si>
    <t>kub.m.</t>
  </si>
  <si>
    <t>8-3-2.</t>
  </si>
  <si>
    <t xml:space="preserve">RorRi </t>
  </si>
  <si>
    <t>yalibis fari</t>
  </si>
  <si>
    <t>cali</t>
  </si>
  <si>
    <t xml:space="preserve">lokalur-resursuli xarjTaRricxva </t>
  </si>
  <si>
    <t xml:space="preserve">saxarjTaRricxvo Rirebuleba   </t>
  </si>
  <si>
    <t>aTasi  lari</t>
  </si>
  <si>
    <t>Tbilisi 2019 weli</t>
  </si>
  <si>
    <t>ganmartebiTi baraTi</t>
  </si>
  <si>
    <t xml:space="preserve">zednadebi xarjebi 10%; </t>
  </si>
  <si>
    <t xml:space="preserve">saxarjTaRricxvo mogeba 8%  gauTvaliswinebeli xarjebi 5%;  (ВЗЕР-84 miTiTebebi nakreb saxarjTaRicxvo  </t>
  </si>
  <si>
    <t xml:space="preserve">saerTo saxarjTaRricxvo Rirebulebaa _   </t>
  </si>
  <si>
    <t>aTasi lari.</t>
  </si>
  <si>
    <t xml:space="preserve"> d.R.g. _ </t>
  </si>
  <si>
    <t xml:space="preserve">aTasi  lari, 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</si>
  <si>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</si>
  <si>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saxarjTaRicxvo Rirebuleba </t>
  </si>
  <si>
    <t>aTasi lari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</si>
  <si>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</si>
  <si>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</si>
  <si>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</si>
  <si>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</si>
  <si>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</si>
  <si>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</si>
  <si>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</si>
  <si>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>lok.x.#2-1</t>
  </si>
  <si>
    <t>dRg 18%</t>
  </si>
  <si>
    <t>eqspertizis xarji 2.8%</t>
  </si>
  <si>
    <t xml:space="preserve">zednadebi xarjebi </t>
  </si>
  <si>
    <t xml:space="preserve"> jami</t>
  </si>
  <si>
    <t>saxarjTaRricxvo mogeba</t>
  </si>
  <si>
    <t>,</t>
  </si>
  <si>
    <t xml:space="preserve">saxarjTaRricxvo Rirebuleba </t>
  </si>
  <si>
    <t xml:space="preserve"> maT Soris xelfasi</t>
  </si>
  <si>
    <t>s a m u S a o s</t>
  </si>
  <si>
    <t xml:space="preserve">     resursi</t>
  </si>
  <si>
    <t>xelfasi</t>
  </si>
  <si>
    <t>masala</t>
  </si>
  <si>
    <t xml:space="preserve">   meqanizmebi</t>
  </si>
  <si>
    <t>dasaxeleba</t>
  </si>
  <si>
    <t>erTeulze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</si>
  <si>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</si>
  <si>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</si>
  <si>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</si>
  <si>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</si>
  <si>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</si>
  <si>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</si>
  <si>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</si>
  <si>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</si>
  <si>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</si>
  <si>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</si>
  <si>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</si>
  <si>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</si>
  <si>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</si>
  <si>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preiskur.</t>
  </si>
  <si>
    <t>naw.1</t>
  </si>
  <si>
    <t xml:space="preserve">SromiTi resursebi </t>
  </si>
  <si>
    <t>k/sT</t>
  </si>
  <si>
    <t>#1-670</t>
  </si>
  <si>
    <t xml:space="preserve">manqanebi </t>
  </si>
  <si>
    <t>saremonto samuSaoebi</t>
  </si>
  <si>
    <t>მრავალფუნქციური სასრიალო და საქანელis mowyoba</t>
  </si>
  <si>
    <t>#1-147</t>
  </si>
  <si>
    <t xml:space="preserve">sasrialo </t>
  </si>
  <si>
    <t>figurebis mowyoba</t>
  </si>
  <si>
    <t xml:space="preserve">figurebi </t>
  </si>
  <si>
    <t>aiwona-daiwonas mowyoba</t>
  </si>
  <si>
    <t>aiwona-daiwona</t>
  </si>
  <si>
    <t>teritoriis keTilmowyoba</t>
  </si>
  <si>
    <t>1-959</t>
  </si>
  <si>
    <t>arsebuli koindris moWra da gruntis mosworeba-damuSaveba</t>
  </si>
  <si>
    <t>RorRis safuZvlis mowyoba</t>
  </si>
  <si>
    <t>6-3-5.</t>
  </si>
  <si>
    <t>betoni ~Β25~</t>
  </si>
  <si>
    <t xml:space="preserve">yalibis ficari </t>
  </si>
  <si>
    <r>
      <t>m</t>
    </r>
    <r>
      <rPr>
        <sz val="11"/>
        <rFont val="Calibri"/>
        <family val="2"/>
        <charset val="204"/>
        <scheme val="minor"/>
      </rPr>
      <t>³</t>
    </r>
  </si>
  <si>
    <r>
      <t>m</t>
    </r>
    <r>
      <rPr>
        <sz val="11"/>
        <rFont val="Calibri"/>
        <family val="2"/>
        <charset val="204"/>
        <scheme val="minor"/>
      </rPr>
      <t>²</t>
    </r>
  </si>
  <si>
    <r>
      <t>m</t>
    </r>
    <r>
      <rPr>
        <b/>
        <sz val="11"/>
        <rFont val="Calibri"/>
        <family val="2"/>
        <charset val="204"/>
        <scheme val="minor"/>
      </rPr>
      <t>³</t>
    </r>
  </si>
  <si>
    <t>11-44.</t>
  </si>
  <si>
    <t>kauCukis filebis  mowyoba</t>
  </si>
  <si>
    <t xml:space="preserve"> </t>
  </si>
  <si>
    <t>kauCukis filebis mowyoba (sisqiT 30 mm)</t>
  </si>
  <si>
    <t xml:space="preserve">webo </t>
  </si>
  <si>
    <t>r/betonis filis mowyoba</t>
  </si>
  <si>
    <t xml:space="preserve">gauTvaliswinebeli xarjebi 5% </t>
  </si>
  <si>
    <t>sapensio danaricxi (xelfasis jamidan) 2%</t>
  </si>
  <si>
    <t xml:space="preserve"> xarjTaRricxva Sedgenilia  saqarTvelos premier-ministris brZaneba #52-is da dadgenileba #55-is (2014 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</si>
  <si>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>gaangariSebaze p.14 gv.58)  d.R.g. _ 18%. dagrovebiTi sapensio gadasaxadi 2%, ექსპერტის ხარჯი 2.8%</t>
  </si>
  <si>
    <t>q. Tbilisis 45-e baga-baRis saremonto samuSaoebi</t>
  </si>
  <si>
    <t>45-e ბაღი</t>
  </si>
  <si>
    <t>saobieqto xarjTaRricxva  45-ე ბაღი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</si>
</sst>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\ _L_a_r_i_-;\-* #,##0.00\ _L_a_r_i_-;_-* &quot;-&quot;??\ _L_a_r_i_-;_-@_-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_-;\-* #,##0.0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_-;\-* #,##0_-;_-* &quot;-&quot;??_-;_-@_-"/>
    <numFmt numFmtId="174" formatCode="_-* #,##0.000_р_._-;\-* #,##0.000_р_._-;_-* &quot;-&quot;??_р_._-;_-@_-"/>
    <numFmt numFmtId="175" formatCode="_-* #,##0.000\ _₽_-;\-* #,##0.000\ _₽_-;_-* &quot;-&quot;???\ _₽_-;_-@_-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AcadNusx"/>
    </font>
    <font>
      <sz val="12"/>
      <name val="AcadNusx"/>
    </font>
    <font>
      <sz val="10"/>
      <name val="AcadNusx"/>
    </font>
    <font>
      <sz val="14"/>
      <name val="AcadNusx"/>
    </font>
    <font>
      <b/>
      <sz val="10"/>
      <name val="AcadNusx"/>
    </font>
    <font>
      <b/>
      <sz val="11"/>
      <name val="AcadNusx"/>
    </font>
    <font>
      <b/>
      <sz val="14"/>
      <name val="AcadNusx"/>
    </font>
    <font>
      <b/>
      <sz val="12"/>
      <name val="AcadNusx"/>
    </font>
    <font>
      <sz val="8"/>
      <name val="AcadNusx"/>
    </font>
    <font>
      <b/>
      <sz val="16"/>
      <name val="AcadNusx"/>
    </font>
    <font>
      <sz val="16"/>
      <name val="AcadNusx"/>
    </font>
    <font>
      <u/>
      <sz val="12"/>
      <name val="AcadNusx"/>
    </font>
    <font>
      <sz val="9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rachveulebrivi Thin"/>
      <family val="2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59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8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38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9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42">
    <xf numFmtId="0" fontId="0" fillId="0" borderId="0" xfId="0"/>
    <xf numFmtId="0" fontId="27" fillId="0" borderId="0" xfId="470" applyFont="1"/>
    <xf numFmtId="0" fontId="26" fillId="0" borderId="0" xfId="470" applyFont="1" applyAlignment="1">
      <alignment horizontal="center"/>
    </xf>
    <xf numFmtId="0" fontId="28" fillId="0" borderId="0" xfId="470" applyFont="1"/>
    <xf numFmtId="0" fontId="34" fillId="0" borderId="0" xfId="470" applyFont="1" applyAlignment="1"/>
    <xf numFmtId="0" fontId="26" fillId="0" borderId="0" xfId="470" applyFont="1"/>
    <xf numFmtId="0" fontId="34" fillId="0" borderId="0" xfId="470" applyFont="1" applyAlignment="1">
      <alignment vertical="center"/>
    </xf>
    <xf numFmtId="0" fontId="26" fillId="0" borderId="0" xfId="444" applyFont="1" applyAlignment="1">
      <alignment horizontal="left"/>
    </xf>
    <xf numFmtId="0" fontId="34" fillId="0" borderId="0" xfId="444" applyFont="1" applyAlignment="1">
      <alignment vertical="center" wrapText="1"/>
    </xf>
    <xf numFmtId="0" fontId="31" fillId="0" borderId="0" xfId="550" applyFont="1" applyAlignment="1"/>
    <xf numFmtId="0" fontId="26" fillId="0" borderId="0" xfId="470" applyFont="1" applyAlignment="1">
      <alignment horizontal="left"/>
    </xf>
    <xf numFmtId="0" fontId="26" fillId="0" borderId="0" xfId="470" applyFont="1" applyBorder="1" applyAlignment="1">
      <alignment horizontal="center"/>
    </xf>
    <xf numFmtId="0" fontId="32" fillId="0" borderId="0" xfId="470" applyFont="1"/>
    <xf numFmtId="0" fontId="29" fillId="0" borderId="0" xfId="470" applyFont="1"/>
    <xf numFmtId="0" fontId="26" fillId="0" borderId="0" xfId="508" applyFont="1"/>
    <xf numFmtId="0" fontId="26" fillId="0" borderId="0" xfId="508" applyFont="1" applyBorder="1"/>
    <xf numFmtId="0" fontId="26" fillId="0" borderId="0" xfId="467" applyFont="1"/>
    <xf numFmtId="0" fontId="26" fillId="0" borderId="0" xfId="470" applyFont="1" applyAlignment="1">
      <alignment vertical="center" wrapText="1"/>
    </xf>
    <xf numFmtId="0" fontId="25" fillId="0" borderId="0" xfId="467" applyFont="1"/>
    <xf numFmtId="0" fontId="25" fillId="0" borderId="0" xfId="508" applyFont="1" applyBorder="1"/>
    <xf numFmtId="168" fontId="25" fillId="0" borderId="0" xfId="467" quotePrefix="1" applyNumberFormat="1" applyFont="1" applyAlignment="1">
      <alignment horizontal="center" vertical="center"/>
    </xf>
    <xf numFmtId="168" fontId="25" fillId="0" borderId="0" xfId="467" applyNumberFormat="1" applyFont="1" applyAlignment="1">
      <alignment horizontal="center"/>
    </xf>
    <xf numFmtId="0" fontId="25" fillId="0" borderId="0" xfId="470" applyFont="1"/>
    <xf numFmtId="0" fontId="26" fillId="0" borderId="0" xfId="508" applyFont="1" applyBorder="1" applyAlignment="1">
      <alignment horizontal="center"/>
    </xf>
    <xf numFmtId="171" fontId="26" fillId="0" borderId="0" xfId="303" applyNumberFormat="1" applyFont="1" applyBorder="1"/>
    <xf numFmtId="171" fontId="26" fillId="0" borderId="0" xfId="303" applyNumberFormat="1" applyFont="1" applyBorder="1" applyAlignment="1">
      <alignment horizontal="center"/>
    </xf>
    <xf numFmtId="173" fontId="26" fillId="0" borderId="0" xfId="470" applyNumberFormat="1" applyFont="1"/>
    <xf numFmtId="0" fontId="33" fillId="0" borderId="0" xfId="508" applyFont="1" applyBorder="1" applyAlignment="1">
      <alignment horizontal="center"/>
    </xf>
    <xf numFmtId="0" fontId="36" fillId="0" borderId="0" xfId="508" applyFont="1" applyBorder="1" applyAlignment="1">
      <alignment horizontal="center"/>
    </xf>
    <xf numFmtId="0" fontId="26" fillId="0" borderId="0" xfId="508" applyFont="1" applyBorder="1" applyAlignment="1">
      <alignment horizontal="center" vertical="center" wrapText="1"/>
    </xf>
    <xf numFmtId="0" fontId="37" fillId="0" borderId="0" xfId="508" applyFont="1" applyBorder="1" applyAlignment="1">
      <alignment vertical="center" wrapText="1"/>
    </xf>
    <xf numFmtId="9" fontId="26" fillId="0" borderId="0" xfId="587" applyFont="1" applyBorder="1" applyAlignment="1">
      <alignment horizontal="center" vertical="center" wrapText="1"/>
    </xf>
    <xf numFmtId="171" fontId="26" fillId="0" borderId="0" xfId="303" applyNumberFormat="1" applyFont="1" applyBorder="1" applyAlignment="1">
      <alignment vertical="center" wrapText="1"/>
    </xf>
    <xf numFmtId="171" fontId="26" fillId="0" borderId="0" xfId="303" applyNumberFormat="1" applyFont="1" applyBorder="1" applyAlignment="1">
      <alignment horizontal="center" vertical="center" wrapText="1"/>
    </xf>
    <xf numFmtId="0" fontId="26" fillId="0" borderId="0" xfId="508" applyFont="1" applyBorder="1" applyAlignment="1">
      <alignment vertical="center" wrapText="1"/>
    </xf>
    <xf numFmtId="0" fontId="25" fillId="0" borderId="0" xfId="506" applyFont="1" applyBorder="1"/>
    <xf numFmtId="0" fontId="30" fillId="0" borderId="0" xfId="506" applyFont="1" applyBorder="1"/>
    <xf numFmtId="0" fontId="32" fillId="0" borderId="0" xfId="470" applyFont="1" applyBorder="1"/>
    <xf numFmtId="0" fontId="26" fillId="0" borderId="0" xfId="470" applyFont="1" applyBorder="1"/>
    <xf numFmtId="0" fontId="25" fillId="0" borderId="0" xfId="506" applyFont="1" applyBorder="1" applyAlignment="1">
      <alignment horizontal="center"/>
    </xf>
    <xf numFmtId="0" fontId="27" fillId="0" borderId="0" xfId="470" applyFont="1" applyBorder="1"/>
    <xf numFmtId="0" fontId="29" fillId="0" borderId="0" xfId="470" applyFont="1" applyBorder="1"/>
    <xf numFmtId="167" fontId="26" fillId="0" borderId="0" xfId="508" applyNumberFormat="1" applyFont="1"/>
    <xf numFmtId="0" fontId="26" fillId="0" borderId="0" xfId="508" applyFont="1" applyAlignment="1">
      <alignment horizontal="left"/>
    </xf>
    <xf numFmtId="0" fontId="25" fillId="0" borderId="0" xfId="508" applyFont="1"/>
    <xf numFmtId="0" fontId="25" fillId="0" borderId="0" xfId="508" applyFont="1" applyAlignment="1">
      <alignment horizontal="left"/>
    </xf>
    <xf numFmtId="174" fontId="27" fillId="0" borderId="0" xfId="652" applyNumberFormat="1" applyFont="1"/>
    <xf numFmtId="0" fontId="26" fillId="0" borderId="16" xfId="508" applyFont="1" applyBorder="1"/>
    <xf numFmtId="0" fontId="27" fillId="0" borderId="12" xfId="508" applyFont="1" applyBorder="1"/>
    <xf numFmtId="0" fontId="27" fillId="0" borderId="0" xfId="508" applyFont="1" applyBorder="1"/>
    <xf numFmtId="0" fontId="26" fillId="0" borderId="11" xfId="508" applyFont="1" applyBorder="1" applyAlignment="1">
      <alignment horizontal="center"/>
    </xf>
    <xf numFmtId="0" fontId="26" fillId="0" borderId="10" xfId="508" applyFont="1" applyBorder="1" applyAlignment="1">
      <alignment horizontal="center"/>
    </xf>
    <xf numFmtId="0" fontId="26" fillId="0" borderId="18" xfId="508" applyFont="1" applyBorder="1" applyAlignment="1">
      <alignment horizontal="center"/>
    </xf>
    <xf numFmtId="0" fontId="25" fillId="0" borderId="10" xfId="508" applyFont="1" applyBorder="1" applyAlignment="1">
      <alignment horizontal="center" vertical="center" wrapText="1"/>
    </xf>
    <xf numFmtId="0" fontId="25" fillId="0" borderId="10" xfId="508" applyFont="1" applyBorder="1" applyAlignment="1">
      <alignment horizontal="center"/>
    </xf>
    <xf numFmtId="0" fontId="26" fillId="0" borderId="0" xfId="519" applyFont="1" applyAlignment="1">
      <alignment vertical="center"/>
    </xf>
    <xf numFmtId="0" fontId="28" fillId="0" borderId="0" xfId="519" applyFont="1"/>
    <xf numFmtId="0" fontId="26" fillId="0" borderId="0" xfId="519" applyFont="1" applyBorder="1" applyAlignment="1">
      <alignment vertical="center"/>
    </xf>
    <xf numFmtId="0" fontId="26" fillId="0" borderId="0" xfId="519" applyFont="1" applyBorder="1" applyAlignment="1">
      <alignment horizontal="center" vertical="center"/>
    </xf>
    <xf numFmtId="0" fontId="26" fillId="0" borderId="0" xfId="519" applyFont="1" applyAlignment="1">
      <alignment horizontal="left" vertical="center"/>
    </xf>
    <xf numFmtId="0" fontId="35" fillId="0" borderId="0" xfId="470" applyFont="1" applyAlignment="1">
      <alignment vertical="center"/>
    </xf>
    <xf numFmtId="0" fontId="25" fillId="0" borderId="10" xfId="646" applyFont="1" applyBorder="1" applyAlignment="1">
      <alignment horizontal="center" vertical="center" wrapText="1"/>
    </xf>
    <xf numFmtId="0" fontId="30" fillId="0" borderId="10" xfId="646" applyFont="1" applyBorder="1" applyAlignment="1">
      <alignment horizontal="center" vertical="center" wrapText="1"/>
    </xf>
    <xf numFmtId="9" fontId="30" fillId="0" borderId="10" xfId="587" applyFont="1" applyBorder="1" applyAlignment="1">
      <alignment horizontal="center" vertical="center" wrapText="1"/>
    </xf>
    <xf numFmtId="168" fontId="25" fillId="0" borderId="10" xfId="646" applyNumberFormat="1" applyFont="1" applyBorder="1" applyAlignment="1">
      <alignment horizontal="center" vertical="center" wrapText="1"/>
    </xf>
    <xf numFmtId="2" fontId="25" fillId="0" borderId="10" xfId="646" applyNumberFormat="1" applyFont="1" applyBorder="1" applyAlignment="1">
      <alignment horizontal="center" vertical="center" wrapText="1"/>
    </xf>
    <xf numFmtId="2" fontId="30" fillId="0" borderId="10" xfId="646" applyNumberFormat="1" applyFont="1" applyBorder="1" applyAlignment="1">
      <alignment horizontal="center" vertical="center" wrapText="1"/>
    </xf>
    <xf numFmtId="0" fontId="25" fillId="0" borderId="0" xfId="444" applyFont="1" applyBorder="1" applyAlignment="1">
      <alignment horizontal="center"/>
    </xf>
    <xf numFmtId="0" fontId="30" fillId="0" borderId="10" xfId="444" applyFont="1" applyBorder="1" applyAlignment="1">
      <alignment horizontal="center"/>
    </xf>
    <xf numFmtId="2" fontId="30" fillId="0" borderId="10" xfId="444" applyNumberFormat="1" applyFont="1" applyBorder="1" applyAlignment="1">
      <alignment horizontal="center"/>
    </xf>
    <xf numFmtId="2" fontId="29" fillId="0" borderId="10" xfId="646" applyNumberFormat="1" applyFont="1" applyBorder="1" applyAlignment="1">
      <alignment horizontal="center" vertical="center" wrapText="1"/>
    </xf>
    <xf numFmtId="0" fontId="26" fillId="0" borderId="0" xfId="447" applyFont="1" applyBorder="1" applyAlignment="1">
      <alignment horizontal="center"/>
    </xf>
    <xf numFmtId="0" fontId="25" fillId="0" borderId="0" xfId="447" applyFont="1" applyBorder="1" applyAlignment="1">
      <alignment horizontal="center" vertical="center" wrapText="1"/>
    </xf>
    <xf numFmtId="0" fontId="26" fillId="0" borderId="0" xfId="635" applyFont="1" applyAlignment="1">
      <alignment horizontal="center"/>
    </xf>
    <xf numFmtId="0" fontId="26" fillId="0" borderId="0" xfId="635" applyFont="1" applyBorder="1" applyAlignment="1">
      <alignment horizontal="center"/>
    </xf>
    <xf numFmtId="0" fontId="26" fillId="0" borderId="0" xfId="646" applyFont="1" applyAlignment="1">
      <alignment horizontal="center"/>
    </xf>
    <xf numFmtId="0" fontId="26" fillId="0" borderId="0" xfId="646" applyFont="1" applyBorder="1" applyAlignment="1">
      <alignment horizontal="center"/>
    </xf>
    <xf numFmtId="0" fontId="27" fillId="0" borderId="0" xfId="646" applyFont="1" applyAlignment="1">
      <alignment horizontal="left"/>
    </xf>
    <xf numFmtId="0" fontId="28" fillId="0" borderId="0" xfId="646" applyFont="1" applyAlignment="1">
      <alignment horizontal="left"/>
    </xf>
    <xf numFmtId="0" fontId="26" fillId="0" borderId="0" xfId="550" applyFont="1" applyAlignment="1">
      <alignment horizontal="center"/>
    </xf>
    <xf numFmtId="0" fontId="27" fillId="0" borderId="0" xfId="646" applyFont="1" applyAlignment="1">
      <alignment horizontal="center"/>
    </xf>
    <xf numFmtId="0" fontId="26" fillId="24" borderId="0" xfId="654" applyFont="1" applyFill="1"/>
    <xf numFmtId="0" fontId="27" fillId="0" borderId="0" xfId="655" applyFont="1" applyAlignment="1">
      <alignment horizontal="center"/>
    </xf>
    <xf numFmtId="0" fontId="27" fillId="0" borderId="0" xfId="655" applyFont="1"/>
    <xf numFmtId="0" fontId="26" fillId="0" borderId="0" xfId="656" applyFont="1" applyAlignment="1">
      <alignment horizontal="right"/>
    </xf>
    <xf numFmtId="0" fontId="26" fillId="0" borderId="0" xfId="656" applyFont="1" applyAlignment="1">
      <alignment horizontal="center"/>
    </xf>
    <xf numFmtId="0" fontId="26" fillId="24" borderId="0" xfId="654" applyFont="1" applyFill="1" applyAlignment="1">
      <alignment horizontal="left"/>
    </xf>
    <xf numFmtId="0" fontId="27" fillId="0" borderId="0" xfId="655" applyFont="1" applyBorder="1" applyAlignment="1">
      <alignment horizontal="center"/>
    </xf>
    <xf numFmtId="0" fontId="27" fillId="0" borderId="0" xfId="655" applyFont="1" applyBorder="1"/>
    <xf numFmtId="0" fontId="26" fillId="0" borderId="0" xfId="646" applyFont="1" applyBorder="1" applyAlignment="1">
      <alignment horizontal="right"/>
    </xf>
    <xf numFmtId="1" fontId="27" fillId="0" borderId="0" xfId="646" applyNumberFormat="1" applyFont="1" applyBorder="1" applyAlignment="1">
      <alignment horizontal="center"/>
    </xf>
    <xf numFmtId="0" fontId="27" fillId="0" borderId="16" xfId="655" applyFont="1" applyBorder="1"/>
    <xf numFmtId="0" fontId="27" fillId="0" borderId="12" xfId="655" applyFont="1" applyBorder="1" applyAlignment="1">
      <alignment horizontal="center"/>
    </xf>
    <xf numFmtId="0" fontId="25" fillId="0" borderId="20" xfId="655" applyFont="1" applyBorder="1" applyAlignment="1">
      <alignment horizontal="center"/>
    </xf>
    <xf numFmtId="0" fontId="27" fillId="0" borderId="10" xfId="655" applyFont="1" applyBorder="1"/>
    <xf numFmtId="0" fontId="27" fillId="0" borderId="15" xfId="655" applyFont="1" applyBorder="1" applyAlignment="1">
      <alignment horizontal="center"/>
    </xf>
    <xf numFmtId="0" fontId="27" fillId="0" borderId="19" xfId="655" applyFont="1" applyBorder="1"/>
    <xf numFmtId="0" fontId="27" fillId="0" borderId="15" xfId="655" applyFont="1" applyBorder="1"/>
    <xf numFmtId="0" fontId="27" fillId="0" borderId="18" xfId="655" applyFont="1" applyBorder="1"/>
    <xf numFmtId="0" fontId="27" fillId="0" borderId="21" xfId="655" applyFont="1" applyBorder="1" applyAlignment="1">
      <alignment horizontal="center"/>
    </xf>
    <xf numFmtId="0" fontId="27" fillId="0" borderId="13" xfId="655" applyFont="1" applyBorder="1" applyAlignment="1">
      <alignment horizontal="center"/>
    </xf>
    <xf numFmtId="0" fontId="27" fillId="0" borderId="14" xfId="655" applyFont="1" applyBorder="1"/>
    <xf numFmtId="0" fontId="27" fillId="0" borderId="11" xfId="655" applyFont="1" applyBorder="1" applyAlignment="1">
      <alignment horizontal="center"/>
    </xf>
    <xf numFmtId="0" fontId="27" fillId="0" borderId="17" xfId="655" applyFont="1" applyBorder="1" applyAlignment="1">
      <alignment horizontal="center"/>
    </xf>
    <xf numFmtId="0" fontId="27" fillId="0" borderId="11" xfId="655" applyFont="1" applyBorder="1"/>
    <xf numFmtId="0" fontId="27" fillId="0" borderId="10" xfId="655" applyFont="1" applyBorder="1" applyAlignment="1">
      <alignment horizontal="center"/>
    </xf>
    <xf numFmtId="0" fontId="27" fillId="0" borderId="18" xfId="655" applyFont="1" applyBorder="1" applyAlignment="1">
      <alignment horizontal="center"/>
    </xf>
    <xf numFmtId="0" fontId="27" fillId="0" borderId="19" xfId="655" applyFont="1" applyBorder="1" applyAlignment="1">
      <alignment horizontal="center"/>
    </xf>
    <xf numFmtId="0" fontId="30" fillId="0" borderId="10" xfId="655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8" fontId="25" fillId="0" borderId="13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25" fillId="0" borderId="13" xfId="560" applyFont="1" applyBorder="1" applyAlignment="1">
      <alignment horizontal="center"/>
    </xf>
    <xf numFmtId="0" fontId="25" fillId="0" borderId="0" xfId="560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68" fontId="25" fillId="0" borderId="0" xfId="0" applyNumberFormat="1" applyFont="1" applyAlignment="1">
      <alignment horizontal="center"/>
    </xf>
    <xf numFmtId="167" fontId="25" fillId="0" borderId="13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8" fontId="25" fillId="0" borderId="11" xfId="0" applyNumberFormat="1" applyFont="1" applyBorder="1" applyAlignment="1">
      <alignment horizontal="center"/>
    </xf>
    <xf numFmtId="168" fontId="25" fillId="0" borderId="17" xfId="0" applyNumberFormat="1" applyFont="1" applyBorder="1" applyAlignment="1">
      <alignment horizontal="center"/>
    </xf>
    <xf numFmtId="0" fontId="25" fillId="0" borderId="11" xfId="560" applyFont="1" applyBorder="1" applyAlignment="1">
      <alignment horizontal="center"/>
    </xf>
    <xf numFmtId="0" fontId="25" fillId="0" borderId="17" xfId="56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560" applyFont="1" applyBorder="1" applyAlignment="1">
      <alignment horizontal="center" vertical="center" wrapText="1"/>
    </xf>
    <xf numFmtId="0" fontId="25" fillId="0" borderId="0" xfId="56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/>
    </xf>
    <xf numFmtId="2" fontId="25" fillId="0" borderId="13" xfId="0" applyNumberFormat="1" applyFont="1" applyBorder="1" applyAlignment="1" applyProtection="1">
      <alignment horizontal="center"/>
    </xf>
    <xf numFmtId="2" fontId="25" fillId="0" borderId="0" xfId="0" applyNumberFormat="1" applyFont="1" applyBorder="1" applyAlignment="1" applyProtection="1">
      <alignment horizontal="center"/>
    </xf>
    <xf numFmtId="2" fontId="25" fillId="0" borderId="13" xfId="560" applyNumberFormat="1" applyFont="1" applyBorder="1" applyAlignment="1" applyProtection="1">
      <alignment horizontal="center"/>
    </xf>
    <xf numFmtId="2" fontId="25" fillId="0" borderId="0" xfId="560" applyNumberFormat="1" applyFont="1" applyBorder="1" applyAlignment="1" applyProtection="1">
      <alignment horizontal="center"/>
    </xf>
    <xf numFmtId="0" fontId="25" fillId="0" borderId="2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168" fontId="30" fillId="0" borderId="13" xfId="0" applyNumberFormat="1" applyFont="1" applyBorder="1" applyAlignment="1">
      <alignment horizontal="center"/>
    </xf>
    <xf numFmtId="0" fontId="40" fillId="0" borderId="0" xfId="0" applyFont="1" applyBorder="1"/>
    <xf numFmtId="0" fontId="30" fillId="0" borderId="0" xfId="0" applyFont="1" applyBorder="1" applyAlignment="1">
      <alignment horizontal="center" vertical="center" wrapText="1"/>
    </xf>
    <xf numFmtId="168" fontId="30" fillId="0" borderId="13" xfId="0" applyNumberFormat="1" applyFont="1" applyBorder="1" applyAlignment="1">
      <alignment horizontal="center" vertical="center" wrapText="1"/>
    </xf>
    <xf numFmtId="0" fontId="26" fillId="0" borderId="0" xfId="444" applyFont="1" applyAlignment="1">
      <alignment horizontal="center"/>
    </xf>
    <xf numFmtId="0" fontId="27" fillId="0" borderId="0" xfId="444" applyFont="1" applyBorder="1" applyAlignment="1">
      <alignment horizontal="center"/>
    </xf>
    <xf numFmtId="168" fontId="25" fillId="0" borderId="0" xfId="444" applyNumberFormat="1" applyFont="1" applyBorder="1" applyAlignment="1">
      <alignment horizontal="center"/>
    </xf>
    <xf numFmtId="2" fontId="25" fillId="0" borderId="0" xfId="444" applyNumberFormat="1" applyFont="1" applyBorder="1" applyAlignment="1">
      <alignment horizontal="center"/>
    </xf>
    <xf numFmtId="0" fontId="25" fillId="0" borderId="0" xfId="657" applyFont="1" applyBorder="1" applyAlignment="1">
      <alignment horizontal="center"/>
    </xf>
    <xf numFmtId="1" fontId="25" fillId="0" borderId="0" xfId="444" applyNumberFormat="1" applyFont="1" applyBorder="1" applyAlignment="1">
      <alignment horizontal="center"/>
    </xf>
    <xf numFmtId="167" fontId="25" fillId="0" borderId="0" xfId="444" applyNumberFormat="1" applyFont="1" applyBorder="1" applyAlignment="1">
      <alignment horizontal="center"/>
    </xf>
    <xf numFmtId="0" fontId="25" fillId="0" borderId="0" xfId="444" applyFont="1" applyBorder="1" applyAlignment="1">
      <alignment horizontal="center" wrapText="1"/>
    </xf>
    <xf numFmtId="0" fontId="27" fillId="0" borderId="0" xfId="657" applyFont="1" applyBorder="1" applyAlignment="1">
      <alignment horizontal="center"/>
    </xf>
    <xf numFmtId="0" fontId="26" fillId="0" borderId="0" xfId="444" applyFont="1" applyBorder="1" applyAlignment="1">
      <alignment horizontal="center"/>
    </xf>
    <xf numFmtId="2" fontId="26" fillId="0" borderId="0" xfId="444" applyNumberFormat="1" applyFont="1" applyBorder="1" applyAlignment="1">
      <alignment horizontal="center"/>
    </xf>
    <xf numFmtId="169" fontId="25" fillId="0" borderId="0" xfId="444" applyNumberFormat="1" applyFont="1" applyBorder="1" applyAlignment="1">
      <alignment horizontal="center"/>
    </xf>
    <xf numFmtId="0" fontId="25" fillId="0" borderId="18" xfId="508" applyFont="1" applyBorder="1" applyAlignment="1">
      <alignment horizontal="center"/>
    </xf>
    <xf numFmtId="174" fontId="30" fillId="0" borderId="10" xfId="652" applyNumberFormat="1" applyFont="1" applyBorder="1" applyAlignment="1">
      <alignment horizontal="center"/>
    </xf>
    <xf numFmtId="168" fontId="25" fillId="0" borderId="18" xfId="508" applyNumberFormat="1" applyFont="1" applyBorder="1" applyAlignment="1">
      <alignment horizontal="center"/>
    </xf>
    <xf numFmtId="168" fontId="25" fillId="0" borderId="11" xfId="508" applyNumberFormat="1" applyFont="1" applyBorder="1" applyAlignment="1">
      <alignment horizontal="center"/>
    </xf>
    <xf numFmtId="168" fontId="25" fillId="0" borderId="10" xfId="508" applyNumberFormat="1" applyFont="1" applyBorder="1" applyAlignment="1">
      <alignment horizontal="center"/>
    </xf>
    <xf numFmtId="2" fontId="30" fillId="0" borderId="0" xfId="646" applyNumberFormat="1" applyFont="1" applyBorder="1" applyAlignment="1">
      <alignment horizontal="center" vertical="center" wrapText="1"/>
    </xf>
    <xf numFmtId="2" fontId="30" fillId="0" borderId="0" xfId="444" applyNumberFormat="1" applyFont="1" applyBorder="1" applyAlignment="1">
      <alignment horizontal="center"/>
    </xf>
    <xf numFmtId="2" fontId="29" fillId="0" borderId="0" xfId="444" applyNumberFormat="1" applyFont="1" applyBorder="1" applyAlignment="1">
      <alignment horizontal="center"/>
    </xf>
    <xf numFmtId="2" fontId="29" fillId="0" borderId="0" xfId="646" applyNumberFormat="1" applyFont="1" applyBorder="1" applyAlignment="1">
      <alignment horizontal="center" vertical="center" wrapText="1"/>
    </xf>
    <xf numFmtId="0" fontId="30" fillId="0" borderId="10" xfId="508" applyFont="1" applyBorder="1" applyAlignment="1">
      <alignment horizontal="center"/>
    </xf>
    <xf numFmtId="168" fontId="30" fillId="0" borderId="10" xfId="646" applyNumberFormat="1" applyFont="1" applyBorder="1" applyAlignment="1">
      <alignment horizontal="center" vertical="center" wrapText="1"/>
    </xf>
    <xf numFmtId="0" fontId="30" fillId="0" borderId="10" xfId="519" applyFont="1" applyBorder="1" applyAlignment="1">
      <alignment vertical="center"/>
    </xf>
    <xf numFmtId="0" fontId="30" fillId="0" borderId="10" xfId="519" applyFont="1" applyBorder="1" applyAlignment="1">
      <alignment horizontal="center" vertical="center"/>
    </xf>
    <xf numFmtId="0" fontId="30" fillId="0" borderId="10" xfId="470" applyFont="1" applyBorder="1"/>
    <xf numFmtId="175" fontId="30" fillId="0" borderId="10" xfId="444" applyNumberFormat="1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/>
    <xf numFmtId="0" fontId="27" fillId="0" borderId="0" xfId="0" applyFont="1"/>
    <xf numFmtId="0" fontId="2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14" fontId="30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5" fillId="0" borderId="13" xfId="658" applyFont="1" applyBorder="1" applyAlignment="1">
      <alignment horizontal="center" vertical="center" wrapText="1"/>
    </xf>
    <xf numFmtId="0" fontId="25" fillId="0" borderId="0" xfId="658" applyFont="1" applyBorder="1" applyAlignment="1">
      <alignment horizontal="center" vertical="center" wrapText="1"/>
    </xf>
    <xf numFmtId="168" fontId="25" fillId="0" borderId="21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5" fillId="0" borderId="13" xfId="658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5" fillId="0" borderId="11" xfId="658" applyFont="1" applyBorder="1" applyAlignment="1">
      <alignment horizontal="center"/>
    </xf>
    <xf numFmtId="2" fontId="25" fillId="0" borderId="17" xfId="560" applyNumberFormat="1" applyFont="1" applyBorder="1" applyAlignment="1" applyProtection="1">
      <alignment horizontal="center"/>
    </xf>
    <xf numFmtId="2" fontId="25" fillId="0" borderId="11" xfId="0" applyNumberFormat="1" applyFont="1" applyBorder="1" applyAlignment="1" applyProtection="1">
      <alignment horizontal="center"/>
    </xf>
    <xf numFmtId="2" fontId="25" fillId="0" borderId="17" xfId="0" applyNumberFormat="1" applyFont="1" applyBorder="1" applyAlignment="1" applyProtection="1">
      <alignment horizontal="center"/>
    </xf>
    <xf numFmtId="2" fontId="25" fillId="0" borderId="11" xfId="560" applyNumberFormat="1" applyFont="1" applyBorder="1" applyAlignment="1" applyProtection="1">
      <alignment horizontal="center"/>
    </xf>
    <xf numFmtId="168" fontId="26" fillId="0" borderId="0" xfId="470" applyNumberFormat="1" applyFont="1" applyAlignment="1">
      <alignment horizontal="center" vertical="center"/>
    </xf>
    <xf numFmtId="167" fontId="29" fillId="0" borderId="0" xfId="656" applyNumberFormat="1" applyFont="1" applyAlignment="1">
      <alignment vertical="center"/>
    </xf>
    <xf numFmtId="0" fontId="26" fillId="0" borderId="11" xfId="508" applyFont="1" applyBorder="1" applyAlignment="1">
      <alignment horizontal="center" vertical="center"/>
    </xf>
    <xf numFmtId="0" fontId="37" fillId="0" borderId="17" xfId="508" applyFont="1" applyBorder="1" applyAlignment="1">
      <alignment horizontal="center" vertical="center" wrapText="1"/>
    </xf>
    <xf numFmtId="0" fontId="27" fillId="0" borderId="11" xfId="508" applyFont="1" applyBorder="1" applyAlignment="1">
      <alignment horizontal="center" vertical="center" wrapText="1"/>
    </xf>
    <xf numFmtId="0" fontId="27" fillId="0" borderId="17" xfId="508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168" fontId="25" fillId="0" borderId="13" xfId="0" applyNumberFormat="1" applyFont="1" applyBorder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25" fillId="0" borderId="13" xfId="658" applyFont="1" applyBorder="1" applyAlignment="1">
      <alignment horizontal="center" vertical="center"/>
    </xf>
    <xf numFmtId="2" fontId="25" fillId="0" borderId="0" xfId="560" applyNumberFormat="1" applyFont="1" applyBorder="1" applyAlignment="1" applyProtection="1">
      <alignment horizontal="center" vertical="center"/>
    </xf>
    <xf numFmtId="2" fontId="25" fillId="0" borderId="13" xfId="0" applyNumberFormat="1" applyFont="1" applyBorder="1" applyAlignment="1" applyProtection="1">
      <alignment horizontal="center" vertical="center"/>
    </xf>
    <xf numFmtId="2" fontId="25" fillId="0" borderId="0" xfId="0" applyNumberFormat="1" applyFont="1" applyBorder="1" applyAlignment="1" applyProtection="1">
      <alignment horizontal="center" vertical="center"/>
    </xf>
    <xf numFmtId="2" fontId="25" fillId="0" borderId="13" xfId="560" applyNumberFormat="1" applyFont="1" applyBorder="1" applyAlignment="1" applyProtection="1">
      <alignment horizontal="center" vertical="center"/>
    </xf>
    <xf numFmtId="0" fontId="30" fillId="0" borderId="10" xfId="444" applyFont="1" applyBorder="1" applyAlignment="1">
      <alignment horizontal="center" vertical="center"/>
    </xf>
    <xf numFmtId="2" fontId="30" fillId="0" borderId="10" xfId="444" applyNumberFormat="1" applyFont="1" applyBorder="1" applyAlignment="1">
      <alignment horizontal="center" vertical="center"/>
    </xf>
    <xf numFmtId="0" fontId="25" fillId="0" borderId="0" xfId="444" applyFont="1" applyBorder="1" applyAlignment="1">
      <alignment horizontal="center" vertical="center"/>
    </xf>
    <xf numFmtId="2" fontId="29" fillId="0" borderId="10" xfId="444" applyNumberFormat="1" applyFont="1" applyBorder="1" applyAlignment="1">
      <alignment horizontal="center" vertical="center"/>
    </xf>
    <xf numFmtId="0" fontId="26" fillId="0" borderId="0" xfId="447" applyFont="1" applyBorder="1" applyAlignment="1">
      <alignment horizontal="center" vertical="center"/>
    </xf>
    <xf numFmtId="0" fontId="25" fillId="0" borderId="10" xfId="646" applyFont="1" applyBorder="1" applyAlignment="1">
      <alignment horizontal="center" vertical="center"/>
    </xf>
    <xf numFmtId="0" fontId="30" fillId="0" borderId="10" xfId="646" applyFont="1" applyBorder="1" applyAlignment="1">
      <alignment horizontal="center" vertical="center"/>
    </xf>
    <xf numFmtId="168" fontId="25" fillId="0" borderId="10" xfId="646" applyNumberFormat="1" applyFont="1" applyBorder="1" applyAlignment="1">
      <alignment horizontal="center" vertical="center"/>
    </xf>
    <xf numFmtId="169" fontId="25" fillId="0" borderId="10" xfId="646" applyNumberFormat="1" applyFont="1" applyBorder="1" applyAlignment="1">
      <alignment horizontal="center" vertical="center"/>
    </xf>
    <xf numFmtId="2" fontId="25" fillId="0" borderId="10" xfId="646" applyNumberFormat="1" applyFont="1" applyBorder="1" applyAlignment="1">
      <alignment horizontal="center" vertical="center"/>
    </xf>
    <xf numFmtId="2" fontId="30" fillId="0" borderId="10" xfId="646" applyNumberFormat="1" applyFont="1" applyBorder="1" applyAlignment="1">
      <alignment horizontal="center" vertical="center"/>
    </xf>
    <xf numFmtId="0" fontId="26" fillId="0" borderId="0" xfId="635" applyFont="1" applyAlignment="1">
      <alignment horizontal="center" vertical="center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168" fontId="30" fillId="0" borderId="13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 wrapText="1"/>
    </xf>
    <xf numFmtId="0" fontId="34" fillId="0" borderId="0" xfId="470" applyFont="1" applyAlignment="1">
      <alignment horizontal="center"/>
    </xf>
    <xf numFmtId="0" fontId="34" fillId="0" borderId="0" xfId="470" applyFont="1" applyAlignment="1">
      <alignment horizontal="center" vertical="center"/>
    </xf>
    <xf numFmtId="0" fontId="34" fillId="0" borderId="0" xfId="444" applyFont="1" applyAlignment="1">
      <alignment horizontal="center" vertical="center" wrapText="1"/>
    </xf>
    <xf numFmtId="0" fontId="35" fillId="0" borderId="0" xfId="470" applyFont="1" applyAlignment="1">
      <alignment horizontal="center" vertical="center"/>
    </xf>
    <xf numFmtId="0" fontId="26" fillId="0" borderId="0" xfId="470" applyFont="1" applyAlignment="1">
      <alignment horizontal="left" vertical="center" wrapText="1"/>
    </xf>
    <xf numFmtId="0" fontId="25" fillId="0" borderId="0" xfId="470" applyFont="1" applyAlignment="1">
      <alignment horizontal="left" vertical="center" wrapText="1"/>
    </xf>
    <xf numFmtId="0" fontId="28" fillId="0" borderId="0" xfId="508" applyFont="1" applyAlignment="1">
      <alignment horizontal="center"/>
    </xf>
    <xf numFmtId="0" fontId="30" fillId="0" borderId="0" xfId="635" applyFont="1" applyAlignment="1">
      <alignment horizontal="center" vertical="center" wrapText="1"/>
    </xf>
    <xf numFmtId="0" fontId="27" fillId="0" borderId="0" xfId="508" applyFont="1" applyAlignment="1">
      <alignment horizontal="center"/>
    </xf>
    <xf numFmtId="164" fontId="26" fillId="0" borderId="0" xfId="519" applyNumberFormat="1" applyFont="1" applyAlignment="1">
      <alignment vertical="center"/>
    </xf>
    <xf numFmtId="0" fontId="26" fillId="0" borderId="0" xfId="519" applyFont="1" applyAlignment="1">
      <alignment vertical="center"/>
    </xf>
    <xf numFmtId="0" fontId="27" fillId="0" borderId="15" xfId="508" applyFont="1" applyBorder="1" applyAlignment="1">
      <alignment horizontal="center" vertical="center"/>
    </xf>
    <xf numFmtId="0" fontId="27" fillId="0" borderId="18" xfId="508" applyFont="1" applyBorder="1" applyAlignment="1">
      <alignment horizontal="center" vertical="center"/>
    </xf>
    <xf numFmtId="0" fontId="27" fillId="0" borderId="19" xfId="508" applyFont="1" applyBorder="1" applyAlignment="1">
      <alignment horizontal="center" vertical="center"/>
    </xf>
    <xf numFmtId="0" fontId="27" fillId="0" borderId="15" xfId="655" applyFont="1" applyBorder="1" applyAlignment="1">
      <alignment horizontal="center"/>
    </xf>
    <xf numFmtId="0" fontId="27" fillId="0" borderId="19" xfId="655" applyFont="1" applyBorder="1" applyAlignment="1">
      <alignment horizontal="center"/>
    </xf>
  </cellXfs>
  <cellStyles count="659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rmal_gare wyalsadfenigagarini" xfId="560"/>
    <cellStyle name="Normal_gare wyalsadfenigagarini 10" xfId="658"/>
    <cellStyle name="Normal_gare wyalsadfenigagarini 2 2" xfId="654"/>
    <cellStyle name="Normal_gare wyalsadfenigagarini 2_SMSH2008-IIkv ." xfId="657"/>
    <cellStyle name="Normal_gare wyalsadfenigagarini_SAN2008=IIkv" xfId="655"/>
    <cellStyle name="Normal_sida wyalsadeni_SAN2008=IIkv" xfId="656"/>
    <cellStyle name="Note 2" xfId="561"/>
    <cellStyle name="Note 2 2" xfId="562"/>
    <cellStyle name="Note 2 3" xfId="563"/>
    <cellStyle name="Note 2 4" xfId="564"/>
    <cellStyle name="Note 2 5" xfId="565"/>
    <cellStyle name="Note 2_anakia II etapi.xls sm. defeqturi" xfId="566"/>
    <cellStyle name="Note 3" xfId="567"/>
    <cellStyle name="Note 4" xfId="568"/>
    <cellStyle name="Note 4 2" xfId="569"/>
    <cellStyle name="Note 4_anakia II etapi.xls sm. defeqturi" xfId="570"/>
    <cellStyle name="Note 5" xfId="571"/>
    <cellStyle name="Note 6" xfId="572"/>
    <cellStyle name="Note 7" xfId="573"/>
    <cellStyle name="Output 2" xfId="574"/>
    <cellStyle name="Output 2 2" xfId="575"/>
    <cellStyle name="Output 2 3" xfId="576"/>
    <cellStyle name="Output 2 4" xfId="577"/>
    <cellStyle name="Output 2 5" xfId="578"/>
    <cellStyle name="Output 2_anakia II etapi.xls sm. defeqturi" xfId="579"/>
    <cellStyle name="Output 3" xfId="580"/>
    <cellStyle name="Output 4" xfId="581"/>
    <cellStyle name="Output 4 2" xfId="582"/>
    <cellStyle name="Output 4_anakia II etapi.xls sm. defeqturi" xfId="583"/>
    <cellStyle name="Output 5" xfId="584"/>
    <cellStyle name="Output 6" xfId="585"/>
    <cellStyle name="Output 7" xfId="586"/>
    <cellStyle name="Percent 2" xfId="587"/>
    <cellStyle name="Percent 3" xfId="588"/>
    <cellStyle name="Percent 3 2" xfId="589"/>
    <cellStyle name="Percent 4" xfId="590"/>
    <cellStyle name="Percent 5" xfId="591"/>
    <cellStyle name="Percent 6" xfId="592"/>
    <cellStyle name="Style 1" xfId="593"/>
    <cellStyle name="Title 2" xfId="594"/>
    <cellStyle name="Title 2 2" xfId="595"/>
    <cellStyle name="Title 2 3" xfId="596"/>
    <cellStyle name="Title 2 4" xfId="597"/>
    <cellStyle name="Title 2 5" xfId="598"/>
    <cellStyle name="Title 3" xfId="599"/>
    <cellStyle name="Title 4" xfId="600"/>
    <cellStyle name="Title 4 2" xfId="601"/>
    <cellStyle name="Title 5" xfId="602"/>
    <cellStyle name="Title 6" xfId="603"/>
    <cellStyle name="Title 7" xfId="604"/>
    <cellStyle name="Total 2" xfId="605"/>
    <cellStyle name="Total 2 2" xfId="606"/>
    <cellStyle name="Total 2 3" xfId="607"/>
    <cellStyle name="Total 2 4" xfId="608"/>
    <cellStyle name="Total 2 5" xfId="609"/>
    <cellStyle name="Total 2_anakia II etapi.xls sm. defeqturi" xfId="610"/>
    <cellStyle name="Total 3" xfId="611"/>
    <cellStyle name="Total 4" xfId="612"/>
    <cellStyle name="Total 4 2" xfId="613"/>
    <cellStyle name="Total 4_anakia II etapi.xls sm. defeqturi" xfId="614"/>
    <cellStyle name="Total 5" xfId="615"/>
    <cellStyle name="Total 6" xfId="616"/>
    <cellStyle name="Total 7" xfId="617"/>
    <cellStyle name="Warning Text 2" xfId="618"/>
    <cellStyle name="Warning Text 2 2" xfId="619"/>
    <cellStyle name="Warning Text 2 3" xfId="620"/>
    <cellStyle name="Warning Text 2 4" xfId="621"/>
    <cellStyle name="Warning Text 2 5" xfId="622"/>
    <cellStyle name="Warning Text 3" xfId="623"/>
    <cellStyle name="Warning Text 4" xfId="624"/>
    <cellStyle name="Warning Text 4 2" xfId="625"/>
    <cellStyle name="Warning Text 5" xfId="626"/>
    <cellStyle name="Warning Text 6" xfId="627"/>
    <cellStyle name="Warning Text 7" xfId="628"/>
    <cellStyle name="Обычный 10" xfId="629"/>
    <cellStyle name="Обычный 2" xfId="630"/>
    <cellStyle name="Обычный 2 2" xfId="631"/>
    <cellStyle name="Обычный 3" xfId="632"/>
    <cellStyle name="Обычный 3 2" xfId="633"/>
    <cellStyle name="Обычный 3 3" xfId="634"/>
    <cellStyle name="Обычный 4" xfId="635"/>
    <cellStyle name="Обычный 4 2" xfId="636"/>
    <cellStyle name="Обычный 4 3" xfId="637"/>
    <cellStyle name="Обычный 5" xfId="638"/>
    <cellStyle name="Обычный 5 2" xfId="639"/>
    <cellStyle name="Обычный 5 2 2" xfId="640"/>
    <cellStyle name="Обычный 5 3" xfId="641"/>
    <cellStyle name="Обычный 6" xfId="642"/>
    <cellStyle name="Обычный 7" xfId="643"/>
    <cellStyle name="Обычный 8" xfId="644"/>
    <cellStyle name="Обычный 9" xfId="645"/>
    <cellStyle name="Обычный_SAN2008-I" xfId="646"/>
    <cellStyle name="Процентный 2" xfId="647"/>
    <cellStyle name="Процентный 3" xfId="648"/>
    <cellStyle name="Процентный 3 2" xfId="649"/>
    <cellStyle name="Финансовый 2" xfId="650"/>
    <cellStyle name="Финансовый 3" xfId="651"/>
    <cellStyle name="Финансовый 4" xfId="652"/>
    <cellStyle name="Финансовый 5" xfId="6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S16" sqref="S16"/>
    </sheetView>
  </sheetViews>
  <sheetFormatPr defaultRowHeight="13.5" x14ac:dyDescent="0.25"/>
  <cols>
    <col min="1" max="11" width="9.140625" style="1"/>
    <col min="12" max="12" width="14.5703125" style="1" customWidth="1"/>
    <col min="13" max="16384" width="9.140625" style="1"/>
  </cols>
  <sheetData>
    <row r="1" spans="1:15" ht="16.5" x14ac:dyDescent="0.3">
      <c r="G1" s="2"/>
    </row>
    <row r="2" spans="1:15" ht="21" x14ac:dyDescent="0.4">
      <c r="L2" s="3"/>
    </row>
    <row r="3" spans="1:15" ht="22.5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2.5" x14ac:dyDescent="0.4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4"/>
    </row>
    <row r="6" spans="1:15" ht="16.5" x14ac:dyDescent="0.3">
      <c r="L6" s="5"/>
    </row>
    <row r="7" spans="1:15" ht="16.5" x14ac:dyDescent="0.3">
      <c r="L7" s="5"/>
    </row>
    <row r="10" spans="1:15" ht="22.5" x14ac:dyDescent="0.25">
      <c r="A10" s="227" t="s">
        <v>19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6"/>
    </row>
    <row r="11" spans="1:15" ht="16.5" x14ac:dyDescent="0.3">
      <c r="B11" s="7"/>
    </row>
    <row r="12" spans="1:15" s="5" customFormat="1" ht="22.5" x14ac:dyDescent="0.3">
      <c r="A12" s="228" t="s">
        <v>103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8"/>
    </row>
    <row r="13" spans="1:15" s="5" customFormat="1" ht="21" customHeigh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6.5" customHeight="1" x14ac:dyDescent="0.3">
      <c r="C14" s="10"/>
      <c r="D14" s="2"/>
      <c r="E14" s="2"/>
      <c r="F14" s="2"/>
      <c r="G14" s="2"/>
      <c r="H14" s="2"/>
      <c r="I14" s="2"/>
      <c r="J14" s="2"/>
      <c r="K14" s="11"/>
      <c r="L14" s="11"/>
      <c r="M14" s="11"/>
    </row>
    <row r="16" spans="1:15" ht="21" x14ac:dyDescent="0.4">
      <c r="G16" s="3" t="s">
        <v>20</v>
      </c>
      <c r="L16" s="195">
        <f>G.B.!F9</f>
        <v>0</v>
      </c>
      <c r="M16" s="3" t="s">
        <v>21</v>
      </c>
    </row>
    <row r="19" spans="1:14" ht="16.5" x14ac:dyDescent="0.3">
      <c r="C19" s="12"/>
      <c r="D19" s="13"/>
      <c r="E19" s="13"/>
      <c r="F19" s="13"/>
      <c r="G19" s="13"/>
      <c r="H19" s="13"/>
      <c r="I19" s="13"/>
      <c r="J19" s="13"/>
      <c r="K19" s="13"/>
      <c r="L19" s="13"/>
    </row>
    <row r="20" spans="1:14" s="5" customFormat="1" ht="16.5" x14ac:dyDescent="0.3">
      <c r="A20" s="2"/>
    </row>
    <row r="21" spans="1:14" ht="16.5" x14ac:dyDescent="0.3">
      <c r="C21" s="12"/>
      <c r="D21" s="13"/>
      <c r="E21" s="13"/>
      <c r="F21" s="13"/>
      <c r="G21" s="13"/>
      <c r="H21" s="13"/>
      <c r="I21" s="13"/>
      <c r="J21" s="13"/>
      <c r="K21" s="12"/>
    </row>
    <row r="22" spans="1:14" ht="22.5" x14ac:dyDescent="0.25">
      <c r="A22" s="229" t="s">
        <v>22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</sheetData>
  <mergeCells count="4">
    <mergeCell ref="A4:N4"/>
    <mergeCell ref="A10:N10"/>
    <mergeCell ref="A12:N12"/>
    <mergeCell ref="A22:N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6"/>
  <sheetViews>
    <sheetView workbookViewId="0">
      <selection activeCell="J23" sqref="J23"/>
    </sheetView>
  </sheetViews>
  <sheetFormatPr defaultRowHeight="16.5" x14ac:dyDescent="0.3"/>
  <cols>
    <col min="1" max="1" width="4.140625" style="14" customWidth="1"/>
    <col min="2" max="2" width="13" style="14" customWidth="1"/>
    <col min="3" max="3" width="12" style="14" customWidth="1"/>
    <col min="4" max="4" width="13.42578125" style="14" customWidth="1"/>
    <col min="5" max="5" width="14.42578125" style="14" customWidth="1"/>
    <col min="6" max="6" width="12.42578125" style="14" customWidth="1"/>
    <col min="7" max="7" width="12" style="14" customWidth="1"/>
    <col min="8" max="8" width="12.85546875" style="14" customWidth="1"/>
    <col min="9" max="9" width="13.42578125" style="14" customWidth="1"/>
    <col min="10" max="10" width="12" style="14" customWidth="1"/>
    <col min="11" max="16384" width="9.140625" style="14"/>
  </cols>
  <sheetData>
    <row r="1" spans="1:256" ht="2.25" customHeight="1" x14ac:dyDescent="0.3"/>
    <row r="2" spans="1:256" s="15" customFormat="1" ht="18" customHeight="1" x14ac:dyDescent="0.4">
      <c r="A2" s="5"/>
      <c r="B2" s="5"/>
      <c r="C2" s="5"/>
      <c r="D2" s="5"/>
      <c r="E2" s="3" t="s">
        <v>23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5" customFormat="1" ht="16.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15" customFormat="1" ht="84" customHeight="1" x14ac:dyDescent="0.3">
      <c r="A4" s="230" t="s">
        <v>101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17"/>
      <c r="M4" s="17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9" customFormat="1" ht="15" customHeigh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19" customFormat="1" ht="15.75" x14ac:dyDescent="0.3">
      <c r="A6" s="18"/>
      <c r="B6" s="18" t="s">
        <v>24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19" customFormat="1" ht="15.75" x14ac:dyDescent="0.3">
      <c r="A7" s="18"/>
      <c r="B7" s="18" t="s">
        <v>25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15.75" x14ac:dyDescent="0.3">
      <c r="A8" s="18"/>
      <c r="B8" s="18" t="s">
        <v>102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15.75" x14ac:dyDescent="0.3">
      <c r="A9" s="18"/>
      <c r="B9" s="18" t="s">
        <v>26</v>
      </c>
      <c r="C9" s="18"/>
      <c r="D9" s="18"/>
      <c r="F9" s="20">
        <f>'OX.2-1'!G22</f>
        <v>0</v>
      </c>
      <c r="G9" s="18" t="s">
        <v>27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15.75" x14ac:dyDescent="0.3">
      <c r="A10" s="18"/>
      <c r="B10" s="18" t="s">
        <v>28</v>
      </c>
      <c r="C10" s="21">
        <f>'OX.2-1'!G19</f>
        <v>0</v>
      </c>
      <c r="D10" s="18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15.75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15.75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19" customFormat="1" ht="17.25" customHeight="1" x14ac:dyDescent="0.3">
      <c r="A13" s="231" t="s">
        <v>30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19" customFormat="1" ht="17.25" customHeight="1" x14ac:dyDescent="0.3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19" customFormat="1" ht="17.25" customHeight="1" x14ac:dyDescent="0.3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19" customFormat="1" ht="6" customHeight="1" x14ac:dyDescent="0.3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19" customFormat="1" ht="15.75" hidden="1" x14ac:dyDescent="0.3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19" customFormat="1" ht="15.75" x14ac:dyDescent="0.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19" customFormat="1" ht="15.75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19" customFormat="1" ht="15.75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15" customFormat="1" x14ac:dyDescent="0.3">
      <c r="A21" s="23"/>
      <c r="C21" s="23"/>
      <c r="D21" s="24"/>
      <c r="E21" s="24"/>
      <c r="F21" s="24"/>
      <c r="G21" s="25"/>
      <c r="H21" s="24"/>
    </row>
    <row r="22" spans="1:256" s="19" customFormat="1" ht="15.75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19" customFormat="1" ht="15.75" x14ac:dyDescent="0.3">
      <c r="A23" s="22"/>
      <c r="B23" s="22"/>
      <c r="C23" s="22"/>
      <c r="D23" s="22"/>
      <c r="E23" s="22"/>
      <c r="F23" s="22"/>
      <c r="G23" s="22"/>
      <c r="H23" s="22"/>
      <c r="I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15" customFormat="1" x14ac:dyDescent="0.3">
      <c r="A24" s="5"/>
      <c r="B24" s="5"/>
      <c r="C24" s="5"/>
      <c r="D24" s="5"/>
      <c r="E24" s="5"/>
      <c r="F24" s="5"/>
      <c r="G24" s="5"/>
      <c r="H24" s="2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5" customForma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5" customFormat="1" x14ac:dyDescent="0.3">
      <c r="A26" s="23"/>
      <c r="B26" s="19"/>
      <c r="C26" s="23"/>
      <c r="D26" s="25"/>
      <c r="E26" s="25"/>
      <c r="F26" s="25"/>
      <c r="G26" s="25"/>
      <c r="H26" s="24"/>
    </row>
    <row r="27" spans="1:256" s="15" customFormat="1" x14ac:dyDescent="0.3">
      <c r="A27" s="23"/>
      <c r="C27" s="23"/>
      <c r="D27" s="24"/>
      <c r="E27" s="24"/>
      <c r="F27" s="24"/>
      <c r="G27" s="25"/>
      <c r="H27" s="24"/>
    </row>
    <row r="28" spans="1:256" s="15" customFormat="1" x14ac:dyDescent="0.3">
      <c r="A28" s="23"/>
      <c r="B28" s="27"/>
      <c r="C28" s="23"/>
      <c r="D28" s="25"/>
      <c r="E28" s="25"/>
      <c r="F28" s="25"/>
      <c r="G28" s="25"/>
      <c r="H28" s="24"/>
    </row>
    <row r="29" spans="1:256" s="15" customFormat="1" x14ac:dyDescent="0.3">
      <c r="A29" s="23"/>
      <c r="C29" s="23"/>
      <c r="D29" s="25"/>
      <c r="E29" s="25"/>
      <c r="F29" s="25"/>
      <c r="G29" s="25"/>
      <c r="H29" s="25"/>
    </row>
    <row r="30" spans="1:256" s="15" customFormat="1" x14ac:dyDescent="0.3">
      <c r="A30" s="23"/>
      <c r="C30" s="28"/>
    </row>
    <row r="31" spans="1:256" s="15" customFormat="1" x14ac:dyDescent="0.3">
      <c r="A31" s="23"/>
      <c r="C31" s="28"/>
    </row>
    <row r="32" spans="1:256" s="15" customFormat="1" x14ac:dyDescent="0.3">
      <c r="A32" s="23"/>
      <c r="B32" s="19"/>
      <c r="C32" s="23"/>
      <c r="D32" s="25"/>
      <c r="E32" s="25"/>
      <c r="F32" s="25"/>
      <c r="G32" s="25"/>
      <c r="H32" s="24"/>
    </row>
    <row r="33" spans="1:11" s="15" customFormat="1" x14ac:dyDescent="0.3">
      <c r="A33" s="23"/>
      <c r="B33" s="27"/>
      <c r="C33" s="23"/>
      <c r="D33" s="25"/>
      <c r="E33" s="25"/>
      <c r="F33" s="25"/>
      <c r="G33" s="25"/>
      <c r="H33" s="24"/>
    </row>
    <row r="34" spans="1:11" s="15" customFormat="1" x14ac:dyDescent="0.3">
      <c r="A34" s="23"/>
      <c r="C34" s="23"/>
      <c r="D34" s="25"/>
      <c r="E34" s="25"/>
      <c r="F34" s="25"/>
      <c r="G34" s="25"/>
      <c r="H34" s="25"/>
    </row>
    <row r="35" spans="1:11" s="34" customFormat="1" x14ac:dyDescent="0.25">
      <c r="A35" s="29"/>
      <c r="B35" s="30"/>
      <c r="C35" s="31"/>
      <c r="D35" s="32"/>
      <c r="E35" s="32"/>
      <c r="F35" s="33"/>
      <c r="G35" s="33"/>
      <c r="H35" s="32"/>
    </row>
    <row r="36" spans="1:11" s="15" customFormat="1" x14ac:dyDescent="0.3">
      <c r="A36" s="23"/>
      <c r="C36" s="23"/>
      <c r="D36" s="25"/>
      <c r="E36" s="25"/>
      <c r="F36" s="25"/>
      <c r="G36" s="25"/>
      <c r="H36" s="25"/>
    </row>
    <row r="37" spans="1:11" s="15" customFormat="1" x14ac:dyDescent="0.3">
      <c r="A37" s="23"/>
      <c r="C37" s="23"/>
      <c r="D37" s="24"/>
      <c r="E37" s="24"/>
      <c r="F37" s="25"/>
      <c r="G37" s="25"/>
      <c r="H37" s="24"/>
    </row>
    <row r="38" spans="1:11" s="15" customFormat="1" x14ac:dyDescent="0.3">
      <c r="A38" s="23"/>
      <c r="C38" s="23"/>
      <c r="D38" s="25"/>
      <c r="E38" s="25"/>
      <c r="F38" s="25"/>
      <c r="G38" s="25"/>
      <c r="H38" s="25"/>
    </row>
    <row r="39" spans="1:11" s="38" customFormat="1" x14ac:dyDescent="0.3">
      <c r="A39" s="35"/>
      <c r="B39" s="36"/>
      <c r="C39" s="35"/>
      <c r="D39" s="36"/>
      <c r="E39" s="36"/>
      <c r="F39" s="36"/>
      <c r="G39" s="36"/>
      <c r="H39" s="37"/>
      <c r="I39" s="37"/>
      <c r="K39" s="37"/>
    </row>
    <row r="40" spans="1:11" s="35" customFormat="1" ht="15.75" x14ac:dyDescent="0.3">
      <c r="A40" s="39"/>
      <c r="B40" s="36"/>
      <c r="D40" s="36"/>
      <c r="E40" s="36"/>
      <c r="G40" s="36"/>
      <c r="H40" s="36"/>
      <c r="I40" s="36"/>
      <c r="J40" s="36"/>
      <c r="K40" s="36"/>
    </row>
    <row r="41" spans="1:11" s="35" customFormat="1" ht="15.75" x14ac:dyDescent="0.3">
      <c r="A41" s="39"/>
    </row>
    <row r="42" spans="1:11" s="35" customFormat="1" x14ac:dyDescent="0.3">
      <c r="A42" s="23"/>
      <c r="B42" s="15"/>
      <c r="C42" s="15"/>
      <c r="D42" s="15"/>
      <c r="E42" s="15"/>
      <c r="F42" s="15"/>
      <c r="G42" s="15"/>
    </row>
    <row r="43" spans="1:11" s="15" customFormat="1" x14ac:dyDescent="0.3"/>
    <row r="44" spans="1:11" s="15" customFormat="1" x14ac:dyDescent="0.3">
      <c r="A44" s="23"/>
    </row>
    <row r="45" spans="1:11" s="40" customFormat="1" x14ac:dyDescent="0.3">
      <c r="C45" s="37"/>
      <c r="D45" s="41"/>
      <c r="E45" s="41"/>
      <c r="F45" s="41"/>
      <c r="G45" s="41"/>
      <c r="H45" s="41"/>
      <c r="I45" s="41"/>
      <c r="J45" s="41"/>
      <c r="K45" s="41"/>
    </row>
    <row r="46" spans="1:11" s="15" customFormat="1" x14ac:dyDescent="0.3">
      <c r="A46" s="23"/>
    </row>
    <row r="47" spans="1:11" s="15" customFormat="1" x14ac:dyDescent="0.3">
      <c r="A47" s="23"/>
    </row>
    <row r="48" spans="1:11" s="15" customFormat="1" x14ac:dyDescent="0.3">
      <c r="A48" s="23"/>
    </row>
    <row r="49" spans="1:1" s="15" customFormat="1" x14ac:dyDescent="0.3">
      <c r="A49" s="23"/>
    </row>
    <row r="50" spans="1:1" s="15" customFormat="1" x14ac:dyDescent="0.3">
      <c r="A50" s="23"/>
    </row>
    <row r="51" spans="1:1" s="15" customFormat="1" x14ac:dyDescent="0.3">
      <c r="A51" s="23"/>
    </row>
    <row r="52" spans="1:1" s="15" customFormat="1" x14ac:dyDescent="0.3">
      <c r="A52" s="23"/>
    </row>
    <row r="53" spans="1:1" s="15" customFormat="1" x14ac:dyDescent="0.3">
      <c r="A53" s="23"/>
    </row>
    <row r="54" spans="1:1" s="15" customFormat="1" x14ac:dyDescent="0.3">
      <c r="A54" s="23"/>
    </row>
    <row r="55" spans="1:1" s="15" customFormat="1" x14ac:dyDescent="0.3">
      <c r="A55" s="23"/>
    </row>
    <row r="56" spans="1:1" s="15" customFormat="1" x14ac:dyDescent="0.3">
      <c r="A56" s="23"/>
    </row>
    <row r="57" spans="1:1" s="15" customFormat="1" x14ac:dyDescent="0.3">
      <c r="A57" s="23"/>
    </row>
    <row r="58" spans="1:1" s="15" customFormat="1" x14ac:dyDescent="0.3">
      <c r="A58" s="23"/>
    </row>
    <row r="59" spans="1:1" s="15" customFormat="1" x14ac:dyDescent="0.3">
      <c r="A59" s="23"/>
    </row>
    <row r="60" spans="1:1" s="15" customFormat="1" x14ac:dyDescent="0.3">
      <c r="A60" s="23"/>
    </row>
    <row r="61" spans="1:1" s="15" customFormat="1" x14ac:dyDescent="0.3">
      <c r="A61" s="23"/>
    </row>
    <row r="62" spans="1:1" s="15" customFormat="1" x14ac:dyDescent="0.3">
      <c r="A62" s="23"/>
    </row>
    <row r="63" spans="1:1" s="15" customFormat="1" x14ac:dyDescent="0.3">
      <c r="A63" s="23"/>
    </row>
    <row r="64" spans="1:1" s="15" customFormat="1" x14ac:dyDescent="0.3">
      <c r="A64" s="23"/>
    </row>
    <row r="65" spans="1:1" s="15" customFormat="1" x14ac:dyDescent="0.3">
      <c r="A65" s="23"/>
    </row>
    <row r="66" spans="1:1" s="15" customFormat="1" x14ac:dyDescent="0.3">
      <c r="A66" s="23"/>
    </row>
    <row r="67" spans="1:1" s="15" customFormat="1" x14ac:dyDescent="0.3">
      <c r="A67" s="23"/>
    </row>
    <row r="68" spans="1:1" s="15" customFormat="1" x14ac:dyDescent="0.3">
      <c r="A68" s="23"/>
    </row>
    <row r="69" spans="1:1" s="15" customFormat="1" x14ac:dyDescent="0.3">
      <c r="A69" s="23"/>
    </row>
    <row r="70" spans="1:1" s="15" customFormat="1" x14ac:dyDescent="0.3">
      <c r="A70" s="23"/>
    </row>
    <row r="71" spans="1:1" s="15" customFormat="1" x14ac:dyDescent="0.3">
      <c r="A71" s="23"/>
    </row>
    <row r="72" spans="1:1" s="15" customFormat="1" x14ac:dyDescent="0.3">
      <c r="A72" s="23"/>
    </row>
    <row r="73" spans="1:1" s="15" customFormat="1" x14ac:dyDescent="0.3">
      <c r="A73" s="23"/>
    </row>
    <row r="74" spans="1:1" s="15" customFormat="1" x14ac:dyDescent="0.3">
      <c r="A74" s="23"/>
    </row>
    <row r="75" spans="1:1" s="15" customFormat="1" x14ac:dyDescent="0.3">
      <c r="A75" s="23"/>
    </row>
    <row r="76" spans="1:1" s="15" customFormat="1" x14ac:dyDescent="0.3">
      <c r="A76" s="23"/>
    </row>
    <row r="77" spans="1:1" s="15" customFormat="1" x14ac:dyDescent="0.3">
      <c r="A77" s="23"/>
    </row>
    <row r="78" spans="1:1" s="15" customFormat="1" x14ac:dyDescent="0.3">
      <c r="A78" s="23"/>
    </row>
    <row r="79" spans="1:1" s="15" customFormat="1" x14ac:dyDescent="0.3">
      <c r="A79" s="23"/>
    </row>
    <row r="80" spans="1:1" s="15" customFormat="1" x14ac:dyDescent="0.3">
      <c r="A80" s="23"/>
    </row>
    <row r="81" spans="1:1" s="15" customFormat="1" x14ac:dyDescent="0.3">
      <c r="A81" s="23"/>
    </row>
    <row r="82" spans="1:1" s="15" customFormat="1" x14ac:dyDescent="0.3">
      <c r="A82" s="23"/>
    </row>
    <row r="83" spans="1:1" s="15" customFormat="1" x14ac:dyDescent="0.3">
      <c r="A83" s="23"/>
    </row>
    <row r="84" spans="1:1" s="15" customFormat="1" x14ac:dyDescent="0.3">
      <c r="A84" s="23"/>
    </row>
    <row r="85" spans="1:1" s="15" customFormat="1" x14ac:dyDescent="0.3">
      <c r="A85" s="23"/>
    </row>
    <row r="86" spans="1:1" s="15" customFormat="1" x14ac:dyDescent="0.3">
      <c r="A86" s="23"/>
    </row>
    <row r="87" spans="1:1" s="15" customFormat="1" x14ac:dyDescent="0.3">
      <c r="A87" s="23"/>
    </row>
    <row r="88" spans="1:1" s="15" customFormat="1" x14ac:dyDescent="0.3">
      <c r="A88" s="23"/>
    </row>
    <row r="89" spans="1:1" s="15" customFormat="1" x14ac:dyDescent="0.3">
      <c r="A89" s="23"/>
    </row>
    <row r="90" spans="1:1" s="15" customFormat="1" x14ac:dyDescent="0.3">
      <c r="A90" s="23"/>
    </row>
    <row r="91" spans="1:1" s="15" customFormat="1" x14ac:dyDescent="0.3">
      <c r="A91" s="23"/>
    </row>
    <row r="92" spans="1:1" s="15" customFormat="1" x14ac:dyDescent="0.3">
      <c r="A92" s="23"/>
    </row>
    <row r="93" spans="1:1" s="15" customFormat="1" x14ac:dyDescent="0.3"/>
    <row r="94" spans="1:1" s="15" customFormat="1" x14ac:dyDescent="0.3"/>
    <row r="95" spans="1:1" s="15" customFormat="1" x14ac:dyDescent="0.3"/>
    <row r="96" spans="1:1" s="15" customFormat="1" x14ac:dyDescent="0.3"/>
    <row r="97" s="15" customFormat="1" x14ac:dyDescent="0.3"/>
    <row r="98" s="15" customFormat="1" x14ac:dyDescent="0.3"/>
    <row r="99" s="15" customFormat="1" x14ac:dyDescent="0.3"/>
    <row r="100" s="15" customFormat="1" x14ac:dyDescent="0.3"/>
    <row r="101" s="15" customFormat="1" x14ac:dyDescent="0.3"/>
    <row r="102" s="15" customFormat="1" x14ac:dyDescent="0.3"/>
    <row r="103" s="15" customFormat="1" x14ac:dyDescent="0.3"/>
    <row r="104" s="15" customFormat="1" x14ac:dyDescent="0.3"/>
    <row r="105" s="15" customFormat="1" x14ac:dyDescent="0.3"/>
    <row r="106" s="15" customFormat="1" x14ac:dyDescent="0.3"/>
    <row r="107" s="15" customFormat="1" x14ac:dyDescent="0.3"/>
    <row r="108" s="15" customFormat="1" x14ac:dyDescent="0.3"/>
    <row r="109" s="15" customFormat="1" x14ac:dyDescent="0.3"/>
    <row r="110" s="15" customFormat="1" x14ac:dyDescent="0.3"/>
    <row r="111" s="15" customFormat="1" x14ac:dyDescent="0.3"/>
    <row r="112" s="15" customFormat="1" x14ac:dyDescent="0.3"/>
    <row r="113" s="15" customFormat="1" x14ac:dyDescent="0.3"/>
    <row r="114" s="15" customFormat="1" x14ac:dyDescent="0.3"/>
    <row r="115" s="15" customFormat="1" x14ac:dyDescent="0.3"/>
    <row r="116" s="15" customFormat="1" x14ac:dyDescent="0.3"/>
    <row r="117" s="15" customFormat="1" x14ac:dyDescent="0.3"/>
    <row r="118" s="15" customFormat="1" x14ac:dyDescent="0.3"/>
    <row r="946" spans="8:8" x14ac:dyDescent="0.3">
      <c r="H946" s="42"/>
    </row>
  </sheetData>
  <mergeCells count="2">
    <mergeCell ref="A4:K4"/>
    <mergeCell ref="A13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T28"/>
  <sheetViews>
    <sheetView workbookViewId="0">
      <selection activeCell="M16" sqref="M16"/>
    </sheetView>
  </sheetViews>
  <sheetFormatPr defaultRowHeight="16.5" x14ac:dyDescent="0.3"/>
  <cols>
    <col min="1" max="1" width="5.140625" style="14" customWidth="1"/>
    <col min="2" max="2" width="13.42578125" style="14" customWidth="1"/>
    <col min="3" max="3" width="40.5703125" style="14" customWidth="1"/>
    <col min="4" max="5" width="11.85546875" style="14" customWidth="1"/>
    <col min="6" max="6" width="11" style="14" customWidth="1"/>
    <col min="7" max="7" width="13.42578125" style="14" customWidth="1"/>
    <col min="8" max="8" width="11.42578125" style="14" customWidth="1"/>
    <col min="9" max="9" width="9.140625" style="14"/>
    <col min="10" max="10" width="8.42578125" style="14" customWidth="1"/>
    <col min="11" max="16384" width="9.140625" style="14"/>
  </cols>
  <sheetData>
    <row r="4" spans="1:10" ht="21" x14ac:dyDescent="0.4">
      <c r="A4" s="232" t="s">
        <v>105</v>
      </c>
      <c r="B4" s="232"/>
      <c r="C4" s="232"/>
      <c r="D4" s="232"/>
      <c r="E4" s="232"/>
      <c r="F4" s="232"/>
      <c r="G4" s="232"/>
      <c r="H4" s="232"/>
    </row>
    <row r="5" spans="1:10" x14ac:dyDescent="0.3">
      <c r="A5" s="233"/>
      <c r="B5" s="233"/>
      <c r="C5" s="233"/>
      <c r="D5" s="233"/>
      <c r="E5" s="233"/>
      <c r="F5" s="233"/>
      <c r="G5" s="233"/>
      <c r="H5" s="233"/>
    </row>
    <row r="6" spans="1:10" x14ac:dyDescent="0.3">
      <c r="C6" s="43"/>
    </row>
    <row r="7" spans="1:10" x14ac:dyDescent="0.3">
      <c r="A7" s="234"/>
      <c r="B7" s="234"/>
      <c r="C7" s="234"/>
      <c r="D7" s="234"/>
      <c r="E7" s="234"/>
      <c r="F7" s="234"/>
      <c r="G7" s="234"/>
      <c r="H7" s="234"/>
    </row>
    <row r="9" spans="1:10" s="44" customFormat="1" ht="15.75" x14ac:dyDescent="0.3">
      <c r="D9" s="45" t="s">
        <v>31</v>
      </c>
      <c r="G9" s="46">
        <f>G22</f>
        <v>0</v>
      </c>
      <c r="H9" s="44" t="s">
        <v>32</v>
      </c>
    </row>
    <row r="10" spans="1:10" x14ac:dyDescent="0.3">
      <c r="A10" s="47"/>
      <c r="B10" s="47"/>
      <c r="C10" s="47"/>
      <c r="D10" s="237" t="s">
        <v>33</v>
      </c>
      <c r="E10" s="238"/>
      <c r="F10" s="238"/>
      <c r="G10" s="239"/>
      <c r="H10" s="48"/>
      <c r="I10" s="49"/>
      <c r="J10" s="49"/>
    </row>
    <row r="11" spans="1:10" ht="67.5" x14ac:dyDescent="0.3">
      <c r="A11" s="197" t="s">
        <v>2</v>
      </c>
      <c r="B11" s="198" t="s">
        <v>34</v>
      </c>
      <c r="C11" s="199" t="s">
        <v>35</v>
      </c>
      <c r="D11" s="200" t="s">
        <v>36</v>
      </c>
      <c r="E11" s="199" t="s">
        <v>37</v>
      </c>
      <c r="F11" s="200" t="s">
        <v>38</v>
      </c>
      <c r="G11" s="199" t="s">
        <v>4</v>
      </c>
      <c r="H11" s="199" t="s">
        <v>39</v>
      </c>
      <c r="I11" s="49"/>
      <c r="J11" s="49"/>
    </row>
    <row r="12" spans="1:10" x14ac:dyDescent="0.3">
      <c r="A12" s="51">
        <v>1</v>
      </c>
      <c r="B12" s="52">
        <v>2</v>
      </c>
      <c r="C12" s="51">
        <v>3</v>
      </c>
      <c r="D12" s="52">
        <v>4</v>
      </c>
      <c r="E12" s="51">
        <v>5</v>
      </c>
      <c r="F12" s="52">
        <v>6</v>
      </c>
      <c r="G12" s="50">
        <v>7</v>
      </c>
      <c r="H12" s="51">
        <v>8</v>
      </c>
      <c r="I12" s="15"/>
      <c r="J12" s="15"/>
    </row>
    <row r="13" spans="1:10" x14ac:dyDescent="0.3">
      <c r="A13" s="53">
        <v>1</v>
      </c>
      <c r="B13" s="53" t="s">
        <v>40</v>
      </c>
      <c r="C13" s="54" t="s">
        <v>83</v>
      </c>
      <c r="D13" s="162">
        <f>'x.2-1'!M52/1000</f>
        <v>0</v>
      </c>
      <c r="E13" s="54"/>
      <c r="F13" s="160"/>
      <c r="G13" s="163">
        <f>D13</f>
        <v>0</v>
      </c>
      <c r="H13" s="164">
        <f>'x.2-1'!H48/1000</f>
        <v>0</v>
      </c>
      <c r="I13" s="15"/>
      <c r="J13" s="15"/>
    </row>
    <row r="14" spans="1:10" s="44" customFormat="1" ht="15.75" x14ac:dyDescent="0.3">
      <c r="A14" s="169"/>
      <c r="B14" s="169"/>
      <c r="C14" s="169" t="s">
        <v>1</v>
      </c>
      <c r="D14" s="161">
        <f>D13</f>
        <v>0</v>
      </c>
      <c r="E14" s="161"/>
      <c r="F14" s="161"/>
      <c r="G14" s="161">
        <f>D14</f>
        <v>0</v>
      </c>
      <c r="H14" s="161">
        <f>SUM(H13:H13)</f>
        <v>0</v>
      </c>
    </row>
    <row r="15" spans="1:10" s="44" customFormat="1" ht="15.75" x14ac:dyDescent="0.3">
      <c r="A15" s="169"/>
      <c r="B15" s="169"/>
      <c r="C15" s="169" t="s">
        <v>99</v>
      </c>
      <c r="D15" s="161"/>
      <c r="E15" s="161"/>
      <c r="F15" s="161"/>
      <c r="G15" s="161">
        <f>G14*5%</f>
        <v>0</v>
      </c>
      <c r="H15" s="161"/>
    </row>
    <row r="16" spans="1:10" s="44" customFormat="1" ht="15.75" x14ac:dyDescent="0.3">
      <c r="A16" s="169"/>
      <c r="B16" s="169"/>
      <c r="C16" s="169" t="s">
        <v>1</v>
      </c>
      <c r="D16" s="161"/>
      <c r="E16" s="161"/>
      <c r="F16" s="161"/>
      <c r="G16" s="161">
        <f>G14+G15</f>
        <v>0</v>
      </c>
      <c r="H16" s="161"/>
    </row>
    <row r="17" spans="1:254" s="72" customFormat="1" ht="30.75" customHeight="1" x14ac:dyDescent="0.25">
      <c r="A17" s="62"/>
      <c r="B17" s="62"/>
      <c r="C17" s="62" t="s">
        <v>100</v>
      </c>
      <c r="D17" s="63"/>
      <c r="E17" s="170"/>
      <c r="F17" s="170"/>
      <c r="G17" s="66">
        <f>H14*2%</f>
        <v>0</v>
      </c>
      <c r="H17" s="66"/>
      <c r="I17" s="165"/>
      <c r="J17" s="165"/>
      <c r="K17" s="165"/>
      <c r="L17" s="165"/>
      <c r="M17" s="165"/>
    </row>
    <row r="18" spans="1:254" s="71" customFormat="1" ht="18.75" customHeight="1" x14ac:dyDescent="0.3">
      <c r="A18" s="68"/>
      <c r="B18" s="68"/>
      <c r="C18" s="68" t="s">
        <v>44</v>
      </c>
      <c r="D18" s="68"/>
      <c r="E18" s="68"/>
      <c r="F18" s="68"/>
      <c r="G18" s="174">
        <f>G17+G16</f>
        <v>0</v>
      </c>
      <c r="H18" s="69"/>
      <c r="I18" s="166"/>
      <c r="J18" s="167"/>
      <c r="K18" s="166"/>
      <c r="L18" s="166"/>
      <c r="M18" s="168"/>
    </row>
    <row r="19" spans="1:254" s="44" customFormat="1" ht="15.75" x14ac:dyDescent="0.3">
      <c r="A19" s="169"/>
      <c r="B19" s="169"/>
      <c r="C19" s="169" t="s">
        <v>41</v>
      </c>
      <c r="D19" s="161"/>
      <c r="E19" s="161"/>
      <c r="F19" s="161"/>
      <c r="G19" s="161">
        <f>G18*18%</f>
        <v>0</v>
      </c>
      <c r="H19" s="161"/>
      <c r="I19" s="19"/>
      <c r="J19" s="19"/>
      <c r="K19" s="19"/>
      <c r="L19" s="19"/>
      <c r="M19" s="19"/>
      <c r="N19" s="19"/>
    </row>
    <row r="20" spans="1:254" s="44" customFormat="1" ht="15.75" x14ac:dyDescent="0.3">
      <c r="A20" s="169"/>
      <c r="B20" s="169"/>
      <c r="C20" s="169" t="s">
        <v>1</v>
      </c>
      <c r="D20" s="161"/>
      <c r="E20" s="161"/>
      <c r="F20" s="161"/>
      <c r="G20" s="161">
        <f>G19+G18</f>
        <v>0</v>
      </c>
      <c r="H20" s="161"/>
    </row>
    <row r="21" spans="1:254" s="44" customFormat="1" ht="15.75" x14ac:dyDescent="0.3">
      <c r="A21" s="169"/>
      <c r="B21" s="169"/>
      <c r="C21" s="169" t="s">
        <v>42</v>
      </c>
      <c r="D21" s="161"/>
      <c r="E21" s="161"/>
      <c r="F21" s="161"/>
      <c r="G21" s="161">
        <f>G20*2.8%</f>
        <v>0</v>
      </c>
      <c r="H21" s="161"/>
    </row>
    <row r="22" spans="1:254" s="5" customFormat="1" ht="19.5" customHeight="1" x14ac:dyDescent="0.4">
      <c r="A22" s="171"/>
      <c r="B22" s="171"/>
      <c r="C22" s="172" t="s">
        <v>4</v>
      </c>
      <c r="D22" s="173"/>
      <c r="E22" s="173"/>
      <c r="F22" s="173"/>
      <c r="G22" s="161">
        <f>G20+G21</f>
        <v>0</v>
      </c>
      <c r="H22" s="172"/>
      <c r="K22" s="5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5" customFormat="1" ht="19.5" customHeight="1" x14ac:dyDescent="0.4">
      <c r="A23" s="57"/>
      <c r="B23" s="57"/>
      <c r="C23" s="58"/>
      <c r="D23" s="38"/>
      <c r="E23" s="38"/>
      <c r="F23" s="38"/>
      <c r="G23" s="57"/>
      <c r="H23" s="57"/>
      <c r="K23" s="55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5" customFormat="1" ht="19.5" customHeight="1" x14ac:dyDescent="0.4">
      <c r="A24" s="57"/>
      <c r="B24" s="57"/>
      <c r="C24" s="58"/>
      <c r="D24" s="38"/>
      <c r="E24" s="38"/>
      <c r="F24" s="38"/>
      <c r="G24" s="57"/>
      <c r="H24" s="57"/>
      <c r="K24" s="55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19.5" customHeight="1" x14ac:dyDescent="0.4">
      <c r="A25" s="59"/>
      <c r="B25" s="59"/>
      <c r="C25" s="59"/>
      <c r="G25" s="235"/>
      <c r="H25" s="236"/>
      <c r="K25" s="55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19.5" customHeight="1" x14ac:dyDescent="0.4">
      <c r="A26" s="55"/>
      <c r="B26" s="55"/>
      <c r="C26" s="55"/>
      <c r="G26" s="236"/>
      <c r="H26" s="236"/>
      <c r="K26" s="55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9.75" customHeight="1" x14ac:dyDescent="0.3">
      <c r="C27" s="12"/>
      <c r="D27" s="13"/>
      <c r="E27" s="13"/>
      <c r="F27" s="13"/>
      <c r="G27" s="13"/>
      <c r="H27" s="13"/>
      <c r="I27" s="12"/>
    </row>
    <row r="28" spans="1:254" s="1" customFormat="1" ht="18.75" customHeight="1" x14ac:dyDescent="0.25">
      <c r="A28" s="229"/>
      <c r="B28" s="229"/>
      <c r="C28" s="229"/>
      <c r="D28" s="229"/>
      <c r="E28" s="229"/>
      <c r="F28" s="229"/>
      <c r="G28" s="229"/>
      <c r="H28" s="229"/>
      <c r="I28" s="60"/>
      <c r="J28" s="60"/>
      <c r="K28" s="60"/>
      <c r="L28" s="60"/>
    </row>
  </sheetData>
  <mergeCells count="7">
    <mergeCell ref="A28:H28"/>
    <mergeCell ref="A4:H4"/>
    <mergeCell ref="A5:H5"/>
    <mergeCell ref="A7:H7"/>
    <mergeCell ref="G25:H25"/>
    <mergeCell ref="G26:H26"/>
    <mergeCell ref="D10:G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BK140"/>
  <sheetViews>
    <sheetView topLeftCell="A19" zoomScale="89" zoomScaleNormal="89" workbookViewId="0">
      <selection activeCell="O27" sqref="O27"/>
    </sheetView>
  </sheetViews>
  <sheetFormatPr defaultRowHeight="16.5" x14ac:dyDescent="0.3"/>
  <cols>
    <col min="1" max="1" width="3.85546875" style="73" customWidth="1"/>
    <col min="2" max="2" width="11.140625" style="73" customWidth="1"/>
    <col min="3" max="3" width="40" style="73" customWidth="1"/>
    <col min="4" max="4" width="7.5703125" style="73" customWidth="1"/>
    <col min="5" max="5" width="8.42578125" style="73" customWidth="1"/>
    <col min="6" max="6" width="26.140625" style="73" customWidth="1"/>
    <col min="7" max="7" width="7.140625" style="73" customWidth="1"/>
    <col min="8" max="8" width="10.7109375" style="73" customWidth="1"/>
    <col min="9" max="9" width="9.42578125" style="73" customWidth="1"/>
    <col min="10" max="10" width="11.5703125" style="73" customWidth="1"/>
    <col min="11" max="11" width="7" style="73" customWidth="1"/>
    <col min="12" max="12" width="9.42578125" style="73" customWidth="1"/>
    <col min="13" max="13" width="11.42578125" style="73" customWidth="1"/>
    <col min="14" max="16384" width="9.140625" style="73"/>
  </cols>
  <sheetData>
    <row r="1" spans="1:63" ht="12" customHeight="1" x14ac:dyDescent="0.3">
      <c r="A1" s="75"/>
      <c r="B1" s="75"/>
      <c r="C1" s="75"/>
      <c r="D1" s="75"/>
      <c r="E1" s="75"/>
      <c r="F1" s="75"/>
      <c r="G1" s="75"/>
      <c r="H1" s="75"/>
      <c r="I1" s="76"/>
      <c r="J1" s="76"/>
      <c r="K1" s="76" t="s">
        <v>46</v>
      </c>
      <c r="L1" s="76"/>
      <c r="M1" s="76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</row>
    <row r="2" spans="1:63" ht="12" customHeight="1" x14ac:dyDescent="0.3">
      <c r="A2" s="75"/>
      <c r="B2" s="75"/>
      <c r="C2" s="75"/>
      <c r="D2" s="75"/>
      <c r="E2" s="75"/>
      <c r="F2" s="75"/>
      <c r="G2" s="75"/>
      <c r="H2" s="75"/>
      <c r="I2" s="76"/>
      <c r="J2" s="76"/>
      <c r="K2" s="76"/>
      <c r="L2" s="76"/>
      <c r="M2" s="76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</row>
    <row r="3" spans="1:63" ht="18" customHeight="1" x14ac:dyDescent="0.4">
      <c r="A3" s="75"/>
      <c r="B3" s="75"/>
      <c r="C3" s="78" t="s">
        <v>19</v>
      </c>
      <c r="D3" s="75"/>
      <c r="E3" s="75"/>
      <c r="F3" s="75" t="s">
        <v>104</v>
      </c>
      <c r="G3" s="75"/>
      <c r="H3" s="75"/>
      <c r="I3" s="76"/>
      <c r="J3" s="76"/>
      <c r="K3" s="76"/>
      <c r="L3" s="76"/>
      <c r="M3" s="76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</row>
    <row r="4" spans="1:63" ht="16.5" customHeight="1" x14ac:dyDescent="0.3">
      <c r="A4" s="75"/>
      <c r="B4" s="75"/>
      <c r="C4" s="79"/>
      <c r="D4" s="75"/>
      <c r="E4" s="75"/>
      <c r="F4" s="75"/>
      <c r="G4" s="75"/>
      <c r="H4" s="75"/>
      <c r="I4" s="76"/>
      <c r="J4" s="76"/>
      <c r="K4" s="76"/>
      <c r="L4" s="76"/>
      <c r="M4" s="76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</row>
    <row r="5" spans="1:63" ht="12" customHeight="1" x14ac:dyDescent="0.3">
      <c r="A5" s="75"/>
      <c r="B5" s="75"/>
      <c r="C5" s="75"/>
      <c r="D5" s="75"/>
      <c r="E5" s="75"/>
      <c r="F5" s="75"/>
      <c r="G5" s="75"/>
      <c r="H5" s="75"/>
      <c r="I5" s="76"/>
      <c r="J5" s="76"/>
      <c r="K5" s="76"/>
      <c r="L5" s="76"/>
      <c r="M5" s="76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</row>
    <row r="6" spans="1:63" ht="15" customHeight="1" x14ac:dyDescent="0.3">
      <c r="A6" s="75"/>
      <c r="B6" s="75"/>
      <c r="C6" s="77"/>
      <c r="D6" s="75"/>
      <c r="E6" s="75"/>
      <c r="F6" s="75"/>
      <c r="G6" s="75"/>
      <c r="H6" s="75"/>
      <c r="I6" s="76"/>
      <c r="J6" s="76"/>
      <c r="K6" s="76"/>
      <c r="L6" s="76"/>
      <c r="M6" s="76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</row>
    <row r="7" spans="1:63" ht="15" customHeight="1" x14ac:dyDescent="0.3">
      <c r="A7" s="75"/>
      <c r="B7" s="75"/>
      <c r="C7" s="80"/>
      <c r="D7" s="75"/>
      <c r="E7" s="75"/>
      <c r="F7" s="75"/>
      <c r="G7" s="75"/>
      <c r="H7" s="75"/>
      <c r="I7" s="76"/>
      <c r="J7" s="76"/>
      <c r="K7" s="76"/>
      <c r="L7" s="76"/>
      <c r="M7" s="76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</row>
    <row r="8" spans="1:63" ht="15" customHeight="1" x14ac:dyDescent="0.3">
      <c r="A8" s="81"/>
      <c r="B8" s="82"/>
      <c r="C8" s="82"/>
      <c r="D8" s="83"/>
      <c r="E8" s="82"/>
      <c r="F8" s="83"/>
      <c r="G8" s="83"/>
      <c r="H8" s="83"/>
      <c r="I8" s="83"/>
      <c r="J8" s="83"/>
      <c r="K8" s="84" t="s">
        <v>47</v>
      </c>
      <c r="L8" s="196">
        <f>M52</f>
        <v>0</v>
      </c>
      <c r="M8" s="85" t="s">
        <v>0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</row>
    <row r="9" spans="1:63" s="74" customFormat="1" ht="15" customHeight="1" x14ac:dyDescent="0.3">
      <c r="A9" s="86"/>
      <c r="B9" s="82"/>
      <c r="C9" s="82"/>
      <c r="D9" s="83"/>
      <c r="E9" s="87"/>
      <c r="F9" s="88"/>
      <c r="G9" s="88"/>
      <c r="H9" s="83"/>
      <c r="I9" s="83"/>
      <c r="J9" s="83"/>
      <c r="K9" s="84" t="s">
        <v>48</v>
      </c>
      <c r="L9" s="196">
        <f>H48</f>
        <v>0</v>
      </c>
      <c r="M9" s="85" t="s">
        <v>0</v>
      </c>
    </row>
    <row r="10" spans="1:63" s="75" customFormat="1" ht="12" customHeight="1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89"/>
      <c r="L10" s="90"/>
      <c r="M10" s="8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</row>
    <row r="11" spans="1:63" s="75" customFormat="1" ht="16.5" customHeight="1" x14ac:dyDescent="0.3">
      <c r="A11" s="91"/>
      <c r="B11" s="92"/>
      <c r="C11" s="93" t="s">
        <v>49</v>
      </c>
      <c r="D11" s="94"/>
      <c r="E11" s="95" t="s">
        <v>50</v>
      </c>
      <c r="F11" s="96"/>
      <c r="G11" s="240" t="s">
        <v>51</v>
      </c>
      <c r="H11" s="241"/>
      <c r="I11" s="240" t="s">
        <v>52</v>
      </c>
      <c r="J11" s="241"/>
      <c r="K11" s="97" t="s">
        <v>53</v>
      </c>
      <c r="L11" s="98"/>
      <c r="M11" s="92" t="s">
        <v>1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63" s="75" customFormat="1" x14ac:dyDescent="0.3">
      <c r="A12" s="99" t="s">
        <v>2</v>
      </c>
      <c r="B12" s="100" t="s">
        <v>3</v>
      </c>
      <c r="C12" s="75" t="s">
        <v>54</v>
      </c>
      <c r="D12" s="100" t="s">
        <v>9</v>
      </c>
      <c r="E12" s="100" t="s">
        <v>55</v>
      </c>
      <c r="F12" s="87" t="s">
        <v>4</v>
      </c>
      <c r="G12" s="100" t="s">
        <v>10</v>
      </c>
      <c r="H12" s="87" t="s">
        <v>4</v>
      </c>
      <c r="I12" s="100" t="s">
        <v>10</v>
      </c>
      <c r="J12" s="87" t="s">
        <v>4</v>
      </c>
      <c r="K12" s="100" t="s">
        <v>10</v>
      </c>
      <c r="L12" s="87" t="s">
        <v>4</v>
      </c>
      <c r="M12" s="100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</row>
    <row r="13" spans="1:63" s="75" customFormat="1" x14ac:dyDescent="0.3">
      <c r="A13" s="101"/>
      <c r="B13" s="102"/>
      <c r="C13" s="103"/>
      <c r="D13" s="104"/>
      <c r="E13" s="102"/>
      <c r="F13" s="103"/>
      <c r="G13" s="102" t="s">
        <v>11</v>
      </c>
      <c r="H13" s="103"/>
      <c r="I13" s="102" t="s">
        <v>11</v>
      </c>
      <c r="J13" s="103"/>
      <c r="K13" s="102" t="s">
        <v>11</v>
      </c>
      <c r="L13" s="103"/>
      <c r="M13" s="102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</row>
    <row r="14" spans="1:63" s="75" customFormat="1" x14ac:dyDescent="0.3">
      <c r="A14" s="95" t="s">
        <v>56</v>
      </c>
      <c r="B14" s="105" t="s">
        <v>57</v>
      </c>
      <c r="C14" s="106" t="s">
        <v>58</v>
      </c>
      <c r="D14" s="95" t="s">
        <v>59</v>
      </c>
      <c r="E14" s="105" t="s">
        <v>60</v>
      </c>
      <c r="F14" s="107" t="s">
        <v>61</v>
      </c>
      <c r="G14" s="106" t="s">
        <v>62</v>
      </c>
      <c r="H14" s="95" t="s">
        <v>63</v>
      </c>
      <c r="I14" s="105" t="s">
        <v>64</v>
      </c>
      <c r="J14" s="106" t="s">
        <v>65</v>
      </c>
      <c r="K14" s="105" t="s">
        <v>66</v>
      </c>
      <c r="L14" s="95" t="s">
        <v>67</v>
      </c>
      <c r="M14" s="105" t="s">
        <v>68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</row>
    <row r="15" spans="1:63" s="75" customFormat="1" x14ac:dyDescent="0.3">
      <c r="A15" s="105"/>
      <c r="B15" s="105"/>
      <c r="C15" s="108" t="s">
        <v>75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</row>
    <row r="16" spans="1:63" s="175" customFormat="1" ht="36.75" customHeight="1" x14ac:dyDescent="0.25">
      <c r="A16" s="129">
        <v>1</v>
      </c>
      <c r="B16" s="129" t="s">
        <v>84</v>
      </c>
      <c r="C16" s="129" t="s">
        <v>85</v>
      </c>
      <c r="D16" s="128" t="s">
        <v>14</v>
      </c>
      <c r="E16" s="147"/>
      <c r="F16" s="225">
        <v>16</v>
      </c>
      <c r="G16" s="131"/>
      <c r="H16" s="130"/>
      <c r="I16" s="130"/>
      <c r="J16" s="132"/>
      <c r="K16" s="130"/>
      <c r="L16" s="132"/>
      <c r="M16" s="130"/>
    </row>
    <row r="17" spans="1:63" s="176" customFormat="1" ht="15.75" x14ac:dyDescent="0.3">
      <c r="A17" s="120"/>
      <c r="B17" s="120"/>
      <c r="C17" s="120" t="s">
        <v>5</v>
      </c>
      <c r="D17" s="120" t="s">
        <v>6</v>
      </c>
      <c r="E17" s="122">
        <v>1.31</v>
      </c>
      <c r="F17" s="123">
        <f>F16*E17</f>
        <v>20.96</v>
      </c>
      <c r="G17" s="126">
        <v>0</v>
      </c>
      <c r="H17" s="127">
        <f>F17*G17</f>
        <v>0</v>
      </c>
      <c r="I17" s="124"/>
      <c r="J17" s="125"/>
      <c r="K17" s="124"/>
      <c r="L17" s="125"/>
      <c r="M17" s="126">
        <f>H17</f>
        <v>0</v>
      </c>
    </row>
    <row r="18" spans="1:63" s="176" customFormat="1" ht="15.75" x14ac:dyDescent="0.3">
      <c r="A18" s="135">
        <v>2</v>
      </c>
      <c r="B18" s="135" t="s">
        <v>15</v>
      </c>
      <c r="C18" s="135" t="s">
        <v>86</v>
      </c>
      <c r="D18" s="142" t="s">
        <v>14</v>
      </c>
      <c r="E18" s="144"/>
      <c r="F18" s="221">
        <v>16</v>
      </c>
      <c r="G18" s="114"/>
      <c r="H18" s="115"/>
      <c r="I18" s="114"/>
      <c r="J18" s="115"/>
      <c r="K18" s="114"/>
      <c r="L18" s="115"/>
      <c r="M18" s="114"/>
    </row>
    <row r="19" spans="1:63" s="176" customFormat="1" ht="15.75" x14ac:dyDescent="0.3">
      <c r="A19" s="109"/>
      <c r="B19" s="177"/>
      <c r="C19" s="109" t="s">
        <v>5</v>
      </c>
      <c r="D19" s="109" t="s">
        <v>6</v>
      </c>
      <c r="E19" s="111">
        <v>0.89</v>
      </c>
      <c r="F19" s="118">
        <f>F18*E19</f>
        <v>14.24</v>
      </c>
      <c r="G19" s="113">
        <v>0</v>
      </c>
      <c r="H19" s="136">
        <f>F19*G19</f>
        <v>0</v>
      </c>
      <c r="I19" s="114"/>
      <c r="J19" s="115"/>
      <c r="K19" s="114"/>
      <c r="L19" s="115"/>
      <c r="M19" s="113">
        <f>H19</f>
        <v>0</v>
      </c>
    </row>
    <row r="20" spans="1:63" s="176" customFormat="1" ht="15.75" x14ac:dyDescent="0.3">
      <c r="A20" s="109"/>
      <c r="B20" s="110"/>
      <c r="C20" s="109" t="s">
        <v>12</v>
      </c>
      <c r="D20" s="110" t="s">
        <v>0</v>
      </c>
      <c r="E20" s="111">
        <v>0.37</v>
      </c>
      <c r="F20" s="118">
        <f>F18*E20</f>
        <v>5.92</v>
      </c>
      <c r="G20" s="114"/>
      <c r="H20" s="115"/>
      <c r="I20" s="114"/>
      <c r="J20" s="115"/>
      <c r="K20" s="113">
        <v>0</v>
      </c>
      <c r="L20" s="136">
        <f>F20*K20</f>
        <v>0</v>
      </c>
      <c r="M20" s="113">
        <f>L20</f>
        <v>0</v>
      </c>
    </row>
    <row r="21" spans="1:63" s="176" customFormat="1" ht="15.75" x14ac:dyDescent="0.3">
      <c r="A21" s="109"/>
      <c r="B21" s="178"/>
      <c r="C21" s="109" t="s">
        <v>16</v>
      </c>
      <c r="D21" s="110" t="s">
        <v>14</v>
      </c>
      <c r="E21" s="111">
        <v>1.1499999999999999</v>
      </c>
      <c r="F21" s="118">
        <f>F18*E21</f>
        <v>18.399999999999999</v>
      </c>
      <c r="G21" s="114"/>
      <c r="H21" s="115"/>
      <c r="I21" s="113">
        <v>0</v>
      </c>
      <c r="J21" s="136">
        <f>F21*I21</f>
        <v>0</v>
      </c>
      <c r="K21" s="114"/>
      <c r="L21" s="115"/>
      <c r="M21" s="113">
        <f>J21</f>
        <v>0</v>
      </c>
    </row>
    <row r="22" spans="1:63" s="176" customFormat="1" ht="15.75" x14ac:dyDescent="0.3">
      <c r="A22" s="120"/>
      <c r="B22" s="121"/>
      <c r="C22" s="120" t="s">
        <v>8</v>
      </c>
      <c r="D22" s="121" t="s">
        <v>0</v>
      </c>
      <c r="E22" s="122">
        <v>0.02</v>
      </c>
      <c r="F22" s="123">
        <f>F18*E22</f>
        <v>0.32</v>
      </c>
      <c r="G22" s="124"/>
      <c r="H22" s="125"/>
      <c r="I22" s="126">
        <v>0</v>
      </c>
      <c r="J22" s="127">
        <f>F22*I22</f>
        <v>0</v>
      </c>
      <c r="K22" s="124"/>
      <c r="L22" s="125"/>
      <c r="M22" s="126">
        <f>J22</f>
        <v>0</v>
      </c>
    </row>
    <row r="23" spans="1:63" s="175" customFormat="1" ht="28.5" customHeight="1" x14ac:dyDescent="0.25">
      <c r="A23" s="129">
        <v>3</v>
      </c>
      <c r="B23" s="181" t="s">
        <v>87</v>
      </c>
      <c r="C23" s="129" t="s">
        <v>98</v>
      </c>
      <c r="D23" s="146" t="s">
        <v>92</v>
      </c>
      <c r="E23" s="147"/>
      <c r="F23" s="225">
        <v>8</v>
      </c>
      <c r="G23" s="133"/>
      <c r="H23" s="134"/>
      <c r="I23" s="133"/>
      <c r="J23" s="134"/>
      <c r="K23" s="133"/>
      <c r="L23" s="134"/>
      <c r="M23" s="133"/>
    </row>
    <row r="24" spans="1:63" s="176" customFormat="1" ht="15.75" x14ac:dyDescent="0.3">
      <c r="A24" s="109"/>
      <c r="B24" s="109"/>
      <c r="C24" s="109" t="s">
        <v>5</v>
      </c>
      <c r="D24" s="109" t="s">
        <v>6</v>
      </c>
      <c r="E24" s="111">
        <v>3.27</v>
      </c>
      <c r="F24" s="118">
        <f>F23*E24</f>
        <v>26.16</v>
      </c>
      <c r="G24" s="113">
        <v>0</v>
      </c>
      <c r="H24" s="136">
        <f>F24*G24</f>
        <v>0</v>
      </c>
      <c r="I24" s="114"/>
      <c r="J24" s="115"/>
      <c r="K24" s="114"/>
      <c r="L24" s="115"/>
      <c r="M24" s="113">
        <f>H24</f>
        <v>0</v>
      </c>
    </row>
    <row r="25" spans="1:63" s="176" customFormat="1" ht="15.75" x14ac:dyDescent="0.3">
      <c r="A25" s="109"/>
      <c r="B25" s="110"/>
      <c r="C25" s="109" t="s">
        <v>12</v>
      </c>
      <c r="D25" s="110" t="s">
        <v>0</v>
      </c>
      <c r="E25" s="111">
        <v>1</v>
      </c>
      <c r="F25" s="112">
        <f>F23*E25</f>
        <v>8</v>
      </c>
      <c r="G25" s="114"/>
      <c r="H25" s="115"/>
      <c r="I25" s="114"/>
      <c r="J25" s="115"/>
      <c r="K25" s="113">
        <v>0</v>
      </c>
      <c r="L25" s="136">
        <f>F25*K25</f>
        <v>0</v>
      </c>
      <c r="M25" s="113">
        <f>L25</f>
        <v>0</v>
      </c>
    </row>
    <row r="26" spans="1:63" s="176" customFormat="1" ht="15.75" x14ac:dyDescent="0.3">
      <c r="A26" s="109"/>
      <c r="B26" s="179"/>
      <c r="C26" s="109" t="s">
        <v>88</v>
      </c>
      <c r="D26" s="110" t="s">
        <v>90</v>
      </c>
      <c r="E26" s="111">
        <v>1.0149999999999999</v>
      </c>
      <c r="F26" s="118">
        <f>F23*E26</f>
        <v>8.1199999999999992</v>
      </c>
      <c r="G26" s="114"/>
      <c r="H26" s="115"/>
      <c r="I26" s="113">
        <v>0</v>
      </c>
      <c r="J26" s="136">
        <f t="shared" ref="J26:J29" si="0">F26*I26</f>
        <v>0</v>
      </c>
      <c r="K26" s="114"/>
      <c r="L26" s="115"/>
      <c r="M26" s="113">
        <f t="shared" ref="M26:M29" si="1">J26</f>
        <v>0</v>
      </c>
    </row>
    <row r="27" spans="1:63" s="176" customFormat="1" ht="15.75" x14ac:dyDescent="0.3">
      <c r="A27" s="109"/>
      <c r="B27" s="110"/>
      <c r="C27" s="109" t="s">
        <v>17</v>
      </c>
      <c r="D27" s="110" t="s">
        <v>91</v>
      </c>
      <c r="E27" s="111">
        <v>0.60899999999999999</v>
      </c>
      <c r="F27" s="118">
        <f>F23*E27</f>
        <v>4.8719999999999999</v>
      </c>
      <c r="G27" s="114"/>
      <c r="H27" s="115"/>
      <c r="I27" s="113">
        <v>0</v>
      </c>
      <c r="J27" s="136">
        <f t="shared" si="0"/>
        <v>0</v>
      </c>
      <c r="K27" s="114"/>
      <c r="L27" s="115"/>
      <c r="M27" s="113">
        <f t="shared" si="1"/>
        <v>0</v>
      </c>
    </row>
    <row r="28" spans="1:63" s="176" customFormat="1" ht="15.75" x14ac:dyDescent="0.3">
      <c r="A28" s="109"/>
      <c r="B28" s="110"/>
      <c r="C28" s="109" t="s">
        <v>89</v>
      </c>
      <c r="D28" s="110" t="s">
        <v>90</v>
      </c>
      <c r="E28" s="180">
        <f>(0.88+0.06+0.08+0.69)/100</f>
        <v>1.7100000000000001E-2</v>
      </c>
      <c r="F28" s="118">
        <f>F23*E28</f>
        <v>0.1368</v>
      </c>
      <c r="G28" s="114"/>
      <c r="H28" s="115"/>
      <c r="I28" s="113">
        <v>0</v>
      </c>
      <c r="J28" s="136">
        <f t="shared" si="0"/>
        <v>0</v>
      </c>
      <c r="K28" s="114"/>
      <c r="L28" s="115"/>
      <c r="M28" s="113">
        <f t="shared" si="1"/>
        <v>0</v>
      </c>
    </row>
    <row r="29" spans="1:63" s="176" customFormat="1" ht="15.75" x14ac:dyDescent="0.3">
      <c r="A29" s="120"/>
      <c r="B29" s="121"/>
      <c r="C29" s="120" t="s">
        <v>8</v>
      </c>
      <c r="D29" s="121" t="s">
        <v>0</v>
      </c>
      <c r="E29" s="122">
        <v>0.23</v>
      </c>
      <c r="F29" s="123">
        <f>F23*E29</f>
        <v>1.84</v>
      </c>
      <c r="G29" s="124"/>
      <c r="H29" s="125"/>
      <c r="I29" s="126">
        <v>0</v>
      </c>
      <c r="J29" s="127">
        <f t="shared" si="0"/>
        <v>0</v>
      </c>
      <c r="K29" s="124"/>
      <c r="L29" s="125"/>
      <c r="M29" s="126">
        <f t="shared" si="1"/>
        <v>0</v>
      </c>
    </row>
    <row r="30" spans="1:63" s="75" customFormat="1" ht="15.75" customHeight="1" x14ac:dyDescent="0.3">
      <c r="A30" s="129">
        <v>4</v>
      </c>
      <c r="B30" s="182" t="s">
        <v>93</v>
      </c>
      <c r="C30" s="183" t="s">
        <v>94</v>
      </c>
      <c r="D30" s="146" t="s">
        <v>13</v>
      </c>
      <c r="E30" s="147"/>
      <c r="F30" s="225">
        <v>80</v>
      </c>
      <c r="G30" s="184"/>
      <c r="H30" s="185"/>
      <c r="I30" s="131"/>
      <c r="J30" s="132"/>
      <c r="K30" s="184"/>
      <c r="L30" s="185"/>
      <c r="M30" s="131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</row>
    <row r="31" spans="1:63" s="75" customFormat="1" ht="15.75" customHeight="1" x14ac:dyDescent="0.3">
      <c r="A31" s="109"/>
      <c r="B31" s="110"/>
      <c r="C31" s="109" t="s">
        <v>5</v>
      </c>
      <c r="D31" s="141" t="s">
        <v>6</v>
      </c>
      <c r="E31" s="111">
        <v>1.21</v>
      </c>
      <c r="F31" s="118">
        <f>F30*E31</f>
        <v>96.8</v>
      </c>
      <c r="G31" s="113">
        <v>0</v>
      </c>
      <c r="H31" s="140">
        <f>F31*G31</f>
        <v>0</v>
      </c>
      <c r="I31" s="137"/>
      <c r="J31" s="138"/>
      <c r="K31" s="139"/>
      <c r="L31" s="140"/>
      <c r="M31" s="137">
        <f>H31+J31+L31</f>
        <v>0</v>
      </c>
      <c r="N31" s="76"/>
      <c r="O31" s="76"/>
      <c r="P31" s="76"/>
      <c r="Q31" s="76" t="s">
        <v>95</v>
      </c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</row>
    <row r="32" spans="1:63" s="75" customFormat="1" ht="15.75" customHeight="1" x14ac:dyDescent="0.3">
      <c r="A32" s="141"/>
      <c r="B32" s="141"/>
      <c r="C32" s="141" t="s">
        <v>12</v>
      </c>
      <c r="D32" s="141" t="s">
        <v>0</v>
      </c>
      <c r="E32" s="186">
        <v>1E-3</v>
      </c>
      <c r="F32" s="186">
        <f>F30*E32</f>
        <v>0.08</v>
      </c>
      <c r="G32" s="137"/>
      <c r="H32" s="140"/>
      <c r="I32" s="137"/>
      <c r="J32" s="138"/>
      <c r="K32" s="139">
        <v>0</v>
      </c>
      <c r="L32" s="140">
        <f>F32*K32</f>
        <v>0</v>
      </c>
      <c r="M32" s="137">
        <f>H32+J32+L32</f>
        <v>0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</row>
    <row r="33" spans="1:63" s="75" customFormat="1" ht="31.5" x14ac:dyDescent="0.3">
      <c r="A33" s="109"/>
      <c r="B33" s="187"/>
      <c r="C33" s="130" t="s">
        <v>96</v>
      </c>
      <c r="D33" s="201" t="s">
        <v>13</v>
      </c>
      <c r="E33" s="202">
        <v>1.01</v>
      </c>
      <c r="F33" s="203">
        <f>F30*E33</f>
        <v>80.8</v>
      </c>
      <c r="G33" s="204"/>
      <c r="H33" s="205"/>
      <c r="I33" s="206">
        <v>0</v>
      </c>
      <c r="J33" s="207">
        <f>F33*I33</f>
        <v>0</v>
      </c>
      <c r="K33" s="208"/>
      <c r="L33" s="205"/>
      <c r="M33" s="206">
        <f>H33+J33+L33</f>
        <v>0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</row>
    <row r="34" spans="1:63" s="75" customFormat="1" ht="15.75" customHeight="1" x14ac:dyDescent="0.3">
      <c r="A34" s="109"/>
      <c r="B34" s="187"/>
      <c r="C34" s="109" t="s">
        <v>97</v>
      </c>
      <c r="D34" s="109" t="s">
        <v>7</v>
      </c>
      <c r="E34" s="111">
        <v>0.9</v>
      </c>
      <c r="F34" s="118">
        <f>F30*E34</f>
        <v>72</v>
      </c>
      <c r="G34" s="188"/>
      <c r="H34" s="140"/>
      <c r="I34" s="137">
        <v>0</v>
      </c>
      <c r="J34" s="138">
        <f>F34*I34</f>
        <v>0</v>
      </c>
      <c r="K34" s="139"/>
      <c r="L34" s="140"/>
      <c r="M34" s="137">
        <f>H34+J34+L34</f>
        <v>0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</row>
    <row r="35" spans="1:63" s="75" customFormat="1" ht="15.75" customHeight="1" x14ac:dyDescent="0.3">
      <c r="A35" s="120"/>
      <c r="B35" s="189"/>
      <c r="C35" s="120" t="s">
        <v>8</v>
      </c>
      <c r="D35" s="121" t="s">
        <v>0</v>
      </c>
      <c r="E35" s="122">
        <v>8.6999999999999994E-2</v>
      </c>
      <c r="F35" s="123">
        <f>F30*E35</f>
        <v>6.9599999999999991</v>
      </c>
      <c r="G35" s="190"/>
      <c r="H35" s="191"/>
      <c r="I35" s="192">
        <v>0</v>
      </c>
      <c r="J35" s="193">
        <f>F35*I35</f>
        <v>0</v>
      </c>
      <c r="K35" s="194"/>
      <c r="L35" s="191"/>
      <c r="M35" s="192">
        <f>H35+J35+L35</f>
        <v>0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</row>
    <row r="36" spans="1:63" s="117" customFormat="1" ht="31.5" x14ac:dyDescent="0.3">
      <c r="A36" s="135">
        <v>6</v>
      </c>
      <c r="B36" s="142" t="s">
        <v>69</v>
      </c>
      <c r="C36" s="143" t="s">
        <v>76</v>
      </c>
      <c r="D36" s="222" t="s">
        <v>18</v>
      </c>
      <c r="E36" s="223"/>
      <c r="F36" s="224">
        <v>1</v>
      </c>
      <c r="G36" s="113"/>
      <c r="H36" s="110"/>
      <c r="I36" s="113"/>
      <c r="J36" s="110"/>
      <c r="K36" s="114"/>
      <c r="L36" s="115"/>
      <c r="M36" s="116"/>
    </row>
    <row r="37" spans="1:63" s="145" customFormat="1" ht="15.75" x14ac:dyDescent="0.3">
      <c r="A37" s="109"/>
      <c r="B37" s="110" t="s">
        <v>70</v>
      </c>
      <c r="C37" s="109" t="s">
        <v>71</v>
      </c>
      <c r="D37" s="110" t="s">
        <v>72</v>
      </c>
      <c r="E37" s="111">
        <v>61.7</v>
      </c>
      <c r="F37" s="118">
        <f>F36*E37</f>
        <v>61.7</v>
      </c>
      <c r="G37" s="113">
        <v>0</v>
      </c>
      <c r="H37" s="136">
        <f>F37*G37</f>
        <v>0</v>
      </c>
      <c r="I37" s="114"/>
      <c r="J37" s="115"/>
      <c r="K37" s="114"/>
      <c r="L37" s="115"/>
      <c r="M37" s="113">
        <f>H37</f>
        <v>0</v>
      </c>
    </row>
    <row r="38" spans="1:63" s="145" customFormat="1" ht="15.75" x14ac:dyDescent="0.3">
      <c r="A38" s="109"/>
      <c r="B38" s="110" t="s">
        <v>77</v>
      </c>
      <c r="C38" s="109" t="s">
        <v>74</v>
      </c>
      <c r="D38" s="110" t="s">
        <v>0</v>
      </c>
      <c r="E38" s="111">
        <v>3.46</v>
      </c>
      <c r="F38" s="118">
        <f>F36*E38</f>
        <v>3.46</v>
      </c>
      <c r="G38" s="114"/>
      <c r="H38" s="115"/>
      <c r="I38" s="114"/>
      <c r="J38" s="115"/>
      <c r="K38" s="113">
        <v>0</v>
      </c>
      <c r="L38" s="136">
        <f>F38*K38</f>
        <v>0</v>
      </c>
      <c r="M38" s="113">
        <f>L38</f>
        <v>0</v>
      </c>
    </row>
    <row r="39" spans="1:63" s="145" customFormat="1" ht="15.75" x14ac:dyDescent="0.3">
      <c r="A39" s="120"/>
      <c r="B39" s="121"/>
      <c r="C39" s="120" t="s">
        <v>78</v>
      </c>
      <c r="D39" s="121" t="s">
        <v>0</v>
      </c>
      <c r="E39" s="122">
        <v>1</v>
      </c>
      <c r="F39" s="123">
        <f>F36*E39</f>
        <v>1</v>
      </c>
      <c r="G39" s="124"/>
      <c r="H39" s="125"/>
      <c r="I39" s="126">
        <v>0</v>
      </c>
      <c r="J39" s="127">
        <f>F39*I39</f>
        <v>0</v>
      </c>
      <c r="K39" s="124"/>
      <c r="L39" s="125"/>
      <c r="M39" s="126">
        <f>J39</f>
        <v>0</v>
      </c>
    </row>
    <row r="40" spans="1:63" s="117" customFormat="1" ht="15.75" x14ac:dyDescent="0.3">
      <c r="A40" s="135">
        <v>7</v>
      </c>
      <c r="B40" s="142" t="s">
        <v>69</v>
      </c>
      <c r="C40" s="135" t="s">
        <v>79</v>
      </c>
      <c r="D40" s="142" t="s">
        <v>18</v>
      </c>
      <c r="E40" s="144"/>
      <c r="F40" s="221">
        <v>6</v>
      </c>
      <c r="G40" s="113"/>
      <c r="H40" s="110"/>
      <c r="I40" s="113"/>
      <c r="J40" s="110"/>
      <c r="K40" s="114"/>
      <c r="L40" s="115"/>
      <c r="M40" s="113"/>
    </row>
    <row r="41" spans="1:63" s="117" customFormat="1" ht="15.75" x14ac:dyDescent="0.3">
      <c r="A41" s="109"/>
      <c r="B41" s="110" t="s">
        <v>70</v>
      </c>
      <c r="C41" s="109" t="s">
        <v>71</v>
      </c>
      <c r="D41" s="110" t="s">
        <v>72</v>
      </c>
      <c r="E41" s="111">
        <v>11.9</v>
      </c>
      <c r="F41" s="118">
        <f>F40*E41</f>
        <v>71.400000000000006</v>
      </c>
      <c r="G41" s="113">
        <v>0</v>
      </c>
      <c r="H41" s="136">
        <f>F41*G41</f>
        <v>0</v>
      </c>
      <c r="I41" s="114"/>
      <c r="J41" s="115"/>
      <c r="K41" s="114"/>
      <c r="L41" s="115"/>
      <c r="M41" s="113">
        <f>H41</f>
        <v>0</v>
      </c>
    </row>
    <row r="42" spans="1:63" s="117" customFormat="1" ht="15.75" x14ac:dyDescent="0.3">
      <c r="A42" s="109"/>
      <c r="B42" s="110" t="s">
        <v>73</v>
      </c>
      <c r="C42" s="109" t="s">
        <v>74</v>
      </c>
      <c r="D42" s="110" t="s">
        <v>0</v>
      </c>
      <c r="E42" s="111">
        <v>0.82</v>
      </c>
      <c r="F42" s="112">
        <f>F40*E42</f>
        <v>4.92</v>
      </c>
      <c r="G42" s="114"/>
      <c r="H42" s="115"/>
      <c r="I42" s="114"/>
      <c r="J42" s="115"/>
      <c r="K42" s="113">
        <v>0</v>
      </c>
      <c r="L42" s="136">
        <f>F42*K42</f>
        <v>0</v>
      </c>
      <c r="M42" s="113">
        <f>L42</f>
        <v>0</v>
      </c>
    </row>
    <row r="43" spans="1:63" s="145" customFormat="1" ht="15.75" x14ac:dyDescent="0.3">
      <c r="A43" s="120"/>
      <c r="B43" s="121"/>
      <c r="C43" s="120" t="s">
        <v>80</v>
      </c>
      <c r="D43" s="121" t="s">
        <v>18</v>
      </c>
      <c r="E43" s="126">
        <v>1</v>
      </c>
      <c r="F43" s="127">
        <f>F40*E43</f>
        <v>6</v>
      </c>
      <c r="G43" s="124"/>
      <c r="H43" s="125"/>
      <c r="I43" s="126">
        <v>0</v>
      </c>
      <c r="J43" s="127">
        <f>F43*I43</f>
        <v>0</v>
      </c>
      <c r="K43" s="124"/>
      <c r="L43" s="125"/>
      <c r="M43" s="126">
        <f>J43</f>
        <v>0</v>
      </c>
    </row>
    <row r="44" spans="1:63" s="117" customFormat="1" ht="15.75" x14ac:dyDescent="0.3">
      <c r="A44" s="135">
        <v>8</v>
      </c>
      <c r="B44" s="142" t="s">
        <v>69</v>
      </c>
      <c r="C44" s="135" t="s">
        <v>81</v>
      </c>
      <c r="D44" s="142" t="s">
        <v>18</v>
      </c>
      <c r="E44" s="144"/>
      <c r="F44" s="221">
        <v>5</v>
      </c>
      <c r="G44" s="113"/>
      <c r="H44" s="110"/>
      <c r="I44" s="113"/>
      <c r="J44" s="110"/>
      <c r="K44" s="114"/>
      <c r="L44" s="115"/>
      <c r="M44" s="116"/>
    </row>
    <row r="45" spans="1:63" s="117" customFormat="1" ht="15.75" x14ac:dyDescent="0.3">
      <c r="A45" s="109"/>
      <c r="B45" s="110" t="s">
        <v>70</v>
      </c>
      <c r="C45" s="109" t="s">
        <v>71</v>
      </c>
      <c r="D45" s="110" t="s">
        <v>72</v>
      </c>
      <c r="E45" s="111">
        <v>11.9</v>
      </c>
      <c r="F45" s="118">
        <f>F44*E45</f>
        <v>59.5</v>
      </c>
      <c r="G45" s="113">
        <v>0</v>
      </c>
      <c r="H45" s="136">
        <f>F45*G45</f>
        <v>0</v>
      </c>
      <c r="I45" s="114"/>
      <c r="J45" s="115"/>
      <c r="K45" s="114"/>
      <c r="L45" s="115"/>
      <c r="M45" s="119">
        <f>H45</f>
        <v>0</v>
      </c>
    </row>
    <row r="46" spans="1:63" s="117" customFormat="1" ht="15.75" x14ac:dyDescent="0.3">
      <c r="A46" s="109"/>
      <c r="B46" s="110" t="s">
        <v>73</v>
      </c>
      <c r="C46" s="109" t="s">
        <v>74</v>
      </c>
      <c r="D46" s="110" t="s">
        <v>0</v>
      </c>
      <c r="E46" s="111">
        <v>0.82</v>
      </c>
      <c r="F46" s="112">
        <f>F44*E46</f>
        <v>4.0999999999999996</v>
      </c>
      <c r="G46" s="114"/>
      <c r="H46" s="115"/>
      <c r="I46" s="114"/>
      <c r="J46" s="115"/>
      <c r="K46" s="113">
        <v>0</v>
      </c>
      <c r="L46" s="136">
        <f>F46*K46</f>
        <v>0</v>
      </c>
      <c r="M46" s="113">
        <f>L46</f>
        <v>0</v>
      </c>
    </row>
    <row r="47" spans="1:63" s="145" customFormat="1" ht="15.75" x14ac:dyDescent="0.3">
      <c r="A47" s="120"/>
      <c r="B47" s="121"/>
      <c r="C47" s="120" t="s">
        <v>82</v>
      </c>
      <c r="D47" s="121" t="s">
        <v>18</v>
      </c>
      <c r="E47" s="126">
        <v>1</v>
      </c>
      <c r="F47" s="127">
        <f>F44*E47</f>
        <v>5</v>
      </c>
      <c r="G47" s="124"/>
      <c r="H47" s="125"/>
      <c r="I47" s="126">
        <v>0</v>
      </c>
      <c r="J47" s="127">
        <f>F47*I47</f>
        <v>0</v>
      </c>
      <c r="K47" s="124"/>
      <c r="L47" s="125"/>
      <c r="M47" s="126">
        <f>J47</f>
        <v>0</v>
      </c>
    </row>
    <row r="48" spans="1:63" s="211" customFormat="1" ht="18.75" customHeight="1" x14ac:dyDescent="0.25">
      <c r="A48" s="209"/>
      <c r="B48" s="209"/>
      <c r="C48" s="209" t="s">
        <v>44</v>
      </c>
      <c r="D48" s="209"/>
      <c r="E48" s="209"/>
      <c r="F48" s="209"/>
      <c r="G48" s="209"/>
      <c r="H48" s="210">
        <f>SUM(H15:H47)</f>
        <v>0</v>
      </c>
      <c r="I48" s="210"/>
      <c r="J48" s="210">
        <f>SUM(J15:J47)</f>
        <v>0</v>
      </c>
      <c r="K48" s="210"/>
      <c r="L48" s="210">
        <f>SUM(L15:L47)</f>
        <v>0</v>
      </c>
      <c r="M48" s="210">
        <f>SUM(M15:M47)</f>
        <v>0</v>
      </c>
    </row>
    <row r="49" spans="1:13" s="211" customFormat="1" ht="18.75" customHeight="1" x14ac:dyDescent="0.25">
      <c r="A49" s="61"/>
      <c r="B49" s="61"/>
      <c r="C49" s="62" t="s">
        <v>43</v>
      </c>
      <c r="D49" s="63">
        <v>0.1</v>
      </c>
      <c r="E49" s="64"/>
      <c r="F49" s="64"/>
      <c r="G49" s="65"/>
      <c r="H49" s="66">
        <f>H48*D49</f>
        <v>0</v>
      </c>
      <c r="I49" s="66"/>
      <c r="J49" s="66">
        <f>J48*D49</f>
        <v>0</v>
      </c>
      <c r="K49" s="66"/>
      <c r="L49" s="66">
        <f>L48*D49</f>
        <v>0</v>
      </c>
      <c r="M49" s="66">
        <f>SUM(H49:L49)</f>
        <v>0</v>
      </c>
    </row>
    <row r="50" spans="1:13" s="213" customFormat="1" ht="18.75" customHeight="1" x14ac:dyDescent="0.25">
      <c r="A50" s="209"/>
      <c r="B50" s="209"/>
      <c r="C50" s="209" t="s">
        <v>44</v>
      </c>
      <c r="D50" s="209"/>
      <c r="E50" s="209"/>
      <c r="F50" s="209"/>
      <c r="G50" s="209"/>
      <c r="H50" s="210">
        <f>H48+H49</f>
        <v>0</v>
      </c>
      <c r="I50" s="210"/>
      <c r="J50" s="212">
        <f>J48+J49</f>
        <v>0</v>
      </c>
      <c r="K50" s="210"/>
      <c r="L50" s="210">
        <f>L48+L49</f>
        <v>0</v>
      </c>
      <c r="M50" s="70">
        <f>SUM(H50:L50)</f>
        <v>0</v>
      </c>
    </row>
    <row r="51" spans="1:13" s="72" customFormat="1" ht="18.75" customHeight="1" x14ac:dyDescent="0.25">
      <c r="A51" s="61"/>
      <c r="B51" s="61"/>
      <c r="C51" s="62" t="s">
        <v>45</v>
      </c>
      <c r="D51" s="63">
        <v>0.08</v>
      </c>
      <c r="E51" s="64"/>
      <c r="F51" s="64"/>
      <c r="G51" s="65"/>
      <c r="H51" s="66">
        <f>H50*D51</f>
        <v>0</v>
      </c>
      <c r="I51" s="66"/>
      <c r="J51" s="66">
        <f>J50*D51</f>
        <v>0</v>
      </c>
      <c r="K51" s="66"/>
      <c r="L51" s="66">
        <f>D51*L50</f>
        <v>0</v>
      </c>
      <c r="M51" s="66">
        <f>SUM(H51:L51)</f>
        <v>0</v>
      </c>
    </row>
    <row r="52" spans="1:13" s="220" customFormat="1" ht="18.75" customHeight="1" x14ac:dyDescent="0.25">
      <c r="A52" s="214"/>
      <c r="B52" s="214"/>
      <c r="C52" s="215" t="s">
        <v>4</v>
      </c>
      <c r="D52" s="215"/>
      <c r="E52" s="216"/>
      <c r="F52" s="217"/>
      <c r="G52" s="218"/>
      <c r="H52" s="219">
        <f>H51+H50</f>
        <v>0</v>
      </c>
      <c r="I52" s="219"/>
      <c r="J52" s="219">
        <f>J51+J50</f>
        <v>0</v>
      </c>
      <c r="K52" s="219"/>
      <c r="L52" s="219">
        <f>L51+L50</f>
        <v>0</v>
      </c>
      <c r="M52" s="219">
        <f>M51+M50</f>
        <v>0</v>
      </c>
    </row>
    <row r="54" spans="1:13" s="148" customFormat="1" ht="11.25" customHeight="1" x14ac:dyDescent="0.3"/>
    <row r="55" spans="1:13" s="148" customFormat="1" ht="11.25" customHeight="1" x14ac:dyDescent="0.3"/>
    <row r="56" spans="1:13" s="148" customFormat="1" ht="15.75" customHeight="1" x14ac:dyDescent="0.3"/>
    <row r="57" spans="1:13" s="67" customFormat="1" ht="15.75" x14ac:dyDescent="0.3">
      <c r="B57" s="149"/>
      <c r="E57" s="150"/>
      <c r="F57" s="150"/>
      <c r="G57" s="151"/>
      <c r="I57" s="152"/>
      <c r="K57" s="152"/>
      <c r="M57" s="153"/>
    </row>
    <row r="58" spans="1:13" s="67" customFormat="1" ht="15.75" x14ac:dyDescent="0.3">
      <c r="E58" s="150"/>
      <c r="F58" s="150"/>
      <c r="G58" s="151"/>
      <c r="H58" s="152"/>
      <c r="I58" s="152"/>
      <c r="J58" s="152"/>
      <c r="K58" s="152"/>
      <c r="L58" s="152"/>
      <c r="M58" s="152"/>
    </row>
    <row r="59" spans="1:13" s="67" customFormat="1" ht="15.75" x14ac:dyDescent="0.3">
      <c r="B59" s="149"/>
      <c r="E59" s="150"/>
      <c r="F59" s="150"/>
      <c r="G59" s="151"/>
      <c r="I59" s="152"/>
      <c r="K59" s="152"/>
      <c r="M59" s="153"/>
    </row>
    <row r="60" spans="1:13" s="67" customFormat="1" ht="15.75" x14ac:dyDescent="0.3">
      <c r="E60" s="150"/>
      <c r="F60" s="150"/>
      <c r="G60" s="151"/>
      <c r="H60" s="152"/>
      <c r="I60" s="152"/>
      <c r="J60" s="152"/>
      <c r="K60" s="152"/>
      <c r="L60" s="152"/>
      <c r="M60" s="152"/>
    </row>
    <row r="61" spans="1:13" s="67" customFormat="1" ht="15.75" x14ac:dyDescent="0.3">
      <c r="B61" s="149"/>
      <c r="E61" s="150"/>
      <c r="F61" s="150"/>
      <c r="G61" s="151"/>
      <c r="I61" s="152"/>
      <c r="K61" s="152"/>
      <c r="M61" s="153"/>
    </row>
    <row r="62" spans="1:13" s="67" customFormat="1" ht="15.75" x14ac:dyDescent="0.3">
      <c r="E62" s="150"/>
      <c r="F62" s="150"/>
      <c r="G62" s="151"/>
      <c r="H62" s="152"/>
      <c r="I62" s="152"/>
      <c r="J62" s="152"/>
      <c r="K62" s="152"/>
      <c r="L62" s="152"/>
      <c r="M62" s="152"/>
    </row>
    <row r="63" spans="1:13" s="67" customFormat="1" ht="15.75" x14ac:dyDescent="0.3">
      <c r="B63" s="149"/>
      <c r="E63" s="150"/>
      <c r="F63" s="150"/>
      <c r="G63" s="151"/>
      <c r="I63" s="152"/>
      <c r="K63" s="152"/>
      <c r="M63" s="153"/>
    </row>
    <row r="64" spans="1:13" s="67" customFormat="1" ht="15.75" x14ac:dyDescent="0.3">
      <c r="E64" s="150"/>
      <c r="F64" s="150"/>
      <c r="G64" s="151"/>
      <c r="H64" s="152"/>
      <c r="I64" s="152"/>
      <c r="J64" s="152"/>
      <c r="K64" s="152"/>
      <c r="L64" s="152"/>
      <c r="M64" s="152"/>
    </row>
    <row r="65" spans="1:13" s="67" customFormat="1" ht="15.75" x14ac:dyDescent="0.3">
      <c r="B65" s="149"/>
      <c r="E65" s="150"/>
      <c r="F65" s="150"/>
      <c r="G65" s="151"/>
      <c r="I65" s="152"/>
      <c r="K65" s="152"/>
      <c r="M65" s="153"/>
    </row>
    <row r="66" spans="1:13" s="67" customFormat="1" ht="15.75" x14ac:dyDescent="0.3">
      <c r="E66" s="150"/>
      <c r="F66" s="150"/>
      <c r="G66" s="151"/>
      <c r="H66" s="152"/>
      <c r="I66" s="152"/>
      <c r="J66" s="152"/>
      <c r="K66" s="152"/>
      <c r="L66" s="152"/>
      <c r="M66" s="152"/>
    </row>
    <row r="67" spans="1:13" s="67" customFormat="1" ht="15.75" x14ac:dyDescent="0.3">
      <c r="B67" s="149"/>
      <c r="E67" s="150"/>
      <c r="F67" s="150"/>
      <c r="G67" s="151"/>
      <c r="H67" s="153"/>
      <c r="I67" s="151"/>
      <c r="K67" s="152"/>
      <c r="L67" s="152"/>
      <c r="M67" s="154"/>
    </row>
    <row r="68" spans="1:13" s="67" customFormat="1" ht="15.75" x14ac:dyDescent="0.3">
      <c r="E68" s="150"/>
      <c r="F68" s="150"/>
      <c r="G68" s="151"/>
      <c r="H68" s="152"/>
      <c r="I68" s="152"/>
      <c r="J68" s="152"/>
      <c r="K68" s="152"/>
      <c r="L68" s="152"/>
      <c r="M68" s="152"/>
    </row>
    <row r="69" spans="1:13" s="67" customFormat="1" ht="15.75" x14ac:dyDescent="0.3">
      <c r="B69" s="149"/>
      <c r="C69" s="155"/>
      <c r="E69" s="150"/>
      <c r="F69" s="150"/>
      <c r="G69" s="151"/>
      <c r="I69" s="152"/>
      <c r="K69" s="152"/>
      <c r="M69" s="153"/>
    </row>
    <row r="70" spans="1:13" s="67" customFormat="1" ht="15.75" x14ac:dyDescent="0.3">
      <c r="E70" s="150"/>
      <c r="F70" s="150"/>
      <c r="G70" s="151"/>
      <c r="H70" s="152"/>
      <c r="I70" s="152"/>
      <c r="J70" s="152"/>
      <c r="K70" s="152"/>
      <c r="L70" s="152"/>
      <c r="M70" s="152"/>
    </row>
    <row r="71" spans="1:13" s="157" customFormat="1" x14ac:dyDescent="0.3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</row>
    <row r="72" spans="1:13" s="67" customFormat="1" ht="15.75" x14ac:dyDescent="0.3">
      <c r="B72" s="149"/>
      <c r="C72" s="155"/>
      <c r="E72" s="150"/>
      <c r="F72" s="150"/>
      <c r="G72" s="151"/>
      <c r="I72" s="152"/>
      <c r="K72" s="152"/>
      <c r="M72" s="153"/>
    </row>
    <row r="73" spans="1:13" s="67" customFormat="1" ht="15.75" x14ac:dyDescent="0.3">
      <c r="E73" s="150"/>
      <c r="F73" s="150"/>
      <c r="G73" s="151"/>
      <c r="H73" s="152"/>
      <c r="I73" s="152"/>
      <c r="J73" s="152"/>
      <c r="K73" s="152"/>
      <c r="L73" s="152"/>
      <c r="M73" s="152"/>
    </row>
    <row r="74" spans="1:13" s="67" customFormat="1" ht="15.75" x14ac:dyDescent="0.3">
      <c r="B74" s="149"/>
      <c r="C74" s="155"/>
      <c r="E74" s="150"/>
      <c r="F74" s="150"/>
      <c r="G74" s="151"/>
      <c r="I74" s="152"/>
      <c r="K74" s="152"/>
      <c r="M74" s="153"/>
    </row>
    <row r="75" spans="1:13" s="67" customFormat="1" ht="15.75" x14ac:dyDescent="0.3">
      <c r="E75" s="150"/>
      <c r="F75" s="150"/>
      <c r="G75" s="151"/>
      <c r="H75" s="152"/>
      <c r="I75" s="152"/>
      <c r="J75" s="152"/>
      <c r="K75" s="152"/>
      <c r="L75" s="152"/>
      <c r="M75" s="152"/>
    </row>
    <row r="76" spans="1:13" s="67" customFormat="1" ht="15.75" x14ac:dyDescent="0.3">
      <c r="C76" s="155"/>
      <c r="E76" s="150"/>
      <c r="F76" s="150"/>
      <c r="G76" s="151"/>
      <c r="I76" s="152"/>
      <c r="K76" s="152"/>
      <c r="M76" s="153"/>
    </row>
    <row r="77" spans="1:13" s="67" customFormat="1" ht="15.75" x14ac:dyDescent="0.3">
      <c r="E77" s="150"/>
      <c r="F77" s="150"/>
      <c r="G77" s="151"/>
      <c r="H77" s="152"/>
      <c r="I77" s="152"/>
      <c r="J77" s="152"/>
      <c r="K77" s="152"/>
      <c r="L77" s="152"/>
      <c r="M77" s="152"/>
    </row>
    <row r="78" spans="1:13" s="67" customFormat="1" ht="15.75" x14ac:dyDescent="0.3">
      <c r="B78" s="149"/>
      <c r="C78" s="155"/>
      <c r="E78" s="150"/>
      <c r="F78" s="150"/>
      <c r="G78" s="151"/>
      <c r="I78" s="152"/>
      <c r="K78" s="152"/>
      <c r="M78" s="153"/>
    </row>
    <row r="79" spans="1:13" s="67" customFormat="1" ht="15.75" x14ac:dyDescent="0.3">
      <c r="E79" s="150"/>
      <c r="F79" s="150"/>
      <c r="G79" s="151"/>
      <c r="H79" s="152"/>
      <c r="I79" s="152"/>
      <c r="J79" s="152"/>
      <c r="K79" s="152"/>
      <c r="L79" s="152"/>
      <c r="M79" s="152"/>
    </row>
    <row r="80" spans="1:13" s="67" customFormat="1" ht="15.75" x14ac:dyDescent="0.3">
      <c r="C80" s="155"/>
      <c r="E80" s="150"/>
      <c r="F80" s="150"/>
      <c r="G80" s="151"/>
      <c r="I80" s="152"/>
      <c r="K80" s="152"/>
      <c r="M80" s="153"/>
    </row>
    <row r="81" spans="1:13" s="67" customFormat="1" ht="15.75" x14ac:dyDescent="0.3">
      <c r="E81" s="150"/>
      <c r="F81" s="150"/>
      <c r="G81" s="151"/>
      <c r="H81" s="152"/>
      <c r="I81" s="152"/>
      <c r="J81" s="152"/>
      <c r="K81" s="152"/>
      <c r="L81" s="152"/>
      <c r="M81" s="152"/>
    </row>
    <row r="82" spans="1:13" s="67" customFormat="1" ht="15.75" x14ac:dyDescent="0.3">
      <c r="C82" s="155"/>
      <c r="E82" s="150"/>
      <c r="F82" s="150"/>
      <c r="G82" s="151"/>
      <c r="I82" s="152"/>
      <c r="K82" s="152"/>
      <c r="M82" s="153"/>
    </row>
    <row r="83" spans="1:13" s="67" customFormat="1" ht="15.75" x14ac:dyDescent="0.3">
      <c r="E83" s="150"/>
      <c r="F83" s="150"/>
      <c r="G83" s="151"/>
      <c r="H83" s="152"/>
      <c r="I83" s="152"/>
      <c r="J83" s="152"/>
      <c r="K83" s="152"/>
      <c r="L83" s="152"/>
      <c r="M83" s="152"/>
    </row>
    <row r="84" spans="1:13" s="67" customFormat="1" ht="15.75" x14ac:dyDescent="0.3">
      <c r="C84" s="155"/>
      <c r="E84" s="150"/>
      <c r="F84" s="150"/>
      <c r="G84" s="151"/>
      <c r="I84" s="152"/>
      <c r="K84" s="152"/>
      <c r="M84" s="153"/>
    </row>
    <row r="85" spans="1:13" s="67" customFormat="1" ht="15.75" x14ac:dyDescent="0.3">
      <c r="E85" s="150"/>
      <c r="F85" s="150"/>
      <c r="G85" s="151"/>
      <c r="H85" s="152"/>
      <c r="I85" s="152"/>
      <c r="J85" s="152"/>
      <c r="K85" s="152"/>
      <c r="L85" s="152"/>
      <c r="M85" s="152"/>
    </row>
    <row r="86" spans="1:13" s="67" customFormat="1" ht="15.75" x14ac:dyDescent="0.3">
      <c r="C86" s="155"/>
      <c r="E86" s="150"/>
      <c r="F86" s="150"/>
      <c r="G86" s="151"/>
      <c r="I86" s="152"/>
      <c r="K86" s="152"/>
      <c r="M86" s="153"/>
    </row>
    <row r="87" spans="1:13" s="67" customFormat="1" ht="15.75" x14ac:dyDescent="0.3">
      <c r="E87" s="150"/>
      <c r="F87" s="150"/>
      <c r="G87" s="151"/>
      <c r="H87" s="152"/>
      <c r="I87" s="152"/>
      <c r="J87" s="152"/>
      <c r="K87" s="152"/>
      <c r="L87" s="152"/>
      <c r="M87" s="152"/>
    </row>
    <row r="88" spans="1:13" s="157" customFormat="1" x14ac:dyDescent="0.3">
      <c r="A88" s="67"/>
      <c r="B88" s="67"/>
      <c r="C88" s="155"/>
      <c r="D88" s="67"/>
      <c r="E88" s="67"/>
      <c r="F88" s="67"/>
      <c r="G88" s="151"/>
      <c r="H88" s="67"/>
      <c r="I88" s="152"/>
      <c r="J88" s="152"/>
      <c r="K88" s="152"/>
      <c r="L88" s="152"/>
      <c r="M88" s="152"/>
    </row>
    <row r="89" spans="1:13" s="157" customFormat="1" x14ac:dyDescent="0.3">
      <c r="A89" s="67"/>
      <c r="B89" s="67"/>
      <c r="C89" s="67"/>
      <c r="D89" s="67"/>
      <c r="E89" s="150"/>
      <c r="F89" s="150"/>
      <c r="G89" s="151"/>
      <c r="H89" s="67"/>
      <c r="I89" s="152"/>
      <c r="J89" s="152"/>
      <c r="K89" s="152"/>
      <c r="L89" s="152"/>
      <c r="M89" s="153"/>
    </row>
    <row r="90" spans="1:13" s="157" customFormat="1" x14ac:dyDescent="0.3">
      <c r="A90" s="67"/>
      <c r="B90" s="67"/>
      <c r="C90" s="67"/>
      <c r="D90" s="67"/>
      <c r="E90" s="150"/>
      <c r="F90" s="150"/>
      <c r="G90" s="151"/>
      <c r="H90" s="153"/>
      <c r="I90" s="151"/>
      <c r="J90" s="67"/>
      <c r="K90" s="151"/>
      <c r="L90" s="67"/>
      <c r="M90" s="151"/>
    </row>
    <row r="91" spans="1:13" s="157" customFormat="1" x14ac:dyDescent="0.3">
      <c r="A91" s="67"/>
      <c r="B91" s="67"/>
      <c r="C91" s="67"/>
      <c r="D91" s="67"/>
      <c r="E91" s="151"/>
      <c r="F91" s="150"/>
      <c r="G91" s="151"/>
      <c r="H91" s="153"/>
      <c r="I91" s="158"/>
      <c r="J91" s="67"/>
      <c r="K91" s="152"/>
      <c r="L91" s="152"/>
      <c r="M91" s="153"/>
    </row>
    <row r="92" spans="1:13" s="157" customFormat="1" x14ac:dyDescent="0.3">
      <c r="A92" s="67"/>
      <c r="B92" s="67"/>
      <c r="C92" s="67"/>
      <c r="D92" s="67"/>
      <c r="E92" s="150"/>
      <c r="F92" s="150"/>
      <c r="G92" s="151"/>
      <c r="I92" s="158"/>
      <c r="J92" s="67"/>
      <c r="K92" s="152"/>
      <c r="L92" s="152"/>
      <c r="M92" s="153"/>
    </row>
    <row r="93" spans="1:13" s="157" customFormat="1" x14ac:dyDescent="0.3">
      <c r="A93" s="67"/>
      <c r="B93" s="67"/>
      <c r="C93" s="67"/>
      <c r="D93" s="67"/>
      <c r="E93" s="150"/>
      <c r="F93" s="150"/>
      <c r="G93" s="151"/>
      <c r="H93" s="153"/>
      <c r="I93" s="158"/>
      <c r="J93" s="67"/>
      <c r="K93" s="152"/>
      <c r="L93" s="152"/>
      <c r="M93" s="153"/>
    </row>
    <row r="94" spans="1:13" s="67" customFormat="1" ht="15.75" x14ac:dyDescent="0.3">
      <c r="E94" s="150"/>
      <c r="F94" s="150"/>
      <c r="G94" s="151"/>
      <c r="H94" s="152"/>
      <c r="I94" s="152"/>
      <c r="J94" s="152"/>
      <c r="K94" s="152"/>
      <c r="L94" s="152"/>
      <c r="M94" s="152"/>
    </row>
    <row r="95" spans="1:13" s="157" customFormat="1" x14ac:dyDescent="0.3">
      <c r="A95" s="67"/>
      <c r="B95" s="67"/>
      <c r="C95" s="155"/>
      <c r="D95" s="67"/>
      <c r="E95" s="67"/>
      <c r="F95" s="67"/>
      <c r="G95" s="151"/>
      <c r="H95" s="67"/>
      <c r="I95" s="152"/>
      <c r="J95" s="152"/>
      <c r="K95" s="152"/>
      <c r="L95" s="152"/>
      <c r="M95" s="152"/>
    </row>
    <row r="96" spans="1:13" s="157" customFormat="1" x14ac:dyDescent="0.3">
      <c r="A96" s="67"/>
      <c r="B96" s="67"/>
      <c r="C96" s="67"/>
      <c r="D96" s="67"/>
      <c r="E96" s="150"/>
      <c r="F96" s="150"/>
      <c r="G96" s="151"/>
      <c r="H96" s="67"/>
      <c r="I96" s="152"/>
      <c r="J96" s="152"/>
      <c r="K96" s="152"/>
      <c r="L96" s="152"/>
      <c r="M96" s="153"/>
    </row>
    <row r="97" spans="1:13" s="157" customFormat="1" x14ac:dyDescent="0.3">
      <c r="A97" s="67"/>
      <c r="B97" s="67"/>
      <c r="C97" s="67"/>
      <c r="D97" s="67"/>
      <c r="E97" s="159"/>
      <c r="F97" s="150"/>
      <c r="G97" s="151"/>
      <c r="H97" s="153"/>
      <c r="I97" s="151"/>
      <c r="J97" s="67"/>
      <c r="K97" s="151"/>
      <c r="L97" s="67"/>
      <c r="M97" s="151"/>
    </row>
    <row r="98" spans="1:13" s="157" customFormat="1" x14ac:dyDescent="0.3">
      <c r="A98" s="67"/>
      <c r="B98" s="67"/>
      <c r="C98" s="67"/>
      <c r="D98" s="67"/>
      <c r="E98" s="151"/>
      <c r="F98" s="150"/>
      <c r="G98" s="151"/>
      <c r="H98" s="153"/>
      <c r="I98" s="158"/>
      <c r="J98" s="67"/>
      <c r="K98" s="152"/>
      <c r="L98" s="152"/>
      <c r="M98" s="153"/>
    </row>
    <row r="99" spans="1:13" s="157" customFormat="1" x14ac:dyDescent="0.3">
      <c r="A99" s="67"/>
      <c r="B99" s="67"/>
      <c r="C99" s="67"/>
      <c r="D99" s="67"/>
      <c r="E99" s="159"/>
      <c r="F99" s="150"/>
      <c r="G99" s="151"/>
      <c r="H99" s="153"/>
      <c r="I99" s="158"/>
      <c r="J99" s="67"/>
      <c r="K99" s="152"/>
      <c r="L99" s="152"/>
      <c r="M99" s="153"/>
    </row>
    <row r="100" spans="1:13" s="67" customFormat="1" ht="15.75" x14ac:dyDescent="0.3">
      <c r="E100" s="150"/>
      <c r="F100" s="150"/>
      <c r="G100" s="151"/>
      <c r="H100" s="152"/>
      <c r="I100" s="152"/>
      <c r="J100" s="152"/>
      <c r="K100" s="152"/>
      <c r="L100" s="152"/>
      <c r="M100" s="152"/>
    </row>
    <row r="101" spans="1:13" s="157" customFormat="1" x14ac:dyDescent="0.3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</row>
    <row r="102" spans="1:13" s="157" customFormat="1" x14ac:dyDescent="0.3">
      <c r="A102" s="67"/>
      <c r="B102" s="67"/>
      <c r="C102" s="155"/>
      <c r="D102" s="67"/>
      <c r="E102" s="67"/>
      <c r="F102" s="67"/>
      <c r="G102" s="151"/>
      <c r="H102" s="67"/>
      <c r="I102" s="152"/>
      <c r="J102" s="152"/>
      <c r="K102" s="152"/>
      <c r="L102" s="152"/>
      <c r="M102" s="152"/>
    </row>
    <row r="103" spans="1:13" s="157" customFormat="1" x14ac:dyDescent="0.3">
      <c r="A103" s="67"/>
      <c r="B103" s="67"/>
      <c r="C103" s="67"/>
      <c r="D103" s="67"/>
      <c r="E103" s="150"/>
      <c r="F103" s="150"/>
      <c r="G103" s="151"/>
      <c r="H103" s="67"/>
      <c r="I103" s="152"/>
      <c r="J103" s="152"/>
      <c r="K103" s="152"/>
      <c r="L103" s="152"/>
      <c r="M103" s="153"/>
    </row>
    <row r="104" spans="1:13" s="157" customFormat="1" x14ac:dyDescent="0.3">
      <c r="A104" s="67"/>
      <c r="B104" s="67"/>
      <c r="C104" s="67"/>
      <c r="D104" s="67"/>
      <c r="E104" s="159"/>
      <c r="F104" s="150"/>
      <c r="G104" s="151"/>
      <c r="H104" s="153"/>
      <c r="I104" s="151"/>
      <c r="J104" s="67"/>
      <c r="K104" s="151"/>
      <c r="L104" s="67"/>
      <c r="M104" s="151"/>
    </row>
    <row r="105" spans="1:13" s="157" customFormat="1" x14ac:dyDescent="0.3">
      <c r="A105" s="67"/>
      <c r="B105" s="67"/>
      <c r="C105" s="67"/>
      <c r="D105" s="67"/>
      <c r="E105" s="151"/>
      <c r="F105" s="150"/>
      <c r="G105" s="151"/>
      <c r="H105" s="153"/>
      <c r="I105" s="158"/>
      <c r="J105" s="67"/>
      <c r="K105" s="152"/>
      <c r="L105" s="152"/>
      <c r="M105" s="153"/>
    </row>
    <row r="106" spans="1:13" s="157" customFormat="1" x14ac:dyDescent="0.3">
      <c r="A106" s="67"/>
      <c r="B106" s="67"/>
      <c r="C106" s="67"/>
      <c r="D106" s="67"/>
      <c r="E106" s="159"/>
      <c r="F106" s="150"/>
      <c r="G106" s="151"/>
      <c r="H106" s="153"/>
      <c r="I106" s="158"/>
      <c r="J106" s="67"/>
      <c r="K106" s="152"/>
      <c r="L106" s="152"/>
      <c r="M106" s="153"/>
    </row>
    <row r="107" spans="1:13" s="67" customFormat="1" ht="15.75" x14ac:dyDescent="0.3">
      <c r="E107" s="150"/>
      <c r="F107" s="150"/>
      <c r="G107" s="151"/>
      <c r="H107" s="152"/>
      <c r="I107" s="152"/>
      <c r="J107" s="152"/>
      <c r="K107" s="152"/>
      <c r="L107" s="152"/>
      <c r="M107" s="152"/>
    </row>
    <row r="108" spans="1:13" s="157" customFormat="1" x14ac:dyDescent="0.3">
      <c r="A108" s="67"/>
      <c r="B108" s="67"/>
      <c r="C108" s="155"/>
      <c r="D108" s="67"/>
      <c r="E108" s="67"/>
      <c r="F108" s="67"/>
      <c r="G108" s="151"/>
      <c r="H108" s="67"/>
      <c r="I108" s="152"/>
      <c r="J108" s="152"/>
      <c r="K108" s="152"/>
      <c r="L108" s="152"/>
      <c r="M108" s="152"/>
    </row>
    <row r="109" spans="1:13" s="157" customFormat="1" x14ac:dyDescent="0.3">
      <c r="A109" s="67"/>
      <c r="B109" s="67"/>
      <c r="C109" s="67"/>
      <c r="D109" s="67"/>
      <c r="E109" s="150"/>
      <c r="F109" s="150"/>
      <c r="G109" s="151"/>
      <c r="H109" s="67"/>
      <c r="I109" s="152"/>
      <c r="J109" s="152"/>
      <c r="K109" s="152"/>
      <c r="L109" s="152"/>
      <c r="M109" s="153"/>
    </row>
    <row r="110" spans="1:13" s="157" customFormat="1" x14ac:dyDescent="0.3">
      <c r="A110" s="67"/>
      <c r="B110" s="67"/>
      <c r="C110" s="67"/>
      <c r="D110" s="67"/>
      <c r="E110" s="159"/>
      <c r="F110" s="150"/>
      <c r="G110" s="151"/>
      <c r="H110" s="153"/>
      <c r="I110" s="151"/>
      <c r="J110" s="67"/>
      <c r="K110" s="151"/>
      <c r="L110" s="67"/>
      <c r="M110" s="151"/>
    </row>
    <row r="111" spans="1:13" s="157" customFormat="1" x14ac:dyDescent="0.3">
      <c r="A111" s="67"/>
      <c r="B111" s="67"/>
      <c r="C111" s="67"/>
      <c r="D111" s="67"/>
      <c r="E111" s="151"/>
      <c r="F111" s="150"/>
      <c r="G111" s="151"/>
      <c r="H111" s="153"/>
      <c r="I111" s="158"/>
      <c r="J111" s="67"/>
      <c r="K111" s="152"/>
      <c r="L111" s="152"/>
      <c r="M111" s="153"/>
    </row>
    <row r="112" spans="1:13" s="157" customFormat="1" x14ac:dyDescent="0.3">
      <c r="A112" s="67"/>
      <c r="B112" s="67"/>
      <c r="C112" s="67"/>
      <c r="D112" s="67"/>
      <c r="E112" s="159"/>
      <c r="F112" s="150"/>
      <c r="G112" s="151"/>
      <c r="H112" s="153"/>
      <c r="I112" s="158"/>
      <c r="J112" s="67"/>
      <c r="K112" s="152"/>
      <c r="L112" s="152"/>
      <c r="M112" s="153"/>
    </row>
    <row r="113" spans="1:13" s="67" customFormat="1" ht="15.75" x14ac:dyDescent="0.3">
      <c r="E113" s="150"/>
      <c r="F113" s="150"/>
      <c r="G113" s="151"/>
      <c r="H113" s="152"/>
      <c r="I113" s="152"/>
      <c r="J113" s="152"/>
      <c r="K113" s="152"/>
      <c r="L113" s="152"/>
      <c r="M113" s="152"/>
    </row>
    <row r="114" spans="1:13" s="157" customFormat="1" x14ac:dyDescent="0.3">
      <c r="A114" s="67"/>
      <c r="B114" s="67"/>
      <c r="C114" s="155"/>
      <c r="D114" s="67"/>
      <c r="E114" s="67"/>
      <c r="F114" s="67"/>
      <c r="G114" s="151"/>
      <c r="H114" s="67"/>
      <c r="I114" s="152"/>
      <c r="J114" s="152"/>
      <c r="K114" s="152"/>
      <c r="L114" s="152"/>
      <c r="M114" s="152"/>
    </row>
    <row r="115" spans="1:13" s="157" customFormat="1" x14ac:dyDescent="0.3">
      <c r="A115" s="67"/>
      <c r="B115" s="67"/>
      <c r="C115" s="67"/>
      <c r="D115" s="67"/>
      <c r="E115" s="150"/>
      <c r="F115" s="150"/>
      <c r="G115" s="151"/>
      <c r="H115" s="67"/>
      <c r="I115" s="152"/>
      <c r="J115" s="152"/>
      <c r="K115" s="152"/>
      <c r="L115" s="152"/>
      <c r="M115" s="153"/>
    </row>
    <row r="116" spans="1:13" s="157" customFormat="1" x14ac:dyDescent="0.3">
      <c r="A116" s="67"/>
      <c r="B116" s="67"/>
      <c r="C116" s="67"/>
      <c r="D116" s="67"/>
      <c r="E116" s="159"/>
      <c r="F116" s="150"/>
      <c r="G116" s="151"/>
      <c r="H116" s="153"/>
      <c r="I116" s="151"/>
      <c r="J116" s="67"/>
      <c r="K116" s="151"/>
      <c r="L116" s="67"/>
      <c r="M116" s="151"/>
    </row>
    <row r="117" spans="1:13" s="157" customFormat="1" x14ac:dyDescent="0.3">
      <c r="A117" s="67"/>
      <c r="B117" s="67"/>
      <c r="C117" s="67"/>
      <c r="D117" s="67"/>
      <c r="E117" s="151"/>
      <c r="F117" s="150"/>
      <c r="G117" s="151"/>
      <c r="H117" s="153"/>
      <c r="I117" s="158"/>
      <c r="J117" s="67"/>
      <c r="K117" s="152"/>
      <c r="L117" s="152"/>
      <c r="M117" s="153"/>
    </row>
    <row r="118" spans="1:13" s="157" customFormat="1" x14ac:dyDescent="0.3">
      <c r="A118" s="67"/>
      <c r="B118" s="67"/>
      <c r="C118" s="67"/>
      <c r="D118" s="67"/>
      <c r="E118" s="159"/>
      <c r="F118" s="150"/>
      <c r="G118" s="151"/>
      <c r="H118" s="153"/>
      <c r="I118" s="158"/>
      <c r="J118" s="67"/>
      <c r="K118" s="152"/>
      <c r="L118" s="152"/>
      <c r="M118" s="153"/>
    </row>
    <row r="119" spans="1:13" s="67" customFormat="1" ht="15.75" x14ac:dyDescent="0.3">
      <c r="E119" s="150"/>
      <c r="F119" s="150"/>
      <c r="G119" s="151"/>
      <c r="H119" s="152"/>
      <c r="I119" s="152"/>
      <c r="J119" s="152"/>
      <c r="K119" s="152"/>
      <c r="L119" s="152"/>
      <c r="M119" s="152"/>
    </row>
    <row r="120" spans="1:13" s="157" customFormat="1" x14ac:dyDescent="0.3">
      <c r="A120" s="67"/>
      <c r="B120" s="67"/>
      <c r="C120" s="155"/>
      <c r="D120" s="67"/>
      <c r="E120" s="67"/>
      <c r="F120" s="67"/>
      <c r="G120" s="151"/>
      <c r="H120" s="67"/>
      <c r="I120" s="152"/>
      <c r="J120" s="152"/>
      <c r="K120" s="152"/>
      <c r="L120" s="152"/>
      <c r="M120" s="152"/>
    </row>
    <row r="121" spans="1:13" s="157" customFormat="1" x14ac:dyDescent="0.3">
      <c r="A121" s="67"/>
      <c r="B121" s="67"/>
      <c r="C121" s="67"/>
      <c r="D121" s="67"/>
      <c r="E121" s="150"/>
      <c r="F121" s="150"/>
      <c r="G121" s="151"/>
      <c r="H121" s="67"/>
      <c r="I121" s="152"/>
      <c r="J121" s="152"/>
      <c r="K121" s="152"/>
      <c r="L121" s="152"/>
      <c r="M121" s="153"/>
    </row>
    <row r="122" spans="1:13" s="157" customFormat="1" x14ac:dyDescent="0.3">
      <c r="A122" s="67"/>
      <c r="B122" s="67"/>
      <c r="C122" s="67"/>
      <c r="D122" s="67"/>
      <c r="E122" s="159"/>
      <c r="F122" s="150"/>
      <c r="G122" s="151"/>
      <c r="H122" s="153"/>
      <c r="I122" s="151"/>
      <c r="J122" s="67"/>
      <c r="K122" s="151"/>
      <c r="L122" s="67"/>
      <c r="M122" s="151"/>
    </row>
    <row r="123" spans="1:13" s="157" customFormat="1" x14ac:dyDescent="0.3">
      <c r="A123" s="67"/>
      <c r="B123" s="67"/>
      <c r="C123" s="67"/>
      <c r="D123" s="67"/>
      <c r="E123" s="151"/>
      <c r="F123" s="150"/>
      <c r="G123" s="151"/>
      <c r="H123" s="153"/>
      <c r="I123" s="158"/>
      <c r="J123" s="67"/>
      <c r="K123" s="152"/>
      <c r="L123" s="152"/>
      <c r="M123" s="153"/>
    </row>
    <row r="124" spans="1:13" s="157" customFormat="1" x14ac:dyDescent="0.3">
      <c r="A124" s="67"/>
      <c r="B124" s="67"/>
      <c r="C124" s="67"/>
      <c r="D124" s="67"/>
      <c r="E124" s="159"/>
      <c r="F124" s="150"/>
      <c r="G124" s="151"/>
      <c r="H124" s="153"/>
      <c r="I124" s="158"/>
      <c r="J124" s="67"/>
      <c r="K124" s="152"/>
      <c r="L124" s="152"/>
      <c r="M124" s="153"/>
    </row>
    <row r="125" spans="1:13" s="67" customFormat="1" ht="15.75" x14ac:dyDescent="0.3">
      <c r="E125" s="150"/>
      <c r="F125" s="150"/>
      <c r="G125" s="151"/>
      <c r="H125" s="152"/>
      <c r="I125" s="152"/>
      <c r="J125" s="152"/>
      <c r="K125" s="152"/>
      <c r="L125" s="152"/>
      <c r="M125" s="152"/>
    </row>
    <row r="126" spans="1:13" s="157" customFormat="1" x14ac:dyDescent="0.3">
      <c r="A126" s="67"/>
      <c r="B126" s="67"/>
      <c r="C126" s="155"/>
      <c r="D126" s="67"/>
      <c r="E126" s="67"/>
      <c r="F126" s="67"/>
      <c r="G126" s="151"/>
      <c r="H126" s="67"/>
      <c r="I126" s="152"/>
      <c r="J126" s="152"/>
      <c r="K126" s="152"/>
      <c r="L126" s="152"/>
      <c r="M126" s="152"/>
    </row>
    <row r="127" spans="1:13" s="157" customFormat="1" x14ac:dyDescent="0.3">
      <c r="A127" s="67"/>
      <c r="B127" s="67"/>
      <c r="C127" s="67"/>
      <c r="D127" s="67"/>
      <c r="E127" s="150"/>
      <c r="F127" s="150"/>
      <c r="G127" s="151"/>
      <c r="H127" s="67"/>
      <c r="I127" s="152"/>
      <c r="J127" s="152"/>
      <c r="K127" s="152"/>
      <c r="L127" s="152"/>
      <c r="M127" s="153"/>
    </row>
    <row r="128" spans="1:13" s="157" customFormat="1" x14ac:dyDescent="0.3">
      <c r="A128" s="67"/>
      <c r="B128" s="67"/>
      <c r="C128" s="67"/>
      <c r="D128" s="67"/>
      <c r="E128" s="159"/>
      <c r="F128" s="150"/>
      <c r="G128" s="151"/>
      <c r="H128" s="153"/>
      <c r="I128" s="151"/>
      <c r="J128" s="67"/>
      <c r="K128" s="151"/>
      <c r="L128" s="67"/>
      <c r="M128" s="151"/>
    </row>
    <row r="129" spans="1:13" s="157" customFormat="1" x14ac:dyDescent="0.3">
      <c r="A129" s="67"/>
      <c r="B129" s="67"/>
      <c r="C129" s="67"/>
      <c r="D129" s="67"/>
      <c r="E129" s="151"/>
      <c r="F129" s="150"/>
      <c r="G129" s="151"/>
      <c r="H129" s="153"/>
      <c r="I129" s="158"/>
      <c r="J129" s="67"/>
      <c r="K129" s="152"/>
      <c r="L129" s="152"/>
      <c r="M129" s="153"/>
    </row>
    <row r="130" spans="1:13" s="157" customFormat="1" x14ac:dyDescent="0.3">
      <c r="A130" s="67"/>
      <c r="B130" s="67"/>
      <c r="C130" s="67"/>
      <c r="D130" s="67"/>
      <c r="E130" s="159"/>
      <c r="F130" s="150"/>
      <c r="G130" s="151"/>
      <c r="H130" s="153"/>
      <c r="I130" s="158"/>
      <c r="J130" s="67"/>
      <c r="K130" s="152"/>
      <c r="L130" s="152"/>
      <c r="M130" s="153"/>
    </row>
    <row r="131" spans="1:13" s="67" customFormat="1" ht="15.75" x14ac:dyDescent="0.3">
      <c r="E131" s="150"/>
      <c r="F131" s="150"/>
      <c r="G131" s="151"/>
      <c r="H131" s="152"/>
      <c r="I131" s="152"/>
      <c r="J131" s="152"/>
      <c r="K131" s="152"/>
      <c r="L131" s="152"/>
      <c r="M131" s="152"/>
    </row>
    <row r="132" spans="1:13" s="67" customFormat="1" ht="15.75" x14ac:dyDescent="0.3">
      <c r="G132" s="151"/>
      <c r="I132" s="152"/>
      <c r="J132" s="152"/>
      <c r="K132" s="152"/>
      <c r="L132" s="152"/>
      <c r="M132" s="152"/>
    </row>
    <row r="133" spans="1:13" s="67" customFormat="1" ht="15.75" x14ac:dyDescent="0.3">
      <c r="E133" s="150"/>
      <c r="F133" s="150"/>
      <c r="G133" s="151"/>
      <c r="I133" s="152"/>
      <c r="J133" s="152"/>
      <c r="K133" s="152"/>
      <c r="L133" s="152"/>
      <c r="M133" s="153"/>
    </row>
    <row r="134" spans="1:13" s="67" customFormat="1" ht="15.75" x14ac:dyDescent="0.3">
      <c r="E134" s="159"/>
      <c r="F134" s="150"/>
      <c r="G134" s="151"/>
      <c r="H134" s="153"/>
      <c r="I134" s="151"/>
      <c r="K134" s="151"/>
      <c r="M134" s="151"/>
    </row>
    <row r="135" spans="1:13" s="157" customFormat="1" x14ac:dyDescent="0.3">
      <c r="A135" s="156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</row>
    <row r="136" spans="1:13" s="67" customFormat="1" x14ac:dyDescent="0.3">
      <c r="E136" s="151"/>
      <c r="F136" s="150"/>
      <c r="G136" s="151"/>
      <c r="H136" s="153"/>
      <c r="I136" s="158"/>
      <c r="K136" s="152"/>
      <c r="L136" s="152"/>
      <c r="M136" s="153"/>
    </row>
    <row r="137" spans="1:13" s="67" customFormat="1" x14ac:dyDescent="0.3">
      <c r="E137" s="150"/>
      <c r="F137" s="150"/>
      <c r="G137" s="151"/>
      <c r="H137" s="153"/>
      <c r="I137" s="158"/>
      <c r="K137" s="152"/>
      <c r="L137" s="152"/>
      <c r="M137" s="153"/>
    </row>
    <row r="138" spans="1:13" s="67" customFormat="1" x14ac:dyDescent="0.3">
      <c r="E138" s="159"/>
      <c r="F138" s="150"/>
      <c r="G138" s="151"/>
      <c r="H138" s="153"/>
      <c r="I138" s="158"/>
      <c r="K138" s="152"/>
      <c r="L138" s="152"/>
      <c r="M138" s="153"/>
    </row>
    <row r="139" spans="1:13" s="67" customFormat="1" ht="15.75" x14ac:dyDescent="0.3">
      <c r="E139" s="150"/>
      <c r="F139" s="150"/>
      <c r="G139" s="151"/>
      <c r="H139" s="152"/>
      <c r="I139" s="152"/>
      <c r="J139" s="152"/>
      <c r="K139" s="152"/>
      <c r="L139" s="152"/>
      <c r="M139" s="152"/>
    </row>
    <row r="140" spans="1:13" s="157" customFormat="1" x14ac:dyDescent="0.3">
      <c r="A140" s="67"/>
      <c r="B140" s="67"/>
      <c r="C140" s="155"/>
      <c r="D140" s="67"/>
      <c r="E140" s="67"/>
      <c r="F140" s="67"/>
      <c r="G140" s="151"/>
      <c r="H140" s="67"/>
      <c r="I140" s="152"/>
      <c r="J140" s="152"/>
      <c r="K140" s="152"/>
      <c r="L140" s="152"/>
      <c r="M140" s="152"/>
    </row>
  </sheetData>
  <protectedRanges>
    <protectedRange sqref="G30:M35" name="Range1_4"/>
  </protectedRanges>
  <mergeCells count="2">
    <mergeCell ref="G11:H11"/>
    <mergeCell ref="I11:J11"/>
  </mergeCells>
  <pageMargins left="0.15748031496062992" right="0.27559055118110237" top="0.31496062992125984" bottom="0.43307086614173229" header="0.11811023622047245" footer="0.15748031496062992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TAV</vt:lpstr>
      <vt:lpstr>G.B.</vt:lpstr>
      <vt:lpstr>OX.2-1</vt:lpstr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2019-03-15T11:39:38Z</dcterms:modified>
</cp:coreProperties>
</file>