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machavariani\Desktop\ფილიალების რემონტის ტენდერი\"/>
    </mc:Choice>
  </mc:AlternateContent>
  <bookViews>
    <workbookView xWindow="0" yWindow="0" windowWidth="28800" windowHeight="12330" firstSheet="3" activeTab="7"/>
  </bookViews>
  <sheets>
    <sheet name="კრებსითი" sheetId="8" r:id="rId1"/>
    <sheet name="ხარჯთაღრიცხვა N1" sheetId="1" r:id="rId2"/>
    <sheet name="ხარჯთაღრიცხვა N2" sheetId="2" r:id="rId3"/>
    <sheet name="ხარჯთაღრიცხვა N3" sheetId="3" r:id="rId4"/>
    <sheet name="ხარჯთაღრიცხვა N4" sheetId="4" r:id="rId5"/>
    <sheet name="ხარჯთაღრიცხვა N5" sheetId="5" r:id="rId6"/>
    <sheet name="ხარჟთაღრიცხვა N6" sheetId="6" r:id="rId7"/>
    <sheet name="ხარჯთაღრიცხვა N7" sheetId="7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3" i="3" l="1"/>
  <c r="G13" i="8" l="1"/>
  <c r="M27" i="6" l="1"/>
  <c r="M54" i="7"/>
  <c r="M39" i="4"/>
  <c r="M35" i="2"/>
  <c r="M56" i="1"/>
  <c r="H41" i="7" l="1"/>
  <c r="M41" i="7" s="1"/>
  <c r="H40" i="7"/>
  <c r="M40" i="7" s="1"/>
  <c r="L39" i="7"/>
  <c r="M39" i="7" s="1"/>
  <c r="F39" i="7"/>
  <c r="J38" i="7"/>
  <c r="M38" i="7" s="1"/>
  <c r="F38" i="7"/>
  <c r="F36" i="7"/>
  <c r="H36" i="7" s="1"/>
  <c r="M36" i="7" s="1"/>
  <c r="H35" i="7"/>
  <c r="M35" i="7" s="1"/>
  <c r="H34" i="7"/>
  <c r="M34" i="7" s="1"/>
  <c r="F34" i="7"/>
  <c r="F33" i="7"/>
  <c r="J33" i="7" s="1"/>
  <c r="M33" i="7" s="1"/>
  <c r="F31" i="7"/>
  <c r="H31" i="7" s="1"/>
  <c r="M31" i="7" s="1"/>
  <c r="M30" i="7"/>
  <c r="H30" i="7"/>
  <c r="H29" i="7"/>
  <c r="M29" i="7" s="1"/>
  <c r="L28" i="7"/>
  <c r="F28" i="7"/>
  <c r="J27" i="7"/>
  <c r="M27" i="7" s="1"/>
  <c r="H25" i="7"/>
  <c r="M25" i="7" s="1"/>
  <c r="H24" i="7"/>
  <c r="J23" i="7"/>
  <c r="J42" i="7" s="1"/>
  <c r="L19" i="7"/>
  <c r="M19" i="7" s="1"/>
  <c r="F19" i="7"/>
  <c r="F21" i="7" s="1"/>
  <c r="F18" i="7"/>
  <c r="J18" i="7" s="1"/>
  <c r="M18" i="7" s="1"/>
  <c r="F16" i="7"/>
  <c r="L16" i="7" s="1"/>
  <c r="M16" i="7" s="1"/>
  <c r="J15" i="7"/>
  <c r="M15" i="7" s="1"/>
  <c r="F15" i="7"/>
  <c r="L13" i="7"/>
  <c r="M13" i="7" s="1"/>
  <c r="F13" i="7"/>
  <c r="F12" i="7"/>
  <c r="J12" i="7" s="1"/>
  <c r="M12" i="7" s="1"/>
  <c r="F10" i="7"/>
  <c r="L10" i="7" s="1"/>
  <c r="M9" i="7"/>
  <c r="J9" i="7"/>
  <c r="F9" i="7"/>
  <c r="L42" i="7" l="1"/>
  <c r="M28" i="7"/>
  <c r="M23" i="7"/>
  <c r="J20" i="7"/>
  <c r="J43" i="7"/>
  <c r="M48" i="7" s="1"/>
  <c r="L20" i="7"/>
  <c r="M20" i="7" s="1"/>
  <c r="M10" i="7"/>
  <c r="H42" i="7"/>
  <c r="M24" i="7"/>
  <c r="H43" i="7" l="1"/>
  <c r="M42" i="7"/>
  <c r="M43" i="7" s="1"/>
  <c r="L43" i="7"/>
  <c r="M44" i="7" l="1"/>
  <c r="M45" i="7" s="1"/>
  <c r="M46" i="7" l="1"/>
  <c r="M47" i="7" s="1"/>
  <c r="M49" i="7" s="1"/>
  <c r="M50" i="7" l="1"/>
  <c r="M51" i="7" s="1"/>
  <c r="M52" i="7" l="1"/>
  <c r="M53" i="7" s="1"/>
  <c r="M55" i="7" s="1"/>
  <c r="H14" i="6" l="1"/>
  <c r="H15" i="6" s="1"/>
  <c r="J13" i="6"/>
  <c r="J15" i="6" s="1"/>
  <c r="M10" i="6"/>
  <c r="H10" i="6"/>
  <c r="H11" i="6" s="1"/>
  <c r="J9" i="6"/>
  <c r="M9" i="6" s="1"/>
  <c r="M13" i="6" l="1"/>
  <c r="M11" i="6"/>
  <c r="H16" i="6"/>
  <c r="J16" i="6"/>
  <c r="M21" i="6" s="1"/>
  <c r="J11" i="6"/>
  <c r="M14" i="6"/>
  <c r="M15" i="6" s="1"/>
  <c r="M16" i="6" s="1"/>
  <c r="M17" i="6" l="1"/>
  <c r="M18" i="6" s="1"/>
  <c r="M19" i="6" l="1"/>
  <c r="M20" i="6" s="1"/>
  <c r="M22" i="6" s="1"/>
  <c r="M23" i="6" l="1"/>
  <c r="M24" i="6" s="1"/>
  <c r="M25" i="6" l="1"/>
  <c r="M28" i="6" s="1"/>
  <c r="M26" i="6" l="1"/>
  <c r="H118" i="5" l="1"/>
  <c r="M118" i="5" s="1"/>
  <c r="H117" i="5"/>
  <c r="M117" i="5" s="1"/>
  <c r="M116" i="5"/>
  <c r="H114" i="5"/>
  <c r="M114" i="5" s="1"/>
  <c r="J113" i="5"/>
  <c r="M113" i="5" s="1"/>
  <c r="H109" i="5"/>
  <c r="M109" i="5" s="1"/>
  <c r="F109" i="5"/>
  <c r="F108" i="5"/>
  <c r="H108" i="5" s="1"/>
  <c r="M108" i="5" s="1"/>
  <c r="F107" i="5"/>
  <c r="H107" i="5" s="1"/>
  <c r="M107" i="5" s="1"/>
  <c r="L106" i="5"/>
  <c r="M106" i="5" s="1"/>
  <c r="F106" i="5"/>
  <c r="J105" i="5"/>
  <c r="M105" i="5" s="1"/>
  <c r="F105" i="5"/>
  <c r="H103" i="5"/>
  <c r="M103" i="5" s="1"/>
  <c r="M102" i="5"/>
  <c r="H102" i="5"/>
  <c r="F102" i="5"/>
  <c r="H101" i="5"/>
  <c r="M101" i="5" s="1"/>
  <c r="M100" i="5"/>
  <c r="L100" i="5"/>
  <c r="J99" i="5"/>
  <c r="M99" i="5" s="1"/>
  <c r="F99" i="5"/>
  <c r="F97" i="5"/>
  <c r="H97" i="5" s="1"/>
  <c r="M97" i="5" s="1"/>
  <c r="F96" i="5"/>
  <c r="H96" i="5" s="1"/>
  <c r="M96" i="5" s="1"/>
  <c r="H95" i="5"/>
  <c r="M95" i="5" s="1"/>
  <c r="F95" i="5"/>
  <c r="L94" i="5"/>
  <c r="M94" i="5" s="1"/>
  <c r="F94" i="5"/>
  <c r="F93" i="5"/>
  <c r="J93" i="5" s="1"/>
  <c r="M93" i="5" s="1"/>
  <c r="M91" i="5"/>
  <c r="H91" i="5"/>
  <c r="H90" i="5"/>
  <c r="M90" i="5" s="1"/>
  <c r="M89" i="5"/>
  <c r="H89" i="5"/>
  <c r="H88" i="5"/>
  <c r="M88" i="5" s="1"/>
  <c r="J87" i="5"/>
  <c r="M87" i="5" s="1"/>
  <c r="H85" i="5"/>
  <c r="M85" i="5" s="1"/>
  <c r="F85" i="5"/>
  <c r="F84" i="5"/>
  <c r="H84" i="5" s="1"/>
  <c r="M84" i="5" s="1"/>
  <c r="F83" i="5"/>
  <c r="H83" i="5" s="1"/>
  <c r="M83" i="5" s="1"/>
  <c r="M82" i="5"/>
  <c r="H82" i="5"/>
  <c r="F81" i="5"/>
  <c r="H81" i="5" s="1"/>
  <c r="M81" i="5" s="1"/>
  <c r="L80" i="5"/>
  <c r="M80" i="5" s="1"/>
  <c r="J79" i="5"/>
  <c r="M79" i="5" s="1"/>
  <c r="F77" i="5"/>
  <c r="H77" i="5" s="1"/>
  <c r="M77" i="5" s="1"/>
  <c r="M76" i="5"/>
  <c r="H76" i="5"/>
  <c r="F75" i="5"/>
  <c r="H75" i="5" s="1"/>
  <c r="M75" i="5" s="1"/>
  <c r="F74" i="5"/>
  <c r="H74" i="5" s="1"/>
  <c r="M74" i="5" s="1"/>
  <c r="M73" i="5"/>
  <c r="H73" i="5"/>
  <c r="F73" i="5"/>
  <c r="L72" i="5"/>
  <c r="M72" i="5" s="1"/>
  <c r="F72" i="5"/>
  <c r="F71" i="5"/>
  <c r="J71" i="5" s="1"/>
  <c r="M71" i="5" s="1"/>
  <c r="H69" i="5"/>
  <c r="M69" i="5" s="1"/>
  <c r="H68" i="5"/>
  <c r="M68" i="5" s="1"/>
  <c r="M67" i="5"/>
  <c r="H67" i="5"/>
  <c r="H66" i="5"/>
  <c r="M66" i="5" s="1"/>
  <c r="F66" i="5"/>
  <c r="H65" i="5"/>
  <c r="M65" i="5" s="1"/>
  <c r="H64" i="5"/>
  <c r="M64" i="5" s="1"/>
  <c r="F64" i="5"/>
  <c r="L63" i="5"/>
  <c r="L110" i="5" s="1"/>
  <c r="J62" i="5"/>
  <c r="M62" i="5" s="1"/>
  <c r="H58" i="5"/>
  <c r="M58" i="5" s="1"/>
  <c r="F58" i="5"/>
  <c r="F57" i="5"/>
  <c r="H57" i="5" s="1"/>
  <c r="M57" i="5" s="1"/>
  <c r="F56" i="5"/>
  <c r="H56" i="5" s="1"/>
  <c r="M56" i="5" s="1"/>
  <c r="M55" i="5"/>
  <c r="J55" i="5"/>
  <c r="F55" i="5"/>
  <c r="H53" i="5"/>
  <c r="M53" i="5" s="1"/>
  <c r="M51" i="5"/>
  <c r="H51" i="5"/>
  <c r="J50" i="5"/>
  <c r="M50" i="5" s="1"/>
  <c r="H47" i="5"/>
  <c r="M47" i="5" s="1"/>
  <c r="H46" i="5"/>
  <c r="M46" i="5" s="1"/>
  <c r="L45" i="5"/>
  <c r="M45" i="5" s="1"/>
  <c r="F45" i="5"/>
  <c r="M44" i="5"/>
  <c r="J44" i="5"/>
  <c r="F44" i="5"/>
  <c r="H42" i="5"/>
  <c r="M42" i="5" s="1"/>
  <c r="M41" i="5"/>
  <c r="J41" i="5"/>
  <c r="H39" i="5"/>
  <c r="M39" i="5" s="1"/>
  <c r="F39" i="5"/>
  <c r="M38" i="5"/>
  <c r="H38" i="5"/>
  <c r="M37" i="5"/>
  <c r="L37" i="5"/>
  <c r="F37" i="5"/>
  <c r="J36" i="5"/>
  <c r="M36" i="5" s="1"/>
  <c r="M34" i="5"/>
  <c r="H34" i="5"/>
  <c r="H33" i="5"/>
  <c r="M33" i="5" s="1"/>
  <c r="H32" i="5"/>
  <c r="M32" i="5" s="1"/>
  <c r="M31" i="5"/>
  <c r="H31" i="5"/>
  <c r="M30" i="5"/>
  <c r="H30" i="5"/>
  <c r="L29" i="5"/>
  <c r="L59" i="5" s="1"/>
  <c r="F29" i="5"/>
  <c r="M29" i="5" s="1"/>
  <c r="F28" i="5"/>
  <c r="J28" i="5" s="1"/>
  <c r="M28" i="5" s="1"/>
  <c r="H26" i="5"/>
  <c r="M26" i="5" s="1"/>
  <c r="F26" i="5"/>
  <c r="M25" i="5"/>
  <c r="H25" i="5"/>
  <c r="M24" i="5"/>
  <c r="H24" i="5"/>
  <c r="M23" i="5"/>
  <c r="L23" i="5"/>
  <c r="F23" i="5"/>
  <c r="J22" i="5"/>
  <c r="F22" i="5"/>
  <c r="F18" i="5"/>
  <c r="L18" i="5" s="1"/>
  <c r="M18" i="5" s="1"/>
  <c r="F17" i="5"/>
  <c r="J17" i="5" s="1"/>
  <c r="M15" i="5"/>
  <c r="H15" i="5"/>
  <c r="H19" i="5" s="1"/>
  <c r="L14" i="5"/>
  <c r="M14" i="5" s="1"/>
  <c r="J13" i="5"/>
  <c r="M13" i="5" s="1"/>
  <c r="L11" i="5"/>
  <c r="M11" i="5" s="1"/>
  <c r="M10" i="5"/>
  <c r="J10" i="5"/>
  <c r="F10" i="5"/>
  <c r="J59" i="5" l="1"/>
  <c r="H59" i="5"/>
  <c r="J110" i="5"/>
  <c r="H110" i="5"/>
  <c r="M110" i="5" s="1"/>
  <c r="M17" i="5"/>
  <c r="M19" i="5" s="1"/>
  <c r="J19" i="5"/>
  <c r="H119" i="5"/>
  <c r="L19" i="5"/>
  <c r="L120" i="5" s="1"/>
  <c r="M22" i="5"/>
  <c r="M59" i="5" s="1"/>
  <c r="M63" i="5"/>
  <c r="J119" i="5"/>
  <c r="J120" i="5" l="1"/>
  <c r="M126" i="5" s="1"/>
  <c r="M122" i="5"/>
  <c r="H120" i="5"/>
  <c r="M119" i="5"/>
  <c r="M120" i="5" s="1"/>
  <c r="M121" i="5" l="1"/>
  <c r="M123" i="5" s="1"/>
  <c r="Q118" i="5"/>
  <c r="M124" i="5" l="1"/>
  <c r="M125" i="5" s="1"/>
  <c r="M127" i="5" s="1"/>
  <c r="M128" i="5" l="1"/>
  <c r="M129" i="5" s="1"/>
  <c r="M130" i="5" l="1"/>
  <c r="M131" i="5" s="1"/>
  <c r="M132" i="5" l="1"/>
  <c r="M133" i="5" s="1"/>
  <c r="H26" i="4" l="1"/>
  <c r="M26" i="4" s="1"/>
  <c r="J25" i="4"/>
  <c r="M25" i="4" s="1"/>
  <c r="H23" i="4"/>
  <c r="M23" i="4" s="1"/>
  <c r="H22" i="4"/>
  <c r="M22" i="4" s="1"/>
  <c r="H21" i="4"/>
  <c r="M21" i="4" s="1"/>
  <c r="J20" i="4"/>
  <c r="M20" i="4" s="1"/>
  <c r="H18" i="4"/>
  <c r="H27" i="4" s="1"/>
  <c r="J17" i="4"/>
  <c r="J12" i="4"/>
  <c r="M12" i="4" s="1"/>
  <c r="F10" i="4"/>
  <c r="L10" i="4" s="1"/>
  <c r="J9" i="4"/>
  <c r="J14" i="4" s="1"/>
  <c r="F9" i="4"/>
  <c r="J27" i="4" l="1"/>
  <c r="J28" i="4"/>
  <c r="M33" i="4" s="1"/>
  <c r="H28" i="4"/>
  <c r="M27" i="4"/>
  <c r="L14" i="4"/>
  <c r="L28" i="4" s="1"/>
  <c r="M10" i="4"/>
  <c r="M9" i="4"/>
  <c r="M18" i="4"/>
  <c r="M17" i="4"/>
  <c r="M28" i="4" l="1"/>
  <c r="M29" i="4" s="1"/>
  <c r="M30" i="4" s="1"/>
  <c r="M14" i="4"/>
  <c r="M31" i="4" l="1"/>
  <c r="M32" i="4" s="1"/>
  <c r="M34" i="4" s="1"/>
  <c r="M35" i="4" l="1"/>
  <c r="M36" i="4" s="1"/>
  <c r="F60" i="3"/>
  <c r="H60" i="3" s="1"/>
  <c r="M60" i="3" s="1"/>
  <c r="H59" i="3"/>
  <c r="M59" i="3" s="1"/>
  <c r="L58" i="3"/>
  <c r="M58" i="3" s="1"/>
  <c r="F58" i="3"/>
  <c r="F57" i="3"/>
  <c r="J57" i="3" s="1"/>
  <c r="M57" i="3" s="1"/>
  <c r="H55" i="3"/>
  <c r="M55" i="3" s="1"/>
  <c r="F55" i="3"/>
  <c r="H54" i="3"/>
  <c r="M54" i="3" s="1"/>
  <c r="H53" i="3"/>
  <c r="M53" i="3" s="1"/>
  <c r="H52" i="3"/>
  <c r="M52" i="3" s="1"/>
  <c r="H51" i="3"/>
  <c r="M51" i="3" s="1"/>
  <c r="F50" i="3"/>
  <c r="L50" i="3" s="1"/>
  <c r="M50" i="3" s="1"/>
  <c r="J49" i="3"/>
  <c r="M49" i="3" s="1"/>
  <c r="F49" i="3"/>
  <c r="F47" i="3"/>
  <c r="J47" i="3" s="1"/>
  <c r="M47" i="3" s="1"/>
  <c r="H44" i="3"/>
  <c r="M44" i="3" s="1"/>
  <c r="J43" i="3"/>
  <c r="M43" i="3" s="1"/>
  <c r="H41" i="3"/>
  <c r="M41" i="3" s="1"/>
  <c r="F41" i="3"/>
  <c r="H40" i="3"/>
  <c r="M40" i="3" s="1"/>
  <c r="F39" i="3"/>
  <c r="L39" i="3" s="1"/>
  <c r="M39" i="3" s="1"/>
  <c r="J38" i="3"/>
  <c r="M38" i="3" s="1"/>
  <c r="F36" i="3"/>
  <c r="H36" i="3" s="1"/>
  <c r="M36" i="3" s="1"/>
  <c r="F35" i="3"/>
  <c r="H35" i="3" s="1"/>
  <c r="M35" i="3" s="1"/>
  <c r="L34" i="3"/>
  <c r="M34" i="3" s="1"/>
  <c r="F34" i="3"/>
  <c r="F33" i="3"/>
  <c r="J33" i="3" s="1"/>
  <c r="M33" i="3" s="1"/>
  <c r="F31" i="3"/>
  <c r="H31" i="3" s="1"/>
  <c r="M31" i="3" s="1"/>
  <c r="F30" i="3"/>
  <c r="L30" i="3" s="1"/>
  <c r="M30" i="3" s="1"/>
  <c r="J29" i="3"/>
  <c r="M29" i="3" s="1"/>
  <c r="F29" i="3"/>
  <c r="F27" i="3"/>
  <c r="H27" i="3" s="1"/>
  <c r="M27" i="3" s="1"/>
  <c r="H26" i="3"/>
  <c r="M26" i="3" s="1"/>
  <c r="L25" i="3"/>
  <c r="F25" i="3"/>
  <c r="J24" i="3"/>
  <c r="M24" i="3" s="1"/>
  <c r="L20" i="3"/>
  <c r="M20" i="3" s="1"/>
  <c r="F20" i="3"/>
  <c r="F19" i="3"/>
  <c r="J19" i="3" s="1"/>
  <c r="M19" i="3" s="1"/>
  <c r="L17" i="3"/>
  <c r="M17" i="3" s="1"/>
  <c r="F17" i="3"/>
  <c r="F16" i="3"/>
  <c r="J16" i="3" s="1"/>
  <c r="M16" i="3" s="1"/>
  <c r="L14" i="3"/>
  <c r="M14" i="3" s="1"/>
  <c r="F14" i="3"/>
  <c r="F13" i="3"/>
  <c r="J13" i="3" s="1"/>
  <c r="M13" i="3" s="1"/>
  <c r="L11" i="3"/>
  <c r="L21" i="3" s="1"/>
  <c r="J10" i="3"/>
  <c r="F10" i="3"/>
  <c r="J21" i="3" l="1"/>
  <c r="M37" i="4"/>
  <c r="M40" i="4" s="1"/>
  <c r="L61" i="3"/>
  <c r="L62" i="3" s="1"/>
  <c r="J61" i="3"/>
  <c r="J62" i="3" s="1"/>
  <c r="M67" i="3" s="1"/>
  <c r="M10" i="3"/>
  <c r="M25" i="3"/>
  <c r="H61" i="3"/>
  <c r="M11" i="3"/>
  <c r="M38" i="4" l="1"/>
  <c r="M21" i="3"/>
  <c r="H62" i="3"/>
  <c r="M62" i="3" s="1"/>
  <c r="M61" i="3"/>
  <c r="M63" i="3" l="1"/>
  <c r="M64" i="3" s="1"/>
  <c r="M65" i="3" l="1"/>
  <c r="M66" i="3"/>
  <c r="M68" i="3" s="1"/>
  <c r="M69" i="3" l="1"/>
  <c r="M70" i="3"/>
  <c r="M71" i="3" l="1"/>
  <c r="M74" i="3" s="1"/>
  <c r="M72" i="3" l="1"/>
  <c r="F23" i="2" l="1"/>
  <c r="H23" i="2" s="1"/>
  <c r="M23" i="2" s="1"/>
  <c r="H22" i="2"/>
  <c r="M22" i="2" s="1"/>
  <c r="F22" i="2"/>
  <c r="F21" i="2"/>
  <c r="H21" i="2" s="1"/>
  <c r="M21" i="2" s="1"/>
  <c r="L20" i="2"/>
  <c r="M20" i="2" s="1"/>
  <c r="F20" i="2"/>
  <c r="F19" i="2"/>
  <c r="J19" i="2" s="1"/>
  <c r="M19" i="2" s="1"/>
  <c r="H17" i="2"/>
  <c r="M17" i="2" s="1"/>
  <c r="L16" i="2"/>
  <c r="M16" i="2" s="1"/>
  <c r="F16" i="2"/>
  <c r="F15" i="2"/>
  <c r="J15" i="2" s="1"/>
  <c r="M15" i="2" s="1"/>
  <c r="H13" i="2"/>
  <c r="M13" i="2" s="1"/>
  <c r="H12" i="2"/>
  <c r="M12" i="2" s="1"/>
  <c r="H11" i="2"/>
  <c r="M11" i="2" s="1"/>
  <c r="H10" i="2"/>
  <c r="M10" i="2" s="1"/>
  <c r="F10" i="2"/>
  <c r="F9" i="2"/>
  <c r="L9" i="2" s="1"/>
  <c r="J8" i="2"/>
  <c r="J24" i="2" s="1"/>
  <c r="M29" i="2" s="1"/>
  <c r="F8" i="2"/>
  <c r="L24" i="2" l="1"/>
  <c r="M9" i="2"/>
  <c r="M8" i="2"/>
  <c r="H24" i="2"/>
  <c r="M24" i="2" s="1"/>
  <c r="M25" i="2" l="1"/>
  <c r="M26" i="2" s="1"/>
  <c r="M27" i="2" l="1"/>
  <c r="M28" i="2" s="1"/>
  <c r="M30" i="2" s="1"/>
  <c r="M31" i="2" l="1"/>
  <c r="M32" i="2" s="1"/>
  <c r="M33" i="2" l="1"/>
  <c r="M34" i="2" s="1"/>
  <c r="M36" i="2" l="1"/>
  <c r="H43" i="1" l="1"/>
  <c r="M43" i="1" s="1"/>
  <c r="H42" i="1"/>
  <c r="M42" i="1" s="1"/>
  <c r="J41" i="1"/>
  <c r="M41" i="1" s="1"/>
  <c r="H39" i="1"/>
  <c r="M39" i="1" s="1"/>
  <c r="F38" i="1"/>
  <c r="L38" i="1" s="1"/>
  <c r="M38" i="1" s="1"/>
  <c r="J37" i="1"/>
  <c r="M37" i="1" s="1"/>
  <c r="H35" i="1"/>
  <c r="M35" i="1" s="1"/>
  <c r="M34" i="1"/>
  <c r="J34" i="1"/>
  <c r="F32" i="1"/>
  <c r="H32" i="1" s="1"/>
  <c r="M32" i="1" s="1"/>
  <c r="H31" i="1"/>
  <c r="M31" i="1" s="1"/>
  <c r="J30" i="1"/>
  <c r="M30" i="1" s="1"/>
  <c r="F28" i="1"/>
  <c r="H28" i="1" s="1"/>
  <c r="M28" i="1" s="1"/>
  <c r="H27" i="1"/>
  <c r="M27" i="1" s="1"/>
  <c r="F26" i="1"/>
  <c r="L26" i="1" s="1"/>
  <c r="M26" i="1" s="1"/>
  <c r="F25" i="1"/>
  <c r="J25" i="1" s="1"/>
  <c r="M25" i="1" s="1"/>
  <c r="H23" i="1"/>
  <c r="M23" i="1" s="1"/>
  <c r="F23" i="1"/>
  <c r="H22" i="1"/>
  <c r="M22" i="1" s="1"/>
  <c r="F21" i="1"/>
  <c r="L21" i="1" s="1"/>
  <c r="M20" i="1"/>
  <c r="J20" i="1"/>
  <c r="J44" i="1" s="1"/>
  <c r="F18" i="1"/>
  <c r="F16" i="1"/>
  <c r="L16" i="1" s="1"/>
  <c r="M16" i="1" s="1"/>
  <c r="F15" i="1"/>
  <c r="J15" i="1" s="1"/>
  <c r="M15" i="1" s="1"/>
  <c r="L13" i="1"/>
  <c r="M13" i="1" s="1"/>
  <c r="F13" i="1"/>
  <c r="J12" i="1"/>
  <c r="M12" i="1" s="1"/>
  <c r="F12" i="1"/>
  <c r="F10" i="1"/>
  <c r="L10" i="1" s="1"/>
  <c r="F9" i="1"/>
  <c r="J9" i="1" s="1"/>
  <c r="L44" i="1" l="1"/>
  <c r="M21" i="1"/>
  <c r="J17" i="1"/>
  <c r="M9" i="1"/>
  <c r="M10" i="1"/>
  <c r="L17" i="1"/>
  <c r="H44" i="1"/>
  <c r="M17" i="1" l="1"/>
  <c r="L45" i="1"/>
  <c r="H45" i="1"/>
  <c r="M44" i="1"/>
  <c r="M45" i="1" s="1"/>
  <c r="J45" i="1"/>
  <c r="M50" i="1" s="1"/>
  <c r="M46" i="1" l="1"/>
  <c r="M47" i="1" s="1"/>
  <c r="M48" i="1" l="1"/>
  <c r="M49" i="1"/>
  <c r="M51" i="1" s="1"/>
  <c r="M52" i="1" l="1"/>
  <c r="M53" i="1"/>
  <c r="M54" i="1" l="1"/>
  <c r="M57" i="1" s="1"/>
  <c r="M55" i="1" l="1"/>
</calcChain>
</file>

<file path=xl/sharedStrings.xml><?xml version="1.0" encoding="utf-8"?>
<sst xmlns="http://schemas.openxmlformats.org/spreadsheetml/2006/main" count="875" uniqueCount="259">
  <si>
    <t>ლოკალური ხარჯთაღრიცხვა #1</t>
  </si>
  <si>
    <t>me-2 r/s. q.Tbilisi, gorgaslis quCa#34</t>
  </si>
  <si>
    <t>#</t>
  </si>
  <si>
    <t>Sifri</t>
  </si>
  <si>
    <t>samuSaos dasaxeleba</t>
  </si>
  <si>
    <t>ganz. erT</t>
  </si>
  <si>
    <t>raodenoba</t>
  </si>
  <si>
    <t>masala</t>
  </si>
  <si>
    <t>xelfasi</t>
  </si>
  <si>
    <t>manqana meqanizmebi da transporti</t>
  </si>
  <si>
    <t>jami</t>
  </si>
  <si>
    <t>norma erTeulze</t>
  </si>
  <si>
    <t>erT. fasi</t>
  </si>
  <si>
    <t>I-demontaJis samuSaoebi</t>
  </si>
  <si>
    <t>46-32-3</t>
  </si>
  <si>
    <t>Sesasvleli metaloplasmasis karis demontaJi</t>
  </si>
  <si>
    <r>
      <t>m</t>
    </r>
    <r>
      <rPr>
        <vertAlign val="superscript"/>
        <sz val="10"/>
        <color theme="1"/>
        <rFont val="AcadNusx"/>
      </rPr>
      <t>2</t>
    </r>
  </si>
  <si>
    <t>Sromis danaxarjebi</t>
  </si>
  <si>
    <t>kac/sT</t>
  </si>
  <si>
    <t>sxva manqanebi</t>
  </si>
  <si>
    <t>lari</t>
  </si>
  <si>
    <t>samzareulosa da afTiaqSi metaloplasmasis karebebis demontaJi 2c</t>
  </si>
  <si>
    <t>46-32-2</t>
  </si>
  <si>
    <t xml:space="preserve">afTiaqSi metaloplasmasis fanjris demontaJi </t>
  </si>
  <si>
    <t>1-li Tavis jami</t>
  </si>
  <si>
    <t>II-samSeneblo samuSaoebi</t>
  </si>
  <si>
    <t>10-20-1</t>
  </si>
  <si>
    <t>samzareulosa da afTiaqSi metaloplasmasis karebebis montaJi 2c</t>
  </si>
  <si>
    <t>metaloplasmasis karebi kompleqtSi (2 cali)</t>
  </si>
  <si>
    <t>sxva masalebi</t>
  </si>
  <si>
    <t>10-20-2</t>
  </si>
  <si>
    <t>Sesasvleli metaloplasmasis karis montaJi</t>
  </si>
  <si>
    <t>metaloplasmasis kari orfrTiani</t>
  </si>
  <si>
    <t>10-13-2</t>
  </si>
  <si>
    <t>samzareuloSi metaloplasmasis fanjaraze gadmosakidebelis mowyoba</t>
  </si>
  <si>
    <t>metaloplasmasis fanjaraze gaRebis meqanizmis mowyoba</t>
  </si>
  <si>
    <t>c</t>
  </si>
  <si>
    <t>saZinebelSi metaloplasmasis fanjris SekeTeba</t>
  </si>
  <si>
    <t>sabazro</t>
  </si>
  <si>
    <t>metaloplasmasis fanjris SekeTebis furnitura</t>
  </si>
  <si>
    <t>kompl.</t>
  </si>
  <si>
    <t>10-14-1</t>
  </si>
  <si>
    <t xml:space="preserve">afTiaqSi metaloplasmasis fanjris montaJi </t>
  </si>
  <si>
    <t>metaloplasmasis fanjris montaJi furnituriT</t>
  </si>
  <si>
    <t>fanjris (metaloplasmasis) garedan amolesva</t>
  </si>
  <si>
    <t>grZ/m</t>
  </si>
  <si>
    <t>saRebavi zeTovani</t>
  </si>
  <si>
    <t>kg</t>
  </si>
  <si>
    <t>fiTxi</t>
  </si>
  <si>
    <t>me-2 Tavis jami</t>
  </si>
  <si>
    <t>sul jami</t>
  </si>
  <si>
    <t>dagroviTi sapensio gadasaxadi (xelfasidan) 2%</t>
  </si>
  <si>
    <t>dRg 18%</t>
  </si>
  <si>
    <t>Sesrulebuli samuSaos eqspertiza</t>
  </si>
  <si>
    <t xml:space="preserve">         </t>
  </si>
  <si>
    <t>ლოკალური ხარჯთაღრიცხვა #2</t>
  </si>
  <si>
    <r>
      <t>me-7 r/s. q.Tbilisi, guramiSvilis quCa #15</t>
    </r>
    <r>
      <rPr>
        <b/>
        <vertAlign val="superscript"/>
        <sz val="11"/>
        <color theme="1"/>
        <rFont val="AcadNusx"/>
      </rPr>
      <t>a</t>
    </r>
  </si>
  <si>
    <t>16-24-3</t>
  </si>
  <si>
    <t>milis gayvana (civi wylis) SeRebva</t>
  </si>
  <si>
    <t>mili polieTilenis d-25</t>
  </si>
  <si>
    <t>muxli d-25</t>
  </si>
  <si>
    <t>samkapi 25X25</t>
  </si>
  <si>
    <r>
      <t xml:space="preserve">D-25 </t>
    </r>
    <r>
      <rPr>
        <sz val="10"/>
        <color theme="1"/>
        <rFont val="AcadNusx"/>
      </rPr>
      <t>milis izolacia</t>
    </r>
  </si>
  <si>
    <t>15-55-5</t>
  </si>
  <si>
    <t>kedlebis galesva</t>
  </si>
  <si>
    <t>kir-cementis xsnari</t>
  </si>
  <si>
    <r>
      <t>m</t>
    </r>
    <r>
      <rPr>
        <vertAlign val="superscript"/>
        <sz val="10"/>
        <color theme="1"/>
        <rFont val="AcadNusx"/>
      </rPr>
      <t>3</t>
    </r>
  </si>
  <si>
    <t>15-168-3</t>
  </si>
  <si>
    <t>kedlebis SeRebva</t>
  </si>
  <si>
    <t>saRebavi wyalemulsiuri</t>
  </si>
  <si>
    <t>ლოკალური ხარჯთაღრიცხვა #3</t>
  </si>
  <si>
    <t xml:space="preserve">         1-li r/s.  q.Tbilisi. lorTqifaniZis (kairo) quCa #11. </t>
  </si>
  <si>
    <t>23-12-2</t>
  </si>
  <si>
    <t>rkinabetonis Wis demontaJi</t>
  </si>
  <si>
    <r>
      <t>10m</t>
    </r>
    <r>
      <rPr>
        <vertAlign val="superscript"/>
        <sz val="10"/>
        <color theme="1"/>
        <rFont val="AcadNusx"/>
      </rPr>
      <t>3</t>
    </r>
  </si>
  <si>
    <t>miyeneba</t>
  </si>
  <si>
    <t>Sromis danaxarjebi. Kk=0.4*14.6</t>
  </si>
  <si>
    <t>sxva manqanebi.  K=0.4*5.5</t>
  </si>
  <si>
    <t>metaloplasmasis fanjris demontaJi</t>
  </si>
  <si>
    <t>Sromis danaxarjebi. K</t>
  </si>
  <si>
    <t>sxva manqanebi.  K</t>
  </si>
  <si>
    <t>mdf-is karebis demontaji</t>
  </si>
  <si>
    <t>16-8-4</t>
  </si>
  <si>
    <t>plasmasis kanalizaciis milis demontaJi</t>
  </si>
  <si>
    <t>Sromis danaxarjebi.  Kk=0.5*1.24</t>
  </si>
  <si>
    <t>sxva manqanebi.  Kk=0.5*0.0907</t>
  </si>
  <si>
    <t>Tavi 1-is jami</t>
  </si>
  <si>
    <t>mdf-is karebis montaji</t>
  </si>
  <si>
    <t>mdf-is karebi kompleqtSi</t>
  </si>
  <si>
    <t>15-56-1</t>
  </si>
  <si>
    <t>mdf-s karebis gverdulebis Selesva</t>
  </si>
  <si>
    <t>gverdulebis SeRebva</t>
  </si>
  <si>
    <t>saRebavi emulsiuri</t>
  </si>
  <si>
    <t>metaloplasmasis fanjris montaJi</t>
  </si>
  <si>
    <t>metaloplasmasis fanjara furnituriT</t>
  </si>
  <si>
    <t>metaloplasmasis fanjaraze gadmosawevi-gaRebis meqanizmis montaJi</t>
  </si>
  <si>
    <t>gadmosawevi-gaRebis meqanizmi</t>
  </si>
  <si>
    <t>1-78-3</t>
  </si>
  <si>
    <t>miwis samuSaoebi</t>
  </si>
  <si>
    <t>rk.betonis Wis gawmenda da d-150 milis tranSeis gaTxra</t>
  </si>
  <si>
    <t>rk.betonis monoliTuri Wis mowyoba</t>
  </si>
  <si>
    <r>
      <t xml:space="preserve">rk.betonis Wis rgoli. </t>
    </r>
    <r>
      <rPr>
        <sz val="10"/>
        <color theme="1"/>
        <rFont val="Calibri"/>
        <family val="2"/>
        <scheme val="minor"/>
      </rPr>
      <t>H-1000mm.d-1000mm</t>
    </r>
  </si>
  <si>
    <t>rk.betonis fila Tujis xufiT</t>
  </si>
  <si>
    <t>rk.betonis Wis mrgvali Ziri. Dd=1m</t>
  </si>
  <si>
    <t>betoni m-100</t>
  </si>
  <si>
    <t>sakanalizacio milis gayvana TxrilSi</t>
  </si>
  <si>
    <r>
      <t xml:space="preserve">sakanalizacio mili. Dd-150mm. </t>
    </r>
    <r>
      <rPr>
        <sz val="10"/>
        <color theme="1"/>
        <rFont val="Calibri"/>
        <family val="2"/>
        <scheme val="minor"/>
      </rPr>
      <t>SN8</t>
    </r>
  </si>
  <si>
    <t>sul T1+T2</t>
  </si>
  <si>
    <t>ლოკალური ხარჯთაღრიცხვა #4</t>
  </si>
  <si>
    <t xml:space="preserve">me-5 r/s - q. Tbilisi, gobroniZis q. Q#27 </t>
  </si>
  <si>
    <t>mdf-is karebis demontaJi</t>
  </si>
  <si>
    <t>el. karadis demontaJi</t>
  </si>
  <si>
    <t>(ganmxoloeba el.xazidan)</t>
  </si>
  <si>
    <t>rkinis el.karadis dayeneba</t>
  </si>
  <si>
    <t>Sida dayenebis el.karada</t>
  </si>
  <si>
    <t>CaSenebuli el.karadis Selesva, SefiTxvna da SeRebva garSemo</t>
  </si>
  <si>
    <t>cementis xsnari</t>
  </si>
  <si>
    <t xml:space="preserve">fiTxi </t>
  </si>
  <si>
    <t>saRebavi</t>
  </si>
  <si>
    <t>10-20-3</t>
  </si>
  <si>
    <t>metaloplasmasis karebebis montaJi.2cali</t>
  </si>
  <si>
    <t>metaloplasmasis karebi. erTfrTiani kompleqti</t>
  </si>
  <si>
    <t>ლოკალური ხარჯთაღრიცხვა #5</t>
  </si>
  <si>
    <t>me-9 (administracia). q.Tbilisi, qerCis quCa #8</t>
  </si>
  <si>
    <t>fanjris Riobis demontaJi serveris oTaxSi</t>
  </si>
  <si>
    <t>46-27-6</t>
  </si>
  <si>
    <t>armstrongis Weris demontaJi serveris oTaxSi</t>
  </si>
  <si>
    <t>46-32-1</t>
  </si>
  <si>
    <t>fanjris rafebis demontaJi (grZ/m 26)</t>
  </si>
  <si>
    <t xml:space="preserve">metaloplasmasis fanjra ormagi miniT, TeTri, sisqiT 6sm. </t>
  </si>
  <si>
    <t>metaloplasmasis fanjra ormagi miniT, ormagi gaRebiT</t>
  </si>
  <si>
    <t xml:space="preserve">fanjris gadmokidebis meqanizmi </t>
  </si>
  <si>
    <t>10-8-3</t>
  </si>
  <si>
    <t xml:space="preserve">metaloplasmasis tixaris mowyoba serveris oTaxSi naxevrad Seminuli </t>
  </si>
  <si>
    <t>lursmnebi</t>
  </si>
  <si>
    <t>samagrebi</t>
  </si>
  <si>
    <t>metaloplasmasis tixari 3mm</t>
  </si>
  <si>
    <t>mina sisqiT 4mm</t>
  </si>
  <si>
    <t>minis karebi erTfrTiani serveris oTaxSi 2c</t>
  </si>
  <si>
    <t xml:space="preserve">minis karebi erTfrTiani naxevrad Seminuli </t>
  </si>
  <si>
    <t>arsebul fanjrebze gadmokidebis meqanizmis mowyoba</t>
  </si>
  <si>
    <t>fanjris gadmokidebis meqanizmis</t>
  </si>
  <si>
    <t>34-59-7</t>
  </si>
  <si>
    <t>armstrongis Sekiduli Weris akustikuri filis mowyoba serveris oTaxSi</t>
  </si>
  <si>
    <t>armstrongis akustikuri fila</t>
  </si>
  <si>
    <t>10-19-2</t>
  </si>
  <si>
    <t>laminatis rafebis mowyoba</t>
  </si>
  <si>
    <t>sigane 0.3 m.</t>
  </si>
  <si>
    <t>laminatis fila sisq. 2sm</t>
  </si>
  <si>
    <t>sigane 0.3 m. kromkiT, samagriT</t>
  </si>
  <si>
    <t>kedlebis SeRebva wyalemulsiis saRebaviT</t>
  </si>
  <si>
    <t>wyalemulsiis saRebavi</t>
  </si>
  <si>
    <t>l</t>
  </si>
  <si>
    <t>Tavi 2-is jami</t>
  </si>
  <si>
    <t>III-avtofarexSi xis Taroebis mowyoba, SeRebva, Seminva</t>
  </si>
  <si>
    <t>10-4-1</t>
  </si>
  <si>
    <t>xis Taroebis mowyoba pirvel avtofarexSi</t>
  </si>
  <si>
    <r>
      <t>1 m</t>
    </r>
    <r>
      <rPr>
        <vertAlign val="superscript"/>
        <sz val="10"/>
        <rFont val="AcadNusx"/>
      </rPr>
      <t>3</t>
    </r>
  </si>
  <si>
    <t>xis masala II xarisxis 40-60mm</t>
  </si>
  <si>
    <r>
      <t>m</t>
    </r>
    <r>
      <rPr>
        <vertAlign val="superscript"/>
        <sz val="10"/>
        <rFont val="AcadNusx"/>
      </rPr>
      <t>3</t>
    </r>
  </si>
  <si>
    <t>antiseptikuri pasta</t>
  </si>
  <si>
    <t>naWedi samSeneblo</t>
  </si>
  <si>
    <t>metaloplasmasis fanjara 0.5X0.5</t>
  </si>
  <si>
    <r>
      <t>m</t>
    </r>
    <r>
      <rPr>
        <vertAlign val="superscript"/>
        <sz val="10"/>
        <rFont val="AcadNusx"/>
      </rPr>
      <t>2</t>
    </r>
  </si>
  <si>
    <t>fanera 8mm</t>
  </si>
  <si>
    <t>xis Taroebis mowyoba meore avtofarexSi</t>
  </si>
  <si>
    <t>xis masala II xarisxis 40 mm</t>
  </si>
  <si>
    <t>10-36-3</t>
  </si>
  <si>
    <t>Weris faneriT Semosva</t>
  </si>
  <si>
    <t>fanera 3 mm</t>
  </si>
  <si>
    <t>ficari III xarisxis 40 mm</t>
  </si>
  <si>
    <t>samSeneblo lursmani</t>
  </si>
  <si>
    <t>saremonto ormos gadaxurva</t>
  </si>
  <si>
    <t>ficari Camoganuli 40-60 mm</t>
  </si>
  <si>
    <t>xis lartya 5X7 sm</t>
  </si>
  <si>
    <t>lursmani</t>
  </si>
  <si>
    <t>olifa</t>
  </si>
  <si>
    <t>15-168-2</t>
  </si>
  <si>
    <t>Weris SeRebva</t>
  </si>
  <si>
    <t>15-102-8</t>
  </si>
  <si>
    <t>vitrinis Seminva</t>
  </si>
  <si>
    <r>
      <t>100 m</t>
    </r>
    <r>
      <rPr>
        <vertAlign val="superscript"/>
        <sz val="10"/>
        <rFont val="AcadNusx"/>
      </rPr>
      <t>2</t>
    </r>
  </si>
  <si>
    <t>mina gamWirvale sisqiT 6mm</t>
  </si>
  <si>
    <t>rezinis safeni</t>
  </si>
  <si>
    <t>15-164-8</t>
  </si>
  <si>
    <t>liTonis zedapiris SeRebva</t>
  </si>
  <si>
    <t>Tavi 3-is jami</t>
  </si>
  <si>
    <t>IV-el samuSaoebi</t>
  </si>
  <si>
    <t>led sanaTi</t>
  </si>
  <si>
    <t>led sanaTi armstrongis Weris, naTuriT</t>
  </si>
  <si>
    <t>avtomatebis montaJi</t>
  </si>
  <si>
    <t>rozetebi damiwebiT</t>
  </si>
  <si>
    <t>CamrTveli 2-iani</t>
  </si>
  <si>
    <t>Tavi 4-is jami</t>
  </si>
  <si>
    <t>sul T1+T2+T3+T4</t>
  </si>
  <si>
    <t xml:space="preserve">zednadebi xarjebi T1+T2+T3 </t>
  </si>
  <si>
    <t>zednadebi xarjebi T4 (126l)</t>
  </si>
  <si>
    <t>gegmiuri dagroveba</t>
  </si>
  <si>
    <t>dagrovebiTi sapensio gadasaxadi (xelfasidan)</t>
  </si>
  <si>
    <t>d.R.g.</t>
  </si>
  <si>
    <t>ლოკალური ხარჯთაღრიცხვა #6</t>
  </si>
  <si>
    <r>
      <t>me-3 r/s _ Tbilisi, vaJa-fSavelas #93. Ivkv, korpusi #2a. wyneTis filiali.</t>
    </r>
    <r>
      <rPr>
        <b/>
        <sz val="14"/>
        <color theme="1"/>
        <rFont val="AcadNusx"/>
      </rPr>
      <t>HNKHKKKKKKKKKKKKKKKKKKKKKKKKK</t>
    </r>
    <r>
      <rPr>
        <b/>
        <vertAlign val="superscript"/>
        <sz val="14"/>
        <color theme="1"/>
        <rFont val="AcadNusx"/>
      </rPr>
      <t xml:space="preserve"> </t>
    </r>
  </si>
  <si>
    <t>vaJa-fSavelas #93-Si metaloplasmasis fanjris SekeTeba</t>
  </si>
  <si>
    <t>metaloplasmasis fanjris damxmare masala</t>
  </si>
  <si>
    <t xml:space="preserve"> jami</t>
  </si>
  <si>
    <t>wyneTis filialSi 4 cali farda-Jaluzis Secvla</t>
  </si>
  <si>
    <t>farda-Jaluzi samagri kompleqtiT</t>
  </si>
  <si>
    <t>ლოკალური ხარჯთაღრიცხვა #7</t>
  </si>
  <si>
    <t>me-12 r/s. q.Tbilisi, varazis xevisa da TamaraSvilis quCis damakavSirebeli gzatkecili</t>
  </si>
  <si>
    <t>46-26-4</t>
  </si>
  <si>
    <t>TabaSirmuyaos tixris demontaJi</t>
  </si>
  <si>
    <t>46-30-3</t>
  </si>
  <si>
    <t>laminatis iatakis demontaJi</t>
  </si>
  <si>
    <t>laminirebuli karebis demontaJi</t>
  </si>
  <si>
    <t>yru metalo fanjris demontaJi</t>
  </si>
  <si>
    <t>arsebuli karebis (adgilis monacvleba) zRurblis mowyobiT</t>
  </si>
  <si>
    <t>karebis furnituris Secvla</t>
  </si>
  <si>
    <t>kompl</t>
  </si>
  <si>
    <t>zRurbli</t>
  </si>
  <si>
    <t>metaloplasmasis fanjara gasaRebi, gadmosawevi, Savi feris</t>
  </si>
  <si>
    <t>fanjris gadmokidebis meqanizmi</t>
  </si>
  <si>
    <t>11-28</t>
  </si>
  <si>
    <t>laminatis iatakis mowyoba</t>
  </si>
  <si>
    <t>laminatis iataki</t>
  </si>
  <si>
    <t>webo</t>
  </si>
  <si>
    <t>9-5-4</t>
  </si>
  <si>
    <t>aluminis karebebis SekeTeba 2cali</t>
  </si>
  <si>
    <t>aluminis furnitura (gaRebis meqanizmi, gasaRebi)</t>
  </si>
  <si>
    <t>zednadebi xarjebი არაუმეტეს 10%</t>
  </si>
  <si>
    <t>gegmiuri dagroveba არაუმეტეს 8%</t>
  </si>
  <si>
    <t>gauTvaliswinebeli xarjebi არაუმეტეს 5%</t>
  </si>
  <si>
    <t>zednadebi xarjebi არაუმეტეს 10%</t>
  </si>
  <si>
    <t>gauTvaliswinebeli xarjebi არაუმეტეს</t>
  </si>
  <si>
    <t>xarjTaRricxva #</t>
  </si>
  <si>
    <t>Rirebuleba</t>
  </si>
  <si>
    <t>1</t>
  </si>
  <si>
    <t>xarjTaRricxva #1</t>
  </si>
  <si>
    <t>me-2 r/s. gogrgaslis quCa #34</t>
  </si>
  <si>
    <t>2</t>
  </si>
  <si>
    <t>xarjTaRricxva #2</t>
  </si>
  <si>
    <t>3</t>
  </si>
  <si>
    <t>xarjTaRricxva #3</t>
  </si>
  <si>
    <t>1-li r/s. lorTqifaniZis (kairos) quCa #11</t>
  </si>
  <si>
    <t>4</t>
  </si>
  <si>
    <t>xarjTaRricxva #4</t>
  </si>
  <si>
    <t>me-5 r/s. gobroniZis quCa #27</t>
  </si>
  <si>
    <t>5</t>
  </si>
  <si>
    <t>xarjTaRricxva #5</t>
  </si>
  <si>
    <t xml:space="preserve">me-9 (administracia). qerCis quCa #8 </t>
  </si>
  <si>
    <t>6</t>
  </si>
  <si>
    <t>xarjTaRricxva #6</t>
  </si>
  <si>
    <t>me-3 r/s. vaJa-fSavelas gamziri #93. wyneTi</t>
  </si>
  <si>
    <t>7</t>
  </si>
  <si>
    <t>xarjTaRricxva #7</t>
  </si>
  <si>
    <t>me-12 r/s. varazis xevis da TamaraSvilis damakavSirebeli gzatkecili</t>
  </si>
  <si>
    <t>ობიექტის დასახელება</t>
  </si>
  <si>
    <t>q. Tbilisis municipalitetis ssip saswrafo samedicino daxmarebis centri.  saremonto samuSaoebis krebsiTi xarjTaRricxva</t>
  </si>
  <si>
    <r>
      <t>me-7 r/s. guramiSvilis quCa #15</t>
    </r>
    <r>
      <rPr>
        <b/>
        <vertAlign val="superscript"/>
        <sz val="11"/>
        <rFont val="AcadNusx"/>
      </rPr>
      <t>a</t>
    </r>
  </si>
  <si>
    <t>ელექტრონული ხელმოწერა/შტამპი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</si>
</sst>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%"/>
  </numFmts>
  <fonts count="24">
    <font>
      <sz val="11"/>
      <color theme="1"/>
      <name val="Calibri"/>
      <family val="2"/>
      <scheme val="minor"/>
    </font>
    <font>
      <b/>
      <sz val="10"/>
      <color theme="1"/>
      <name val="AcadNusx"/>
    </font>
    <font>
      <b/>
      <sz val="12"/>
      <color theme="1"/>
      <name val="AcadNusx"/>
    </font>
    <font>
      <sz val="11"/>
      <color theme="1"/>
      <name val="AcadNusx"/>
    </font>
    <font>
      <sz val="10"/>
      <color theme="1"/>
      <name val="AcadNusx"/>
    </font>
    <font>
      <vertAlign val="superscript"/>
      <sz val="10"/>
      <color theme="1"/>
      <name val="AcadNusx"/>
    </font>
    <font>
      <b/>
      <sz val="11"/>
      <color theme="1"/>
      <name val="AcadNusx"/>
    </font>
    <font>
      <b/>
      <vertAlign val="superscript"/>
      <sz val="11"/>
      <color theme="1"/>
      <name val="AcadNusx"/>
    </font>
    <font>
      <sz val="10"/>
      <color theme="1"/>
      <name val="Calibri"/>
      <family val="2"/>
      <scheme val="minor"/>
    </font>
    <font>
      <b/>
      <sz val="10"/>
      <name val="AcadNusx"/>
    </font>
    <font>
      <sz val="10"/>
      <name val="AcadNusx"/>
    </font>
    <font>
      <vertAlign val="superscript"/>
      <sz val="10"/>
      <name val="AcadNusx"/>
    </font>
    <font>
      <b/>
      <sz val="14"/>
      <color theme="1"/>
      <name val="AcadNusx"/>
    </font>
    <font>
      <b/>
      <vertAlign val="superscript"/>
      <sz val="14"/>
      <color theme="1"/>
      <name val="AcadNusx"/>
    </font>
    <font>
      <b/>
      <sz val="14"/>
      <name val="AcadNusx Wd"/>
    </font>
    <font>
      <b/>
      <sz val="14"/>
      <name val="AcadNusx"/>
    </font>
    <font>
      <b/>
      <sz val="12"/>
      <name val="AcadNusx"/>
    </font>
    <font>
      <b/>
      <sz val="12"/>
      <name val="AcadNusx Wd"/>
    </font>
    <font>
      <sz val="12"/>
      <color theme="1"/>
      <name val="Calibri"/>
      <family val="2"/>
      <charset val="1"/>
      <scheme val="minor"/>
    </font>
    <font>
      <sz val="10"/>
      <name val="Arial Cyr"/>
      <charset val="1"/>
    </font>
    <font>
      <b/>
      <sz val="12"/>
      <color indexed="8"/>
      <name val="AcadNusx"/>
    </font>
    <font>
      <sz val="12"/>
      <color theme="1"/>
      <name val="AcadNusx"/>
    </font>
    <font>
      <b/>
      <sz val="11"/>
      <name val="AcadNusx"/>
    </font>
    <font>
      <b/>
      <vertAlign val="superscript"/>
      <sz val="11"/>
      <name val="AcadNusx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11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2" fontId="4" fillId="0" borderId="6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1" fillId="0" borderId="0" xfId="0" applyFont="1" applyBorder="1" applyAlignment="1">
      <alignment vertical="top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1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/>
    </xf>
    <xf numFmtId="0" fontId="6" fillId="0" borderId="0" xfId="0" applyFont="1"/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wrapText="1"/>
    </xf>
    <xf numFmtId="2" fontId="1" fillId="0" borderId="6" xfId="0" applyNumberFormat="1" applyFont="1" applyFill="1" applyBorder="1" applyAlignment="1">
      <alignment horizontal="center" vertical="center"/>
    </xf>
    <xf numFmtId="0" fontId="4" fillId="0" borderId="6" xfId="0" applyFont="1" applyBorder="1"/>
    <xf numFmtId="0" fontId="1" fillId="0" borderId="6" xfId="0" applyFont="1" applyBorder="1" applyAlignment="1">
      <alignment horizontal="left" wrapText="1"/>
    </xf>
    <xf numFmtId="0" fontId="4" fillId="0" borderId="6" xfId="0" applyFont="1" applyBorder="1" applyAlignment="1">
      <alignment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2" fontId="10" fillId="3" borderId="6" xfId="0" applyNumberFormat="1" applyFont="1" applyFill="1" applyBorder="1" applyAlignment="1">
      <alignment horizontal="center" vertical="center"/>
    </xf>
    <xf numFmtId="2" fontId="9" fillId="3" borderId="6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top" wrapText="1"/>
    </xf>
    <xf numFmtId="0" fontId="10" fillId="3" borderId="6" xfId="0" applyFont="1" applyFill="1" applyBorder="1" applyAlignment="1">
      <alignment vertical="top" wrapText="1"/>
    </xf>
    <xf numFmtId="165" fontId="10" fillId="3" borderId="6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2" fontId="10" fillId="2" borderId="6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/>
    </xf>
    <xf numFmtId="2" fontId="4" fillId="0" borderId="0" xfId="0" applyNumberFormat="1" applyFont="1"/>
    <xf numFmtId="9" fontId="4" fillId="0" borderId="6" xfId="0" applyNumberFormat="1" applyFont="1" applyBorder="1" applyAlignment="1">
      <alignment horizontal="center" vertical="center"/>
    </xf>
    <xf numFmtId="166" fontId="4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8" fillId="0" borderId="0" xfId="0" applyFont="1"/>
    <xf numFmtId="49" fontId="6" fillId="0" borderId="6" xfId="0" applyNumberFormat="1" applyFont="1" applyBorder="1" applyAlignment="1">
      <alignment horizontal="center" vertical="center"/>
    </xf>
    <xf numFmtId="4" fontId="20" fillId="0" borderId="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4" fontId="20" fillId="2" borderId="6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49" fontId="6" fillId="0" borderId="3" xfId="0" applyNumberFormat="1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16" fillId="4" borderId="6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22" fillId="0" borderId="3" xfId="0" applyFont="1" applyBorder="1" applyAlignment="1">
      <alignment horizontal="left" vertical="center" wrapText="1"/>
    </xf>
    <xf numFmtId="0" fontId="22" fillId="0" borderId="8" xfId="0" applyFont="1" applyBorder="1" applyAlignment="1">
      <alignment horizontal="left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/>
    </xf>
    <xf numFmtId="0" fontId="22" fillId="0" borderId="3" xfId="1" applyFont="1" applyBorder="1" applyAlignment="1">
      <alignment horizontal="left" vertical="center" wrapText="1"/>
    </xf>
    <xf numFmtId="0" fontId="22" fillId="0" borderId="8" xfId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E25" sqref="E25"/>
    </sheetView>
  </sheetViews>
  <sheetFormatPr defaultRowHeight="15"/>
  <cols>
    <col min="1" max="1" width="6" customWidth="1"/>
    <col min="2" max="2" width="27" bestFit="1" customWidth="1"/>
    <col min="3" max="3" width="24" customWidth="1"/>
    <col min="4" max="4" width="28.28515625" customWidth="1"/>
    <col min="5" max="5" width="25.140625" customWidth="1"/>
    <col min="6" max="6" width="10.7109375" customWidth="1"/>
    <col min="7" max="7" width="23.5703125" customWidth="1"/>
  </cols>
  <sheetData>
    <row r="1" spans="1:7">
      <c r="A1" s="84"/>
      <c r="B1" s="84"/>
      <c r="C1" s="84"/>
      <c r="D1" s="84"/>
      <c r="E1" s="84"/>
      <c r="F1" s="84"/>
      <c r="G1" s="84"/>
    </row>
    <row r="2" spans="1:7">
      <c r="A2" s="85" t="s">
        <v>256</v>
      </c>
      <c r="B2" s="86"/>
      <c r="C2" s="86"/>
      <c r="D2" s="86"/>
      <c r="E2" s="86"/>
      <c r="F2" s="86"/>
      <c r="G2" s="86"/>
    </row>
    <row r="3" spans="1:7" hidden="1">
      <c r="A3" s="86"/>
      <c r="B3" s="86"/>
      <c r="C3" s="86"/>
      <c r="D3" s="86"/>
      <c r="E3" s="86"/>
      <c r="F3" s="86"/>
      <c r="G3" s="86"/>
    </row>
    <row r="4" spans="1:7" ht="45" customHeight="1">
      <c r="A4" s="87"/>
      <c r="B4" s="87"/>
      <c r="C4" s="87"/>
      <c r="D4" s="87"/>
      <c r="E4" s="87"/>
      <c r="F4" s="87"/>
      <c r="G4" s="87"/>
    </row>
    <row r="5" spans="1:7" s="64" customFormat="1" ht="25.5" customHeight="1">
      <c r="A5" s="74" t="s">
        <v>2</v>
      </c>
      <c r="B5" s="75" t="s">
        <v>233</v>
      </c>
      <c r="C5" s="88" t="s">
        <v>255</v>
      </c>
      <c r="D5" s="88"/>
      <c r="E5" s="88"/>
      <c r="F5" s="88"/>
      <c r="G5" s="74" t="s">
        <v>234</v>
      </c>
    </row>
    <row r="6" spans="1:7" ht="16.5">
      <c r="A6" s="65" t="s">
        <v>235</v>
      </c>
      <c r="B6" s="72" t="s">
        <v>236</v>
      </c>
      <c r="C6" s="89" t="s">
        <v>237</v>
      </c>
      <c r="D6" s="90"/>
      <c r="E6" s="90"/>
      <c r="F6" s="90"/>
      <c r="G6" s="66"/>
    </row>
    <row r="7" spans="1:7" ht="16.5">
      <c r="A7" s="65" t="s">
        <v>238</v>
      </c>
      <c r="B7" s="72" t="s">
        <v>239</v>
      </c>
      <c r="C7" s="78" t="s">
        <v>257</v>
      </c>
      <c r="D7" s="79"/>
      <c r="E7" s="79"/>
      <c r="F7" s="79"/>
      <c r="G7" s="66"/>
    </row>
    <row r="8" spans="1:7" ht="16.5">
      <c r="A8" s="65" t="s">
        <v>240</v>
      </c>
      <c r="B8" s="73" t="s">
        <v>241</v>
      </c>
      <c r="C8" s="82" t="s">
        <v>242</v>
      </c>
      <c r="D8" s="83"/>
      <c r="E8" s="83"/>
      <c r="F8" s="83"/>
      <c r="G8" s="67"/>
    </row>
    <row r="9" spans="1:7" ht="16.5">
      <c r="A9" s="65" t="s">
        <v>243</v>
      </c>
      <c r="B9" s="72" t="s">
        <v>244</v>
      </c>
      <c r="C9" s="78" t="s">
        <v>245</v>
      </c>
      <c r="D9" s="79"/>
      <c r="E9" s="79"/>
      <c r="F9" s="79"/>
      <c r="G9" s="66"/>
    </row>
    <row r="10" spans="1:7" ht="16.5">
      <c r="A10" s="65" t="s">
        <v>246</v>
      </c>
      <c r="B10" s="76" t="s">
        <v>247</v>
      </c>
      <c r="C10" s="78" t="s">
        <v>248</v>
      </c>
      <c r="D10" s="79"/>
      <c r="E10" s="79"/>
      <c r="F10" s="79"/>
      <c r="G10" s="66"/>
    </row>
    <row r="11" spans="1:7" ht="16.5">
      <c r="A11" s="65" t="s">
        <v>249</v>
      </c>
      <c r="B11" s="72" t="s">
        <v>250</v>
      </c>
      <c r="C11" s="78" t="s">
        <v>251</v>
      </c>
      <c r="D11" s="79"/>
      <c r="E11" s="79"/>
      <c r="F11" s="79"/>
      <c r="G11" s="66"/>
    </row>
    <row r="12" spans="1:7" ht="16.5">
      <c r="A12" s="65" t="s">
        <v>252</v>
      </c>
      <c r="B12" s="76" t="s">
        <v>253</v>
      </c>
      <c r="C12" s="78" t="s">
        <v>254</v>
      </c>
      <c r="D12" s="79"/>
      <c r="E12" s="79"/>
      <c r="F12" s="79"/>
      <c r="G12" s="66"/>
    </row>
    <row r="13" spans="1:7" ht="27" customHeight="1">
      <c r="A13" s="68"/>
      <c r="B13" s="68"/>
      <c r="C13" s="80" t="s">
        <v>10</v>
      </c>
      <c r="D13" s="80"/>
      <c r="E13" s="80"/>
      <c r="F13" s="80"/>
      <c r="G13" s="69">
        <f>SUM(G6:G12)</f>
        <v>0</v>
      </c>
    </row>
    <row r="14" spans="1:7" ht="15" customHeight="1"/>
    <row r="15" spans="1:7" s="2" customFormat="1" ht="15.75">
      <c r="A15" s="28"/>
      <c r="B15" s="28"/>
      <c r="C15" s="81"/>
      <c r="D15" s="81"/>
      <c r="E15" s="81"/>
      <c r="F15" s="81"/>
      <c r="G15" s="62"/>
    </row>
    <row r="16" spans="1:7" s="2" customFormat="1" ht="15.75">
      <c r="A16" s="28"/>
      <c r="B16" s="28"/>
      <c r="C16" s="62"/>
      <c r="D16" s="62"/>
      <c r="E16" s="62"/>
      <c r="F16" s="62"/>
      <c r="G16" s="62"/>
    </row>
    <row r="17" spans="1:7" s="2" customFormat="1" ht="15.75">
      <c r="A17" s="28"/>
      <c r="B17" s="28"/>
      <c r="C17" s="62"/>
      <c r="D17" s="62"/>
      <c r="E17" s="62"/>
      <c r="F17" s="62"/>
      <c r="G17" s="62"/>
    </row>
    <row r="18" spans="1:7" s="35" customFormat="1" ht="15.75">
      <c r="A18" s="70"/>
      <c r="B18" s="70"/>
      <c r="C18" s="70"/>
      <c r="D18" s="70"/>
      <c r="E18" s="70"/>
      <c r="F18" s="70"/>
      <c r="G18" s="70"/>
    </row>
    <row r="19" spans="1:7" s="35" customFormat="1" ht="15.75">
      <c r="A19" s="77"/>
      <c r="B19" s="77"/>
      <c r="C19" s="77"/>
      <c r="D19" s="77"/>
      <c r="E19" s="77"/>
      <c r="F19" s="77"/>
      <c r="G19" s="77"/>
    </row>
    <row r="20" spans="1:7" s="35" customFormat="1" ht="15.75">
      <c r="A20" s="71"/>
      <c r="B20" s="71"/>
      <c r="C20" s="71"/>
      <c r="D20" s="71"/>
      <c r="E20" s="71"/>
      <c r="F20" s="71"/>
      <c r="G20" s="71"/>
    </row>
    <row r="21" spans="1:7" s="35" customFormat="1" ht="15.75">
      <c r="A21" s="71"/>
      <c r="B21" s="71"/>
      <c r="C21" s="71"/>
      <c r="D21" s="71"/>
      <c r="E21" s="71"/>
      <c r="F21" s="71"/>
      <c r="G21" s="71"/>
    </row>
    <row r="22" spans="1:7" s="35" customFormat="1" ht="15.75"/>
    <row r="23" spans="1:7" s="35" customFormat="1" ht="15.75"/>
    <row r="24" spans="1:7" s="2" customFormat="1" ht="15.75"/>
  </sheetData>
  <mergeCells count="13">
    <mergeCell ref="C8:F8"/>
    <mergeCell ref="A1:G1"/>
    <mergeCell ref="A2:G4"/>
    <mergeCell ref="C5:F5"/>
    <mergeCell ref="C6:F6"/>
    <mergeCell ref="C7:F7"/>
    <mergeCell ref="A19:G19"/>
    <mergeCell ref="C9:F9"/>
    <mergeCell ref="C10:F10"/>
    <mergeCell ref="C11:F11"/>
    <mergeCell ref="C12:F12"/>
    <mergeCell ref="C13:F13"/>
    <mergeCell ref="C15:F1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34" workbookViewId="0">
      <selection activeCell="B62" sqref="B62:D62"/>
    </sheetView>
  </sheetViews>
  <sheetFormatPr defaultRowHeight="15.75"/>
  <cols>
    <col min="1" max="1" width="4.140625" style="2" customWidth="1"/>
    <col min="2" max="2" width="8.42578125" style="2" customWidth="1"/>
    <col min="3" max="3" width="44.5703125" style="2" customWidth="1"/>
    <col min="4" max="4" width="8.5703125" style="2" customWidth="1"/>
    <col min="5" max="5" width="9" style="2" customWidth="1"/>
    <col min="6" max="6" width="8.42578125" style="2" customWidth="1"/>
    <col min="7" max="8" width="8.140625" style="2" customWidth="1"/>
    <col min="9" max="9" width="8" style="2" customWidth="1"/>
    <col min="10" max="11" width="7.7109375" style="2" customWidth="1"/>
    <col min="12" max="12" width="8" style="2" customWidth="1"/>
    <col min="13" max="13" width="10" style="2" customWidth="1"/>
    <col min="14" max="16384" width="9.140625" style="2"/>
  </cols>
  <sheetData>
    <row r="1" spans="1:13" s="1" customFormat="1" ht="33" customHeight="1">
      <c r="C1" s="63" t="s">
        <v>0</v>
      </c>
    </row>
    <row r="2" spans="1:13">
      <c r="A2" s="93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ht="23.2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1:13" s="3" customFormat="1" ht="65.25" customHeight="1">
      <c r="A4" s="95" t="s">
        <v>2</v>
      </c>
      <c r="B4" s="95" t="s">
        <v>3</v>
      </c>
      <c r="C4" s="95" t="s">
        <v>4</v>
      </c>
      <c r="D4" s="97" t="s">
        <v>5</v>
      </c>
      <c r="E4" s="99" t="s">
        <v>6</v>
      </c>
      <c r="F4" s="100"/>
      <c r="G4" s="99" t="s">
        <v>7</v>
      </c>
      <c r="H4" s="100"/>
      <c r="I4" s="99" t="s">
        <v>8</v>
      </c>
      <c r="J4" s="100"/>
      <c r="K4" s="101" t="s">
        <v>9</v>
      </c>
      <c r="L4" s="102"/>
      <c r="M4" s="95" t="s">
        <v>10</v>
      </c>
    </row>
    <row r="5" spans="1:13" s="3" customFormat="1" ht="48" customHeight="1">
      <c r="A5" s="96"/>
      <c r="B5" s="96"/>
      <c r="C5" s="96"/>
      <c r="D5" s="98"/>
      <c r="E5" s="4" t="s">
        <v>11</v>
      </c>
      <c r="F5" s="5" t="s">
        <v>10</v>
      </c>
      <c r="G5" s="4" t="s">
        <v>12</v>
      </c>
      <c r="H5" s="5" t="s">
        <v>10</v>
      </c>
      <c r="I5" s="4" t="s">
        <v>12</v>
      </c>
      <c r="J5" s="5" t="s">
        <v>10</v>
      </c>
      <c r="K5" s="4" t="s">
        <v>12</v>
      </c>
      <c r="L5" s="5" t="s">
        <v>10</v>
      </c>
      <c r="M5" s="96"/>
    </row>
    <row r="6" spans="1:13" s="3" customFormat="1" ht="13.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</row>
    <row r="7" spans="1:13" s="3" customFormat="1" ht="13.5">
      <c r="A7" s="6"/>
      <c r="B7" s="6"/>
      <c r="C7" s="4" t="s">
        <v>13</v>
      </c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3" customFormat="1" ht="27">
      <c r="A8" s="6">
        <v>1</v>
      </c>
      <c r="B8" s="6" t="s">
        <v>14</v>
      </c>
      <c r="C8" s="4" t="s">
        <v>15</v>
      </c>
      <c r="D8" s="6" t="s">
        <v>16</v>
      </c>
      <c r="E8" s="6"/>
      <c r="F8" s="6">
        <v>3.53</v>
      </c>
      <c r="G8" s="6"/>
      <c r="H8" s="6"/>
      <c r="I8" s="6"/>
      <c r="J8" s="6"/>
      <c r="K8" s="6"/>
      <c r="L8" s="6"/>
      <c r="M8" s="6"/>
    </row>
    <row r="9" spans="1:13" s="3" customFormat="1" ht="13.5">
      <c r="A9" s="6"/>
      <c r="B9" s="6"/>
      <c r="C9" s="7" t="s">
        <v>17</v>
      </c>
      <c r="D9" s="6" t="s">
        <v>18</v>
      </c>
      <c r="E9" s="6">
        <v>0.88700000000000001</v>
      </c>
      <c r="F9" s="8">
        <f>F8*E9</f>
        <v>3.1311100000000001</v>
      </c>
      <c r="G9" s="6"/>
      <c r="H9" s="6"/>
      <c r="I9" s="6"/>
      <c r="J9" s="8">
        <f t="shared" ref="J9:J41" si="0">F9*I9</f>
        <v>0</v>
      </c>
      <c r="K9" s="6"/>
      <c r="L9" s="6"/>
      <c r="M9" s="8">
        <f t="shared" ref="M9:M44" si="1">H9+J9+L9</f>
        <v>0</v>
      </c>
    </row>
    <row r="10" spans="1:13" s="3" customFormat="1" ht="13.5">
      <c r="A10" s="6"/>
      <c r="B10" s="6"/>
      <c r="C10" s="7" t="s">
        <v>19</v>
      </c>
      <c r="D10" s="6" t="s">
        <v>20</v>
      </c>
      <c r="E10" s="6">
        <v>9.8400000000000001E-2</v>
      </c>
      <c r="F10" s="8">
        <f>F8*E10</f>
        <v>0.34735199999999999</v>
      </c>
      <c r="G10" s="6"/>
      <c r="H10" s="6"/>
      <c r="I10" s="6"/>
      <c r="J10" s="8"/>
      <c r="K10" s="6"/>
      <c r="L10" s="8">
        <f t="shared" ref="L10:L38" si="2">F10*K10</f>
        <v>0</v>
      </c>
      <c r="M10" s="8">
        <f t="shared" si="1"/>
        <v>0</v>
      </c>
    </row>
    <row r="11" spans="1:13" s="3" customFormat="1" ht="40.5">
      <c r="A11" s="6">
        <v>2</v>
      </c>
      <c r="B11" s="6" t="s">
        <v>14</v>
      </c>
      <c r="C11" s="4" t="s">
        <v>21</v>
      </c>
      <c r="D11" s="6" t="s">
        <v>16</v>
      </c>
      <c r="E11" s="6"/>
      <c r="F11" s="8">
        <v>3.75</v>
      </c>
      <c r="G11" s="6"/>
      <c r="H11" s="6"/>
      <c r="I11" s="6"/>
      <c r="J11" s="8"/>
      <c r="K11" s="6"/>
      <c r="L11" s="8"/>
      <c r="M11" s="8"/>
    </row>
    <row r="12" spans="1:13" s="3" customFormat="1" ht="13.5">
      <c r="A12" s="6"/>
      <c r="B12" s="6"/>
      <c r="C12" s="7" t="s">
        <v>17</v>
      </c>
      <c r="D12" s="6" t="s">
        <v>18</v>
      </c>
      <c r="E12" s="6">
        <v>0.88700000000000001</v>
      </c>
      <c r="F12" s="8">
        <f>F11*E12</f>
        <v>3.3262499999999999</v>
      </c>
      <c r="G12" s="6"/>
      <c r="H12" s="6"/>
      <c r="I12" s="6"/>
      <c r="J12" s="8">
        <f t="shared" si="0"/>
        <v>0</v>
      </c>
      <c r="K12" s="6"/>
      <c r="L12" s="8"/>
      <c r="M12" s="8">
        <f t="shared" si="1"/>
        <v>0</v>
      </c>
    </row>
    <row r="13" spans="1:13" s="3" customFormat="1" ht="13.5">
      <c r="A13" s="6"/>
      <c r="B13" s="6"/>
      <c r="C13" s="7" t="s">
        <v>19</v>
      </c>
      <c r="D13" s="6" t="s">
        <v>20</v>
      </c>
      <c r="E13" s="6">
        <v>9.8400000000000001E-2</v>
      </c>
      <c r="F13" s="8">
        <f>F11*E13</f>
        <v>0.36899999999999999</v>
      </c>
      <c r="G13" s="6"/>
      <c r="H13" s="6"/>
      <c r="I13" s="6"/>
      <c r="J13" s="8"/>
      <c r="K13" s="6"/>
      <c r="L13" s="8">
        <f t="shared" si="2"/>
        <v>0</v>
      </c>
      <c r="M13" s="8">
        <f t="shared" si="1"/>
        <v>0</v>
      </c>
    </row>
    <row r="14" spans="1:13" s="3" customFormat="1" ht="27">
      <c r="A14" s="6">
        <v>3</v>
      </c>
      <c r="B14" s="6" t="s">
        <v>22</v>
      </c>
      <c r="C14" s="4" t="s">
        <v>23</v>
      </c>
      <c r="D14" s="6" t="s">
        <v>16</v>
      </c>
      <c r="E14" s="6"/>
      <c r="F14" s="8">
        <v>1.43</v>
      </c>
      <c r="G14" s="6"/>
      <c r="H14" s="6"/>
      <c r="I14" s="6"/>
      <c r="J14" s="8"/>
      <c r="K14" s="6"/>
      <c r="L14" s="8"/>
      <c r="M14" s="8"/>
    </row>
    <row r="15" spans="1:13" s="3" customFormat="1" ht="13.5">
      <c r="A15" s="6"/>
      <c r="B15" s="6"/>
      <c r="C15" s="7" t="s">
        <v>17</v>
      </c>
      <c r="D15" s="6" t="s">
        <v>18</v>
      </c>
      <c r="E15" s="6">
        <v>1.56</v>
      </c>
      <c r="F15" s="8">
        <f>F14*E15</f>
        <v>2.2307999999999999</v>
      </c>
      <c r="G15" s="6"/>
      <c r="H15" s="6"/>
      <c r="I15" s="6"/>
      <c r="J15" s="8">
        <f t="shared" si="0"/>
        <v>0</v>
      </c>
      <c r="K15" s="6"/>
      <c r="L15" s="8"/>
      <c r="M15" s="8">
        <f t="shared" si="1"/>
        <v>0</v>
      </c>
    </row>
    <row r="16" spans="1:13" s="3" customFormat="1" ht="13.5">
      <c r="A16" s="6"/>
      <c r="B16" s="6"/>
      <c r="C16" s="7" t="s">
        <v>19</v>
      </c>
      <c r="D16" s="6" t="s">
        <v>20</v>
      </c>
      <c r="E16" s="6">
        <v>9.8400000000000001E-2</v>
      </c>
      <c r="F16" s="8">
        <f>F14*E16</f>
        <v>0.140712</v>
      </c>
      <c r="G16" s="6"/>
      <c r="H16" s="6"/>
      <c r="I16" s="6"/>
      <c r="J16" s="8"/>
      <c r="K16" s="6"/>
      <c r="L16" s="8">
        <f t="shared" si="2"/>
        <v>0</v>
      </c>
      <c r="M16" s="8">
        <f t="shared" si="1"/>
        <v>0</v>
      </c>
    </row>
    <row r="17" spans="1:13" s="3" customFormat="1" ht="13.5">
      <c r="A17" s="6"/>
      <c r="B17" s="6"/>
      <c r="C17" s="9" t="s">
        <v>24</v>
      </c>
      <c r="D17" s="10"/>
      <c r="E17" s="10"/>
      <c r="F17" s="11"/>
      <c r="G17" s="10"/>
      <c r="H17" s="10">
        <v>0</v>
      </c>
      <c r="I17" s="10"/>
      <c r="J17" s="11">
        <f>SUM(J8:J16)</f>
        <v>0</v>
      </c>
      <c r="K17" s="10"/>
      <c r="L17" s="11">
        <f>SUM(L8:L16)</f>
        <v>0</v>
      </c>
      <c r="M17" s="11">
        <f t="shared" si="1"/>
        <v>0</v>
      </c>
    </row>
    <row r="18" spans="1:13" s="3" customFormat="1" ht="13.5">
      <c r="A18" s="6"/>
      <c r="B18" s="6"/>
      <c r="C18" s="4" t="s">
        <v>25</v>
      </c>
      <c r="D18" s="6"/>
      <c r="E18" s="6"/>
      <c r="F18" s="8">
        <f t="shared" ref="F18:F38" si="3">F17*E18</f>
        <v>0</v>
      </c>
      <c r="G18" s="6"/>
      <c r="H18" s="6"/>
      <c r="I18" s="6"/>
      <c r="J18" s="8"/>
      <c r="K18" s="6"/>
      <c r="L18" s="8"/>
      <c r="M18" s="8"/>
    </row>
    <row r="19" spans="1:13" s="3" customFormat="1" ht="27">
      <c r="A19" s="6">
        <v>1</v>
      </c>
      <c r="B19" s="12" t="s">
        <v>26</v>
      </c>
      <c r="C19" s="4" t="s">
        <v>27</v>
      </c>
      <c r="D19" s="6" t="s">
        <v>16</v>
      </c>
      <c r="E19" s="6"/>
      <c r="F19" s="8">
        <v>3.75</v>
      </c>
      <c r="G19" s="6"/>
      <c r="H19" s="6"/>
      <c r="I19" s="6"/>
      <c r="J19" s="8"/>
      <c r="K19" s="6"/>
      <c r="L19" s="8"/>
      <c r="M19" s="8"/>
    </row>
    <row r="20" spans="1:13" s="3" customFormat="1" ht="13.5">
      <c r="A20" s="6"/>
      <c r="B20" s="6"/>
      <c r="C20" s="7" t="s">
        <v>17</v>
      </c>
      <c r="D20" s="6" t="s">
        <v>18</v>
      </c>
      <c r="E20" s="6"/>
      <c r="F20" s="8">
        <v>3.75</v>
      </c>
      <c r="G20" s="6"/>
      <c r="H20" s="6"/>
      <c r="I20" s="6"/>
      <c r="J20" s="8">
        <f t="shared" si="0"/>
        <v>0</v>
      </c>
      <c r="K20" s="6"/>
      <c r="L20" s="8"/>
      <c r="M20" s="8">
        <f t="shared" si="1"/>
        <v>0</v>
      </c>
    </row>
    <row r="21" spans="1:13" s="3" customFormat="1" ht="13.5">
      <c r="A21" s="6"/>
      <c r="B21" s="6"/>
      <c r="C21" s="7" t="s">
        <v>19</v>
      </c>
      <c r="D21" s="6" t="s">
        <v>20</v>
      </c>
      <c r="E21" s="6">
        <v>0.35299999999999998</v>
      </c>
      <c r="F21" s="8">
        <f t="shared" si="3"/>
        <v>1.32375</v>
      </c>
      <c r="G21" s="6"/>
      <c r="H21" s="6"/>
      <c r="I21" s="6"/>
      <c r="J21" s="8"/>
      <c r="K21" s="6"/>
      <c r="L21" s="8">
        <f t="shared" si="2"/>
        <v>0</v>
      </c>
      <c r="M21" s="8">
        <f t="shared" si="1"/>
        <v>0</v>
      </c>
    </row>
    <row r="22" spans="1:13" s="3" customFormat="1" ht="27">
      <c r="A22" s="6"/>
      <c r="B22" s="6"/>
      <c r="C22" s="7" t="s">
        <v>28</v>
      </c>
      <c r="D22" s="6" t="s">
        <v>16</v>
      </c>
      <c r="E22" s="6"/>
      <c r="F22" s="8">
        <v>3.75</v>
      </c>
      <c r="G22" s="6"/>
      <c r="H22" s="6">
        <f t="shared" ref="H22:H43" si="4">F22*G22</f>
        <v>0</v>
      </c>
      <c r="I22" s="6"/>
      <c r="J22" s="8"/>
      <c r="K22" s="6"/>
      <c r="L22" s="8"/>
      <c r="M22" s="8">
        <f t="shared" si="1"/>
        <v>0</v>
      </c>
    </row>
    <row r="23" spans="1:13" s="3" customFormat="1" ht="13.5">
      <c r="A23" s="6"/>
      <c r="B23" s="6"/>
      <c r="C23" s="7" t="s">
        <v>29</v>
      </c>
      <c r="D23" s="6" t="s">
        <v>20</v>
      </c>
      <c r="E23" s="6">
        <v>0.27600000000000002</v>
      </c>
      <c r="F23" s="8">
        <f>F22*E23</f>
        <v>1.0350000000000001</v>
      </c>
      <c r="G23" s="6"/>
      <c r="H23" s="8">
        <f t="shared" si="4"/>
        <v>0</v>
      </c>
      <c r="I23" s="6"/>
      <c r="J23" s="8"/>
      <c r="K23" s="6"/>
      <c r="L23" s="8"/>
      <c r="M23" s="8">
        <f t="shared" si="1"/>
        <v>0</v>
      </c>
    </row>
    <row r="24" spans="1:13" s="3" customFormat="1" ht="27">
      <c r="A24" s="6">
        <v>2</v>
      </c>
      <c r="B24" s="12" t="s">
        <v>30</v>
      </c>
      <c r="C24" s="4" t="s">
        <v>31</v>
      </c>
      <c r="D24" s="6" t="s">
        <v>16</v>
      </c>
      <c r="E24" s="6"/>
      <c r="F24" s="8">
        <v>3.53</v>
      </c>
      <c r="G24" s="6"/>
      <c r="H24" s="6"/>
      <c r="I24" s="6"/>
      <c r="J24" s="8"/>
      <c r="K24" s="6"/>
      <c r="L24" s="8"/>
      <c r="M24" s="8"/>
    </row>
    <row r="25" spans="1:13" s="3" customFormat="1" ht="13.5">
      <c r="A25" s="6"/>
      <c r="B25" s="12"/>
      <c r="C25" s="7" t="s">
        <v>17</v>
      </c>
      <c r="D25" s="6" t="s">
        <v>18</v>
      </c>
      <c r="E25" s="6">
        <v>0.82699999999999996</v>
      </c>
      <c r="F25" s="8">
        <f>F24*E25</f>
        <v>2.9193099999999998</v>
      </c>
      <c r="G25" s="6"/>
      <c r="H25" s="6"/>
      <c r="I25" s="6"/>
      <c r="J25" s="8">
        <f t="shared" si="0"/>
        <v>0</v>
      </c>
      <c r="K25" s="6"/>
      <c r="L25" s="8"/>
      <c r="M25" s="8">
        <f t="shared" si="1"/>
        <v>0</v>
      </c>
    </row>
    <row r="26" spans="1:13" s="3" customFormat="1" ht="13.5">
      <c r="A26" s="6"/>
      <c r="B26" s="12"/>
      <c r="C26" s="7" t="s">
        <v>19</v>
      </c>
      <c r="D26" s="6" t="s">
        <v>20</v>
      </c>
      <c r="E26" s="6">
        <v>0.28999999999999998</v>
      </c>
      <c r="F26" s="8">
        <f>F24*E26</f>
        <v>1.0236999999999998</v>
      </c>
      <c r="G26" s="6"/>
      <c r="H26" s="6"/>
      <c r="I26" s="6"/>
      <c r="J26" s="8"/>
      <c r="K26" s="6"/>
      <c r="L26" s="8">
        <f t="shared" si="2"/>
        <v>0</v>
      </c>
      <c r="M26" s="8">
        <f t="shared" si="1"/>
        <v>0</v>
      </c>
    </row>
    <row r="27" spans="1:13" s="3" customFormat="1">
      <c r="A27" s="6"/>
      <c r="B27" s="12"/>
      <c r="C27" s="7" t="s">
        <v>32</v>
      </c>
      <c r="D27" s="6" t="s">
        <v>16</v>
      </c>
      <c r="E27" s="6"/>
      <c r="F27" s="8">
        <v>3.53</v>
      </c>
      <c r="G27" s="6"/>
      <c r="H27" s="6">
        <f t="shared" si="4"/>
        <v>0</v>
      </c>
      <c r="I27" s="6"/>
      <c r="J27" s="8"/>
      <c r="K27" s="6"/>
      <c r="L27" s="8"/>
      <c r="M27" s="8">
        <f t="shared" si="1"/>
        <v>0</v>
      </c>
    </row>
    <row r="28" spans="1:13" s="3" customFormat="1" ht="13.5">
      <c r="A28" s="6"/>
      <c r="B28" s="12"/>
      <c r="C28" s="7" t="s">
        <v>29</v>
      </c>
      <c r="D28" s="6" t="s">
        <v>20</v>
      </c>
      <c r="E28" s="6">
        <v>0.18</v>
      </c>
      <c r="F28" s="8">
        <f>F27*E28</f>
        <v>0.63539999999999996</v>
      </c>
      <c r="G28" s="6"/>
      <c r="H28" s="8">
        <f t="shared" si="4"/>
        <v>0</v>
      </c>
      <c r="I28" s="6"/>
      <c r="J28" s="8"/>
      <c r="K28" s="6"/>
      <c r="L28" s="8"/>
      <c r="M28" s="8">
        <f t="shared" si="1"/>
        <v>0</v>
      </c>
    </row>
    <row r="29" spans="1:13" s="3" customFormat="1" ht="27">
      <c r="A29" s="6">
        <v>3</v>
      </c>
      <c r="B29" s="12" t="s">
        <v>33</v>
      </c>
      <c r="C29" s="4" t="s">
        <v>34</v>
      </c>
      <c r="D29" s="6" t="s">
        <v>16</v>
      </c>
      <c r="E29" s="6"/>
      <c r="F29" s="8">
        <v>1.43</v>
      </c>
      <c r="G29" s="6"/>
      <c r="H29" s="6"/>
      <c r="I29" s="6"/>
      <c r="J29" s="8"/>
      <c r="K29" s="6"/>
      <c r="L29" s="8"/>
      <c r="M29" s="8"/>
    </row>
    <row r="30" spans="1:13" s="3" customFormat="1">
      <c r="A30" s="6"/>
      <c r="B30" s="12"/>
      <c r="C30" s="7" t="s">
        <v>17</v>
      </c>
      <c r="D30" s="6" t="s">
        <v>16</v>
      </c>
      <c r="E30" s="6"/>
      <c r="F30" s="8">
        <v>1.43</v>
      </c>
      <c r="G30" s="6"/>
      <c r="H30" s="6"/>
      <c r="I30" s="6"/>
      <c r="J30" s="8">
        <f t="shared" si="0"/>
        <v>0</v>
      </c>
      <c r="K30" s="6"/>
      <c r="L30" s="8"/>
      <c r="M30" s="8">
        <f t="shared" si="1"/>
        <v>0</v>
      </c>
    </row>
    <row r="31" spans="1:13" s="3" customFormat="1" ht="27">
      <c r="A31" s="6"/>
      <c r="B31" s="12"/>
      <c r="C31" s="7" t="s">
        <v>35</v>
      </c>
      <c r="D31" s="6" t="s">
        <v>36</v>
      </c>
      <c r="E31" s="6"/>
      <c r="F31" s="8">
        <v>1</v>
      </c>
      <c r="G31" s="6"/>
      <c r="H31" s="6">
        <f t="shared" si="4"/>
        <v>0</v>
      </c>
      <c r="I31" s="6"/>
      <c r="J31" s="8"/>
      <c r="K31" s="6"/>
      <c r="L31" s="8"/>
      <c r="M31" s="8">
        <f t="shared" si="1"/>
        <v>0</v>
      </c>
    </row>
    <row r="32" spans="1:13" s="3" customFormat="1" ht="13.5">
      <c r="A32" s="6"/>
      <c r="B32" s="12"/>
      <c r="C32" s="7" t="s">
        <v>29</v>
      </c>
      <c r="D32" s="6" t="s">
        <v>20</v>
      </c>
      <c r="E32" s="6">
        <v>0.126</v>
      </c>
      <c r="F32" s="8">
        <f>F30*E32</f>
        <v>0.18018000000000001</v>
      </c>
      <c r="G32" s="6"/>
      <c r="H32" s="8">
        <f>G32*F32</f>
        <v>0</v>
      </c>
      <c r="I32" s="6"/>
      <c r="J32" s="8"/>
      <c r="K32" s="6"/>
      <c r="L32" s="8"/>
      <c r="M32" s="8">
        <f t="shared" si="1"/>
        <v>0</v>
      </c>
    </row>
    <row r="33" spans="1:13" s="3" customFormat="1" ht="27">
      <c r="A33" s="6">
        <v>4</v>
      </c>
      <c r="B33" s="12" t="s">
        <v>33</v>
      </c>
      <c r="C33" s="4" t="s">
        <v>37</v>
      </c>
      <c r="D33" s="6" t="s">
        <v>16</v>
      </c>
      <c r="E33" s="6"/>
      <c r="F33" s="8">
        <v>2.85</v>
      </c>
      <c r="G33" s="6"/>
      <c r="H33" s="6"/>
      <c r="I33" s="6"/>
      <c r="J33" s="8"/>
      <c r="K33" s="6"/>
      <c r="L33" s="8"/>
      <c r="M33" s="8"/>
    </row>
    <row r="34" spans="1:13" s="3" customFormat="1">
      <c r="A34" s="6"/>
      <c r="B34" s="12" t="s">
        <v>38</v>
      </c>
      <c r="C34" s="7" t="s">
        <v>17</v>
      </c>
      <c r="D34" s="6" t="s">
        <v>16</v>
      </c>
      <c r="E34" s="6"/>
      <c r="F34" s="8">
        <v>2.85</v>
      </c>
      <c r="G34" s="6"/>
      <c r="H34" s="6"/>
      <c r="I34" s="6"/>
      <c r="J34" s="8">
        <f t="shared" si="0"/>
        <v>0</v>
      </c>
      <c r="K34" s="6"/>
      <c r="L34" s="8"/>
      <c r="M34" s="8">
        <f t="shared" si="1"/>
        <v>0</v>
      </c>
    </row>
    <row r="35" spans="1:13" s="3" customFormat="1" ht="27">
      <c r="A35" s="6"/>
      <c r="B35" s="12"/>
      <c r="C35" s="7" t="s">
        <v>39</v>
      </c>
      <c r="D35" s="6" t="s">
        <v>40</v>
      </c>
      <c r="E35" s="6"/>
      <c r="F35" s="8">
        <v>2</v>
      </c>
      <c r="G35" s="6"/>
      <c r="H35" s="6">
        <f t="shared" si="4"/>
        <v>0</v>
      </c>
      <c r="I35" s="6"/>
      <c r="J35" s="8"/>
      <c r="K35" s="6"/>
      <c r="L35" s="8"/>
      <c r="M35" s="8">
        <f t="shared" si="1"/>
        <v>0</v>
      </c>
    </row>
    <row r="36" spans="1:13" s="3" customFormat="1" ht="27">
      <c r="A36" s="6">
        <v>5</v>
      </c>
      <c r="B36" s="12" t="s">
        <v>41</v>
      </c>
      <c r="C36" s="4" t="s">
        <v>42</v>
      </c>
      <c r="D36" s="6" t="s">
        <v>16</v>
      </c>
      <c r="E36" s="6"/>
      <c r="F36" s="8">
        <v>1.43</v>
      </c>
      <c r="G36" s="6"/>
      <c r="H36" s="6"/>
      <c r="I36" s="6"/>
      <c r="J36" s="8"/>
      <c r="K36" s="6"/>
      <c r="L36" s="8"/>
      <c r="M36" s="8"/>
    </row>
    <row r="37" spans="1:13" s="3" customFormat="1">
      <c r="A37" s="6"/>
      <c r="B37" s="12" t="s">
        <v>38</v>
      </c>
      <c r="C37" s="7" t="s">
        <v>17</v>
      </c>
      <c r="D37" s="6" t="s">
        <v>16</v>
      </c>
      <c r="E37" s="6"/>
      <c r="F37" s="8">
        <v>1.43</v>
      </c>
      <c r="G37" s="6"/>
      <c r="H37" s="6"/>
      <c r="I37" s="6"/>
      <c r="J37" s="8">
        <f t="shared" si="0"/>
        <v>0</v>
      </c>
      <c r="K37" s="6"/>
      <c r="L37" s="8"/>
      <c r="M37" s="8">
        <f t="shared" si="1"/>
        <v>0</v>
      </c>
    </row>
    <row r="38" spans="1:13" s="3" customFormat="1" ht="13.5">
      <c r="A38" s="6"/>
      <c r="B38" s="12"/>
      <c r="C38" s="7" t="s">
        <v>19</v>
      </c>
      <c r="D38" s="6" t="s">
        <v>20</v>
      </c>
      <c r="E38" s="6">
        <v>0.35699999999999998</v>
      </c>
      <c r="F38" s="8">
        <f t="shared" si="3"/>
        <v>0.51050999999999991</v>
      </c>
      <c r="G38" s="6"/>
      <c r="H38" s="6"/>
      <c r="I38" s="6"/>
      <c r="J38" s="8"/>
      <c r="K38" s="6"/>
      <c r="L38" s="8">
        <f t="shared" si="2"/>
        <v>0</v>
      </c>
      <c r="M38" s="8">
        <f t="shared" si="1"/>
        <v>0</v>
      </c>
    </row>
    <row r="39" spans="1:13" s="3" customFormat="1" ht="27">
      <c r="A39" s="6"/>
      <c r="B39" s="12"/>
      <c r="C39" s="7" t="s">
        <v>43</v>
      </c>
      <c r="D39" s="6" t="s">
        <v>16</v>
      </c>
      <c r="E39" s="6"/>
      <c r="F39" s="8">
        <v>1.43</v>
      </c>
      <c r="G39" s="6"/>
      <c r="H39" s="8">
        <f t="shared" si="4"/>
        <v>0</v>
      </c>
      <c r="I39" s="6"/>
      <c r="J39" s="8"/>
      <c r="K39" s="6"/>
      <c r="L39" s="8"/>
      <c r="M39" s="8">
        <f t="shared" si="1"/>
        <v>0</v>
      </c>
    </row>
    <row r="40" spans="1:13" s="3" customFormat="1" ht="27">
      <c r="A40" s="6">
        <v>6</v>
      </c>
      <c r="B40" s="12" t="s">
        <v>38</v>
      </c>
      <c r="C40" s="4" t="s">
        <v>44</v>
      </c>
      <c r="D40" s="6" t="s">
        <v>45</v>
      </c>
      <c r="E40" s="6"/>
      <c r="F40" s="8">
        <v>5.3</v>
      </c>
      <c r="G40" s="6"/>
      <c r="H40" s="6"/>
      <c r="I40" s="6"/>
      <c r="J40" s="8"/>
      <c r="K40" s="6"/>
      <c r="L40" s="8"/>
      <c r="M40" s="8"/>
    </row>
    <row r="41" spans="1:13" s="3" customFormat="1" ht="13.5">
      <c r="A41" s="6"/>
      <c r="B41" s="12"/>
      <c r="C41" s="7" t="s">
        <v>17</v>
      </c>
      <c r="D41" s="6" t="s">
        <v>45</v>
      </c>
      <c r="E41" s="6"/>
      <c r="F41" s="8">
        <v>5.3</v>
      </c>
      <c r="G41" s="6"/>
      <c r="H41" s="6"/>
      <c r="I41" s="6"/>
      <c r="J41" s="8">
        <f t="shared" si="0"/>
        <v>0</v>
      </c>
      <c r="K41" s="6"/>
      <c r="L41" s="8"/>
      <c r="M41" s="8">
        <f t="shared" si="1"/>
        <v>0</v>
      </c>
    </row>
    <row r="42" spans="1:13" s="3" customFormat="1" ht="13.5">
      <c r="A42" s="6"/>
      <c r="B42" s="12"/>
      <c r="C42" s="7" t="s">
        <v>46</v>
      </c>
      <c r="D42" s="6" t="s">
        <v>47</v>
      </c>
      <c r="E42" s="6"/>
      <c r="F42" s="8">
        <v>3</v>
      </c>
      <c r="G42" s="6"/>
      <c r="H42" s="6">
        <f t="shared" si="4"/>
        <v>0</v>
      </c>
      <c r="I42" s="6"/>
      <c r="J42" s="8"/>
      <c r="K42" s="6"/>
      <c r="L42" s="8"/>
      <c r="M42" s="8">
        <f t="shared" si="1"/>
        <v>0</v>
      </c>
    </row>
    <row r="43" spans="1:13" s="3" customFormat="1" ht="13.5">
      <c r="A43" s="6"/>
      <c r="B43" s="12"/>
      <c r="C43" s="7" t="s">
        <v>48</v>
      </c>
      <c r="D43" s="6" t="s">
        <v>47</v>
      </c>
      <c r="E43" s="6"/>
      <c r="F43" s="8">
        <v>2.7</v>
      </c>
      <c r="G43" s="6"/>
      <c r="H43" s="6">
        <f t="shared" si="4"/>
        <v>0</v>
      </c>
      <c r="I43" s="6"/>
      <c r="J43" s="8"/>
      <c r="K43" s="6"/>
      <c r="L43" s="8"/>
      <c r="M43" s="8">
        <f t="shared" si="1"/>
        <v>0</v>
      </c>
    </row>
    <row r="44" spans="1:13" s="3" customFormat="1" ht="13.5">
      <c r="A44" s="6"/>
      <c r="B44" s="12"/>
      <c r="C44" s="9" t="s">
        <v>49</v>
      </c>
      <c r="D44" s="10"/>
      <c r="E44" s="10"/>
      <c r="F44" s="11"/>
      <c r="G44" s="10"/>
      <c r="H44" s="10">
        <f>SUM(H18:H43)</f>
        <v>0</v>
      </c>
      <c r="I44" s="10"/>
      <c r="J44" s="11">
        <f>SUM(J19:J43)</f>
        <v>0</v>
      </c>
      <c r="K44" s="10"/>
      <c r="L44" s="11">
        <f>SUM(L19:L43)</f>
        <v>0</v>
      </c>
      <c r="M44" s="11">
        <f t="shared" si="1"/>
        <v>0</v>
      </c>
    </row>
    <row r="45" spans="1:13" s="3" customFormat="1" ht="13.5">
      <c r="A45" s="6"/>
      <c r="B45" s="12"/>
      <c r="C45" s="4" t="s">
        <v>50</v>
      </c>
      <c r="D45" s="5"/>
      <c r="E45" s="5"/>
      <c r="F45" s="13"/>
      <c r="G45" s="5"/>
      <c r="H45" s="5">
        <f>H44+H17</f>
        <v>0</v>
      </c>
      <c r="I45" s="5"/>
      <c r="J45" s="13">
        <f>J44+J17</f>
        <v>0</v>
      </c>
      <c r="K45" s="5"/>
      <c r="L45" s="13">
        <f>L44+L17</f>
        <v>0</v>
      </c>
      <c r="M45" s="13">
        <f>M44+M17</f>
        <v>0</v>
      </c>
    </row>
    <row r="46" spans="1:13" s="3" customFormat="1" ht="13.5">
      <c r="A46" s="6"/>
      <c r="B46" s="12"/>
      <c r="C46" s="14" t="s">
        <v>228</v>
      </c>
      <c r="D46" s="6"/>
      <c r="E46" s="6"/>
      <c r="F46" s="8"/>
      <c r="G46" s="6"/>
      <c r="H46" s="6"/>
      <c r="I46" s="6"/>
      <c r="J46" s="8"/>
      <c r="K46" s="6"/>
      <c r="L46" s="8"/>
      <c r="M46" s="8">
        <f>M45*10%</f>
        <v>0</v>
      </c>
    </row>
    <row r="47" spans="1:13" s="3" customFormat="1" ht="13.5">
      <c r="A47" s="6"/>
      <c r="B47" s="12"/>
      <c r="C47" s="14" t="s">
        <v>10</v>
      </c>
      <c r="D47" s="6"/>
      <c r="E47" s="6"/>
      <c r="F47" s="8"/>
      <c r="G47" s="6"/>
      <c r="H47" s="6"/>
      <c r="I47" s="6"/>
      <c r="J47" s="8"/>
      <c r="K47" s="6"/>
      <c r="L47" s="8"/>
      <c r="M47" s="8">
        <f>M45+M46</f>
        <v>0</v>
      </c>
    </row>
    <row r="48" spans="1:13" s="3" customFormat="1" ht="13.5">
      <c r="A48" s="6"/>
      <c r="B48" s="12"/>
      <c r="C48" s="14" t="s">
        <v>229</v>
      </c>
      <c r="D48" s="6"/>
      <c r="E48" s="6"/>
      <c r="F48" s="8"/>
      <c r="G48" s="6"/>
      <c r="H48" s="6"/>
      <c r="I48" s="6"/>
      <c r="J48" s="8"/>
      <c r="K48" s="6"/>
      <c r="L48" s="8"/>
      <c r="M48" s="8">
        <f>M47*8%</f>
        <v>0</v>
      </c>
    </row>
    <row r="49" spans="1:13" s="3" customFormat="1" ht="13.5">
      <c r="A49" s="6"/>
      <c r="B49" s="12"/>
      <c r="C49" s="14" t="s">
        <v>10</v>
      </c>
      <c r="D49" s="6"/>
      <c r="E49" s="6"/>
      <c r="F49" s="8"/>
      <c r="G49" s="6"/>
      <c r="H49" s="6"/>
      <c r="I49" s="6"/>
      <c r="J49" s="8"/>
      <c r="K49" s="6"/>
      <c r="L49" s="8"/>
      <c r="M49" s="8">
        <f>M47+M48</f>
        <v>0</v>
      </c>
    </row>
    <row r="50" spans="1:13" s="3" customFormat="1" ht="27">
      <c r="A50" s="6"/>
      <c r="B50" s="12"/>
      <c r="C50" s="14" t="s">
        <v>51</v>
      </c>
      <c r="D50" s="6"/>
      <c r="E50" s="6"/>
      <c r="F50" s="8"/>
      <c r="G50" s="6"/>
      <c r="H50" s="6"/>
      <c r="I50" s="6"/>
      <c r="J50" s="8"/>
      <c r="K50" s="6"/>
      <c r="L50" s="8"/>
      <c r="M50" s="8">
        <f>J45*2%</f>
        <v>0</v>
      </c>
    </row>
    <row r="51" spans="1:13" s="3" customFormat="1" ht="13.5">
      <c r="A51" s="6"/>
      <c r="B51" s="12"/>
      <c r="C51" s="14" t="s">
        <v>10</v>
      </c>
      <c r="D51" s="6"/>
      <c r="E51" s="6"/>
      <c r="F51" s="8"/>
      <c r="G51" s="6"/>
      <c r="H51" s="6"/>
      <c r="I51" s="6"/>
      <c r="J51" s="8"/>
      <c r="K51" s="6"/>
      <c r="L51" s="8"/>
      <c r="M51" s="8">
        <f>M49+M50</f>
        <v>0</v>
      </c>
    </row>
    <row r="52" spans="1:13" s="3" customFormat="1" ht="13.5">
      <c r="A52" s="6"/>
      <c r="B52" s="12"/>
      <c r="C52" s="14" t="s">
        <v>230</v>
      </c>
      <c r="D52" s="6"/>
      <c r="E52" s="6"/>
      <c r="F52" s="8"/>
      <c r="G52" s="6"/>
      <c r="H52" s="6"/>
      <c r="I52" s="6"/>
      <c r="J52" s="8"/>
      <c r="K52" s="6"/>
      <c r="L52" s="8"/>
      <c r="M52" s="8">
        <f>M51*5%</f>
        <v>0</v>
      </c>
    </row>
    <row r="53" spans="1:13" s="3" customFormat="1" ht="13.5">
      <c r="A53" s="6"/>
      <c r="B53" s="12"/>
      <c r="C53" s="14" t="s">
        <v>10</v>
      </c>
      <c r="D53" s="6"/>
      <c r="E53" s="6"/>
      <c r="F53" s="8"/>
      <c r="G53" s="6"/>
      <c r="H53" s="6"/>
      <c r="I53" s="6"/>
      <c r="J53" s="8"/>
      <c r="K53" s="6"/>
      <c r="L53" s="8"/>
      <c r="M53" s="8">
        <f>M51+M52</f>
        <v>0</v>
      </c>
    </row>
    <row r="54" spans="1:13" s="3" customFormat="1" ht="13.5">
      <c r="A54" s="6"/>
      <c r="B54" s="12"/>
      <c r="C54" s="14" t="s">
        <v>52</v>
      </c>
      <c r="D54" s="6"/>
      <c r="E54" s="6"/>
      <c r="F54" s="8"/>
      <c r="G54" s="6"/>
      <c r="H54" s="6"/>
      <c r="I54" s="6"/>
      <c r="J54" s="8"/>
      <c r="K54" s="6"/>
      <c r="L54" s="8"/>
      <c r="M54" s="8">
        <f>M53*18%</f>
        <v>0</v>
      </c>
    </row>
    <row r="55" spans="1:13" s="3" customFormat="1" ht="13.5">
      <c r="A55" s="6"/>
      <c r="B55" s="12"/>
      <c r="C55" s="14" t="s">
        <v>10</v>
      </c>
      <c r="D55" s="6"/>
      <c r="E55" s="6"/>
      <c r="F55" s="8"/>
      <c r="G55" s="6"/>
      <c r="H55" s="6"/>
      <c r="I55" s="6"/>
      <c r="J55" s="8"/>
      <c r="K55" s="6"/>
      <c r="L55" s="8"/>
      <c r="M55" s="8">
        <f>M53+M54</f>
        <v>0</v>
      </c>
    </row>
    <row r="56" spans="1:13" s="3" customFormat="1" ht="13.5">
      <c r="A56" s="6"/>
      <c r="B56" s="12"/>
      <c r="C56" s="14" t="s">
        <v>53</v>
      </c>
      <c r="D56" s="6"/>
      <c r="E56" s="6"/>
      <c r="F56" s="8"/>
      <c r="G56" s="6"/>
      <c r="H56" s="6"/>
      <c r="I56" s="6"/>
      <c r="J56" s="8"/>
      <c r="K56" s="6"/>
      <c r="L56" s="8"/>
      <c r="M56" s="8">
        <f>M54+M55</f>
        <v>0</v>
      </c>
    </row>
    <row r="57" spans="1:13" s="3" customFormat="1" ht="13.5">
      <c r="A57" s="6"/>
      <c r="B57" s="12"/>
      <c r="C57" s="14" t="s">
        <v>10</v>
      </c>
      <c r="D57" s="6"/>
      <c r="E57" s="6"/>
      <c r="F57" s="8"/>
      <c r="G57" s="6"/>
      <c r="H57" s="6"/>
      <c r="I57" s="6"/>
      <c r="J57" s="8"/>
      <c r="K57" s="6"/>
      <c r="L57" s="8"/>
      <c r="M57" s="8">
        <f>M53+M54+M56</f>
        <v>0</v>
      </c>
    </row>
    <row r="58" spans="1:13" s="3" customFormat="1" ht="9" customHeight="1">
      <c r="A58" s="15"/>
      <c r="B58" s="16"/>
      <c r="C58" s="17"/>
      <c r="D58" s="15"/>
      <c r="E58" s="15"/>
      <c r="F58" s="18"/>
      <c r="G58" s="15"/>
      <c r="H58" s="15"/>
      <c r="I58" s="15"/>
      <c r="J58" s="18"/>
      <c r="K58" s="15"/>
      <c r="L58" s="18"/>
      <c r="M58" s="18"/>
    </row>
    <row r="59" spans="1:13" s="3" customFormat="1" ht="9" customHeight="1">
      <c r="A59" s="19"/>
      <c r="B59" s="20"/>
      <c r="C59" s="21"/>
      <c r="D59" s="19"/>
      <c r="E59" s="19"/>
      <c r="F59" s="22"/>
      <c r="G59" s="19"/>
      <c r="H59" s="19"/>
      <c r="I59" s="19"/>
      <c r="J59" s="22"/>
      <c r="K59" s="19"/>
      <c r="L59" s="22"/>
      <c r="M59" s="22"/>
    </row>
    <row r="60" spans="1:13" s="3" customFormat="1" ht="9" customHeight="1">
      <c r="A60" s="19"/>
      <c r="B60" s="20"/>
      <c r="C60" s="21"/>
      <c r="D60" s="19"/>
      <c r="E60" s="19"/>
      <c r="F60" s="22"/>
      <c r="G60" s="19"/>
      <c r="H60" s="19"/>
      <c r="I60" s="19"/>
      <c r="J60" s="22"/>
      <c r="K60" s="19"/>
      <c r="L60" s="22"/>
      <c r="M60" s="22"/>
    </row>
    <row r="61" spans="1:13" s="23" customFormat="1" ht="13.5">
      <c r="A61" s="19"/>
      <c r="B61" s="20"/>
      <c r="C61" s="21"/>
      <c r="D61" s="19"/>
      <c r="E61" s="19"/>
      <c r="F61" s="22"/>
      <c r="G61" s="19"/>
      <c r="H61" s="19"/>
      <c r="I61" s="19"/>
      <c r="J61" s="22"/>
      <c r="K61" s="19"/>
      <c r="L61" s="22"/>
      <c r="M61" s="22"/>
    </row>
    <row r="62" spans="1:13" s="3" customFormat="1" ht="21" customHeight="1">
      <c r="A62" s="24" t="s">
        <v>54</v>
      </c>
      <c r="B62" s="91" t="s">
        <v>258</v>
      </c>
      <c r="C62" s="91"/>
      <c r="D62" s="91"/>
      <c r="E62" s="24"/>
      <c r="F62" s="24"/>
      <c r="G62" s="24"/>
      <c r="H62" s="91"/>
      <c r="I62" s="91"/>
      <c r="J62" s="91"/>
      <c r="K62" s="24"/>
      <c r="L62" s="24"/>
      <c r="M62" s="24"/>
    </row>
    <row r="63" spans="1:13" s="3" customFormat="1" ht="13.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</row>
    <row r="64" spans="1:13" s="3" customFormat="1" ht="13.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</row>
    <row r="65" spans="1:13" s="3" customFormat="1" ht="13.5">
      <c r="A65" s="25"/>
      <c r="B65" s="92"/>
      <c r="C65" s="92"/>
      <c r="D65" s="26"/>
      <c r="E65" s="27"/>
      <c r="F65" s="27"/>
      <c r="G65" s="27"/>
      <c r="H65" s="92"/>
      <c r="I65" s="92"/>
      <c r="J65" s="92"/>
      <c r="K65" s="27"/>
      <c r="L65" s="27"/>
      <c r="M65" s="27"/>
    </row>
    <row r="66" spans="1:13" s="3" customFormat="1" ht="13.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</row>
  </sheetData>
  <mergeCells count="14">
    <mergeCell ref="B62:D62"/>
    <mergeCell ref="H62:J62"/>
    <mergeCell ref="B65:C65"/>
    <mergeCell ref="H65:J65"/>
    <mergeCell ref="A2:M3"/>
    <mergeCell ref="A4:A5"/>
    <mergeCell ref="B4:B5"/>
    <mergeCell ref="C4:C5"/>
    <mergeCell ref="D4:D5"/>
    <mergeCell ref="E4:F4"/>
    <mergeCell ref="G4:H4"/>
    <mergeCell ref="I4:J4"/>
    <mergeCell ref="K4:L4"/>
    <mergeCell ref="M4:M5"/>
  </mergeCells>
  <pageMargins left="0.7" right="0.7" top="0.75" bottom="0.75" header="0.3" footer="0.3"/>
  <pageSetup scale="8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6" workbookViewId="0">
      <selection activeCell="D43" sqref="D43"/>
    </sheetView>
  </sheetViews>
  <sheetFormatPr defaultRowHeight="15.75"/>
  <cols>
    <col min="1" max="1" width="4.85546875" style="2" customWidth="1"/>
    <col min="2" max="2" width="8.140625" style="2" customWidth="1"/>
    <col min="3" max="3" width="34.42578125" style="2" customWidth="1"/>
    <col min="4" max="4" width="9.42578125" style="2" customWidth="1"/>
    <col min="5" max="6" width="9.140625" style="2"/>
    <col min="7" max="7" width="7.85546875" style="2" customWidth="1"/>
    <col min="8" max="8" width="8.140625" style="2" customWidth="1"/>
    <col min="9" max="9" width="9.140625" style="2"/>
    <col min="10" max="10" width="7.5703125" style="2" customWidth="1"/>
    <col min="11" max="11" width="9.140625" style="2"/>
    <col min="12" max="12" width="7.85546875" style="2" customWidth="1"/>
    <col min="13" max="16384" width="9.140625" style="2"/>
  </cols>
  <sheetData>
    <row r="1" spans="1:13" s="1" customFormat="1" ht="13.5">
      <c r="C1" s="1" t="s">
        <v>55</v>
      </c>
    </row>
    <row r="2" spans="1:13">
      <c r="A2" s="103" t="s">
        <v>56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</row>
    <row r="3" spans="1:13" ht="18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</row>
    <row r="4" spans="1:13" ht="47.25" customHeight="1">
      <c r="A4" s="95" t="s">
        <v>2</v>
      </c>
      <c r="B4" s="95" t="s">
        <v>3</v>
      </c>
      <c r="C4" s="95" t="s">
        <v>4</v>
      </c>
      <c r="D4" s="97" t="s">
        <v>5</v>
      </c>
      <c r="E4" s="99" t="s">
        <v>6</v>
      </c>
      <c r="F4" s="100"/>
      <c r="G4" s="99" t="s">
        <v>7</v>
      </c>
      <c r="H4" s="100"/>
      <c r="I4" s="99" t="s">
        <v>8</v>
      </c>
      <c r="J4" s="100"/>
      <c r="K4" s="101" t="s">
        <v>9</v>
      </c>
      <c r="L4" s="102"/>
      <c r="M4" s="95" t="s">
        <v>10</v>
      </c>
    </row>
    <row r="5" spans="1:13" ht="40.5">
      <c r="A5" s="96"/>
      <c r="B5" s="96"/>
      <c r="C5" s="96"/>
      <c r="D5" s="98"/>
      <c r="E5" s="4" t="s">
        <v>11</v>
      </c>
      <c r="F5" s="5" t="s">
        <v>10</v>
      </c>
      <c r="G5" s="4" t="s">
        <v>12</v>
      </c>
      <c r="H5" s="5" t="s">
        <v>10</v>
      </c>
      <c r="I5" s="4" t="s">
        <v>12</v>
      </c>
      <c r="J5" s="5" t="s">
        <v>10</v>
      </c>
      <c r="K5" s="4" t="s">
        <v>12</v>
      </c>
      <c r="L5" s="5" t="s">
        <v>10</v>
      </c>
      <c r="M5" s="96"/>
    </row>
    <row r="6" spans="1:1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</row>
    <row r="7" spans="1:13" ht="27.75">
      <c r="A7" s="6">
        <v>1</v>
      </c>
      <c r="B7" s="6" t="s">
        <v>57</v>
      </c>
      <c r="C7" s="29" t="s">
        <v>58</v>
      </c>
      <c r="D7" s="6" t="s">
        <v>45</v>
      </c>
      <c r="E7" s="6"/>
      <c r="F7" s="8">
        <v>30</v>
      </c>
      <c r="G7" s="6"/>
      <c r="H7" s="8"/>
      <c r="I7" s="6"/>
      <c r="J7" s="8"/>
      <c r="K7" s="6"/>
      <c r="L7" s="8"/>
      <c r="M7" s="8"/>
    </row>
    <row r="8" spans="1:13">
      <c r="A8" s="6"/>
      <c r="B8" s="6"/>
      <c r="C8" s="30" t="s">
        <v>17</v>
      </c>
      <c r="D8" s="6" t="s">
        <v>18</v>
      </c>
      <c r="E8" s="6">
        <v>1.17</v>
      </c>
      <c r="F8" s="8">
        <f>F7*E8</f>
        <v>35.099999999999994</v>
      </c>
      <c r="G8" s="6"/>
      <c r="H8" s="8"/>
      <c r="I8" s="6"/>
      <c r="J8" s="8">
        <f t="shared" ref="J8:J19" si="0">F8*I8</f>
        <v>0</v>
      </c>
      <c r="K8" s="6"/>
      <c r="L8" s="8"/>
      <c r="M8" s="8">
        <f t="shared" ref="M8:M24" si="1">H8+J8+L8</f>
        <v>0</v>
      </c>
    </row>
    <row r="9" spans="1:13">
      <c r="A9" s="6"/>
      <c r="B9" s="6"/>
      <c r="C9" s="30" t="s">
        <v>19</v>
      </c>
      <c r="D9" s="6" t="s">
        <v>20</v>
      </c>
      <c r="E9" s="6">
        <v>1.72E-2</v>
      </c>
      <c r="F9" s="8">
        <f>F7*E9</f>
        <v>0.51600000000000001</v>
      </c>
      <c r="G9" s="6"/>
      <c r="H9" s="8"/>
      <c r="I9" s="6"/>
      <c r="J9" s="8"/>
      <c r="K9" s="6"/>
      <c r="L9" s="8">
        <f t="shared" ref="L9:L20" si="2">F9*K9</f>
        <v>0</v>
      </c>
      <c r="M9" s="8">
        <f t="shared" si="1"/>
        <v>0</v>
      </c>
    </row>
    <row r="10" spans="1:13">
      <c r="A10" s="6"/>
      <c r="B10" s="6"/>
      <c r="C10" s="30" t="s">
        <v>59</v>
      </c>
      <c r="D10" s="6" t="s">
        <v>45</v>
      </c>
      <c r="E10" s="6">
        <v>0.93799999999999994</v>
      </c>
      <c r="F10" s="8">
        <f>F7*E10</f>
        <v>28.139999999999997</v>
      </c>
      <c r="G10" s="6"/>
      <c r="H10" s="8">
        <f t="shared" ref="H10:H23" si="3">F10*G10</f>
        <v>0</v>
      </c>
      <c r="I10" s="6"/>
      <c r="J10" s="8"/>
      <c r="K10" s="6"/>
      <c r="L10" s="8"/>
      <c r="M10" s="8">
        <f t="shared" si="1"/>
        <v>0</v>
      </c>
    </row>
    <row r="11" spans="1:13">
      <c r="A11" s="6"/>
      <c r="B11" s="6"/>
      <c r="C11" s="30" t="s">
        <v>60</v>
      </c>
      <c r="D11" s="6" t="s">
        <v>36</v>
      </c>
      <c r="E11" s="6"/>
      <c r="F11" s="8">
        <v>30</v>
      </c>
      <c r="G11" s="6"/>
      <c r="H11" s="8">
        <f t="shared" si="3"/>
        <v>0</v>
      </c>
      <c r="I11" s="6"/>
      <c r="J11" s="8"/>
      <c r="K11" s="6"/>
      <c r="L11" s="8"/>
      <c r="M11" s="8">
        <f t="shared" si="1"/>
        <v>0</v>
      </c>
    </row>
    <row r="12" spans="1:13">
      <c r="A12" s="6"/>
      <c r="B12" s="6"/>
      <c r="C12" s="30" t="s">
        <v>61</v>
      </c>
      <c r="D12" s="6" t="s">
        <v>36</v>
      </c>
      <c r="E12" s="6"/>
      <c r="F12" s="8">
        <v>10</v>
      </c>
      <c r="G12" s="6"/>
      <c r="H12" s="8">
        <f t="shared" si="3"/>
        <v>0</v>
      </c>
      <c r="I12" s="6"/>
      <c r="J12" s="8"/>
      <c r="K12" s="6"/>
      <c r="L12" s="8"/>
      <c r="M12" s="8">
        <f t="shared" si="1"/>
        <v>0</v>
      </c>
    </row>
    <row r="13" spans="1:13">
      <c r="A13" s="6"/>
      <c r="B13" s="6"/>
      <c r="C13" s="31" t="s">
        <v>62</v>
      </c>
      <c r="D13" s="6" t="s">
        <v>45</v>
      </c>
      <c r="E13" s="6"/>
      <c r="F13" s="8">
        <v>30</v>
      </c>
      <c r="G13" s="6"/>
      <c r="H13" s="8">
        <f t="shared" si="3"/>
        <v>0</v>
      </c>
      <c r="I13" s="6"/>
      <c r="J13" s="8"/>
      <c r="K13" s="6"/>
      <c r="L13" s="8"/>
      <c r="M13" s="8">
        <f t="shared" si="1"/>
        <v>0</v>
      </c>
    </row>
    <row r="14" spans="1:13">
      <c r="A14" s="6">
        <v>2</v>
      </c>
      <c r="B14" s="6" t="s">
        <v>63</v>
      </c>
      <c r="C14" s="29" t="s">
        <v>64</v>
      </c>
      <c r="D14" s="6" t="s">
        <v>16</v>
      </c>
      <c r="E14" s="6"/>
      <c r="F14" s="8">
        <v>18</v>
      </c>
      <c r="G14" s="6"/>
      <c r="H14" s="8"/>
      <c r="I14" s="6"/>
      <c r="J14" s="8"/>
      <c r="K14" s="6"/>
      <c r="L14" s="8"/>
      <c r="M14" s="8"/>
    </row>
    <row r="15" spans="1:13">
      <c r="A15" s="6"/>
      <c r="B15" s="6"/>
      <c r="C15" s="30" t="s">
        <v>17</v>
      </c>
      <c r="D15" s="6" t="s">
        <v>18</v>
      </c>
      <c r="E15" s="6">
        <v>0.64</v>
      </c>
      <c r="F15" s="8">
        <f>F14*E15</f>
        <v>11.52</v>
      </c>
      <c r="G15" s="6"/>
      <c r="H15" s="8"/>
      <c r="I15" s="6"/>
      <c r="J15" s="8">
        <f t="shared" si="0"/>
        <v>0</v>
      </c>
      <c r="K15" s="6"/>
      <c r="L15" s="8"/>
      <c r="M15" s="8">
        <f t="shared" si="1"/>
        <v>0</v>
      </c>
    </row>
    <row r="16" spans="1:13">
      <c r="A16" s="6"/>
      <c r="B16" s="6"/>
      <c r="C16" s="30" t="s">
        <v>19</v>
      </c>
      <c r="D16" s="6" t="s">
        <v>20</v>
      </c>
      <c r="E16" s="6">
        <v>2.1000000000000001E-2</v>
      </c>
      <c r="F16" s="8">
        <f>F14*E16</f>
        <v>0.378</v>
      </c>
      <c r="G16" s="6"/>
      <c r="H16" s="8"/>
      <c r="I16" s="6"/>
      <c r="J16" s="8"/>
      <c r="K16" s="6"/>
      <c r="L16" s="8">
        <f t="shared" si="2"/>
        <v>0</v>
      </c>
      <c r="M16" s="8">
        <f t="shared" si="1"/>
        <v>0</v>
      </c>
    </row>
    <row r="17" spans="1:13">
      <c r="A17" s="6"/>
      <c r="B17" s="6"/>
      <c r="C17" s="30" t="s">
        <v>65</v>
      </c>
      <c r="D17" s="6" t="s">
        <v>66</v>
      </c>
      <c r="E17" s="6"/>
      <c r="F17" s="8">
        <v>0.36</v>
      </c>
      <c r="G17" s="6"/>
      <c r="H17" s="8">
        <f t="shared" si="3"/>
        <v>0</v>
      </c>
      <c r="I17" s="6"/>
      <c r="J17" s="8"/>
      <c r="K17" s="6"/>
      <c r="L17" s="8"/>
      <c r="M17" s="8">
        <f t="shared" si="1"/>
        <v>0</v>
      </c>
    </row>
    <row r="18" spans="1:13">
      <c r="A18" s="6">
        <v>3</v>
      </c>
      <c r="B18" s="6" t="s">
        <v>67</v>
      </c>
      <c r="C18" s="29" t="s">
        <v>68</v>
      </c>
      <c r="D18" s="6" t="s">
        <v>16</v>
      </c>
      <c r="E18" s="6"/>
      <c r="F18" s="8">
        <v>18</v>
      </c>
      <c r="G18" s="6"/>
      <c r="H18" s="8"/>
      <c r="I18" s="6"/>
      <c r="J18" s="8"/>
      <c r="K18" s="6"/>
      <c r="L18" s="8"/>
      <c r="M18" s="8"/>
    </row>
    <row r="19" spans="1:13">
      <c r="A19" s="6"/>
      <c r="B19" s="6"/>
      <c r="C19" s="30" t="s">
        <v>17</v>
      </c>
      <c r="D19" s="6" t="s">
        <v>18</v>
      </c>
      <c r="E19" s="6">
        <v>0.41</v>
      </c>
      <c r="F19" s="8">
        <f>F18*E19</f>
        <v>7.38</v>
      </c>
      <c r="G19" s="6"/>
      <c r="H19" s="8"/>
      <c r="I19" s="6"/>
      <c r="J19" s="8">
        <f t="shared" si="0"/>
        <v>0</v>
      </c>
      <c r="K19" s="6"/>
      <c r="L19" s="8"/>
      <c r="M19" s="8">
        <f t="shared" si="1"/>
        <v>0</v>
      </c>
    </row>
    <row r="20" spans="1:13">
      <c r="A20" s="6"/>
      <c r="B20" s="6"/>
      <c r="C20" s="30" t="s">
        <v>19</v>
      </c>
      <c r="D20" s="6" t="s">
        <v>20</v>
      </c>
      <c r="E20" s="6">
        <v>8.9999999999999993E-3</v>
      </c>
      <c r="F20" s="8">
        <f>F18*E20</f>
        <v>0.16199999999999998</v>
      </c>
      <c r="G20" s="6"/>
      <c r="H20" s="8"/>
      <c r="I20" s="6"/>
      <c r="J20" s="8"/>
      <c r="K20" s="6"/>
      <c r="L20" s="8">
        <f t="shared" si="2"/>
        <v>0</v>
      </c>
      <c r="M20" s="8">
        <f t="shared" si="1"/>
        <v>0</v>
      </c>
    </row>
    <row r="21" spans="1:13">
      <c r="A21" s="6"/>
      <c r="B21" s="6"/>
      <c r="C21" s="30" t="s">
        <v>69</v>
      </c>
      <c r="D21" s="6" t="s">
        <v>47</v>
      </c>
      <c r="E21" s="6">
        <v>0.63</v>
      </c>
      <c r="F21" s="8">
        <f>F18*E21</f>
        <v>11.34</v>
      </c>
      <c r="G21" s="6"/>
      <c r="H21" s="8">
        <f t="shared" si="3"/>
        <v>0</v>
      </c>
      <c r="I21" s="6"/>
      <c r="J21" s="8"/>
      <c r="K21" s="6"/>
      <c r="L21" s="8"/>
      <c r="M21" s="8">
        <f t="shared" si="1"/>
        <v>0</v>
      </c>
    </row>
    <row r="22" spans="1:13">
      <c r="A22" s="6"/>
      <c r="B22" s="6"/>
      <c r="C22" s="30" t="s">
        <v>48</v>
      </c>
      <c r="D22" s="6" t="s">
        <v>47</v>
      </c>
      <c r="E22" s="6">
        <v>0.51</v>
      </c>
      <c r="F22" s="8">
        <f>F18*E22</f>
        <v>9.18</v>
      </c>
      <c r="G22" s="6"/>
      <c r="H22" s="8">
        <f t="shared" si="3"/>
        <v>0</v>
      </c>
      <c r="I22" s="6"/>
      <c r="J22" s="8"/>
      <c r="K22" s="6"/>
      <c r="L22" s="8"/>
      <c r="M22" s="8">
        <f t="shared" si="1"/>
        <v>0</v>
      </c>
    </row>
    <row r="23" spans="1:13">
      <c r="A23" s="6"/>
      <c r="B23" s="6"/>
      <c r="C23" s="30" t="s">
        <v>29</v>
      </c>
      <c r="D23" s="6" t="s">
        <v>20</v>
      </c>
      <c r="E23" s="6">
        <v>7.0000000000000001E-3</v>
      </c>
      <c r="F23" s="8">
        <f>F18*E23</f>
        <v>0.126</v>
      </c>
      <c r="G23" s="6"/>
      <c r="H23" s="8">
        <f t="shared" si="3"/>
        <v>0</v>
      </c>
      <c r="I23" s="6"/>
      <c r="J23" s="8"/>
      <c r="K23" s="6"/>
      <c r="L23" s="8"/>
      <c r="M23" s="8">
        <f t="shared" si="1"/>
        <v>0</v>
      </c>
    </row>
    <row r="24" spans="1:13">
      <c r="A24" s="6"/>
      <c r="B24" s="6"/>
      <c r="C24" s="32" t="s">
        <v>10</v>
      </c>
      <c r="D24" s="33"/>
      <c r="E24" s="33"/>
      <c r="F24" s="34"/>
      <c r="G24" s="33"/>
      <c r="H24" s="11">
        <f>SUM(H7:H23)</f>
        <v>0</v>
      </c>
      <c r="I24" s="10"/>
      <c r="J24" s="11">
        <f>SUM(J7:J23)</f>
        <v>0</v>
      </c>
      <c r="K24" s="10"/>
      <c r="L24" s="11">
        <f>SUM(L7:L23)</f>
        <v>0</v>
      </c>
      <c r="M24" s="11">
        <f t="shared" si="1"/>
        <v>0</v>
      </c>
    </row>
    <row r="25" spans="1:13" ht="27.75">
      <c r="A25" s="6"/>
      <c r="B25" s="6"/>
      <c r="C25" s="30" t="s">
        <v>231</v>
      </c>
      <c r="D25" s="6"/>
      <c r="E25" s="6"/>
      <c r="F25" s="8"/>
      <c r="G25" s="6"/>
      <c r="H25" s="8"/>
      <c r="I25" s="6"/>
      <c r="J25" s="8"/>
      <c r="K25" s="6"/>
      <c r="L25" s="8"/>
      <c r="M25" s="8">
        <f>M24*10%</f>
        <v>0</v>
      </c>
    </row>
    <row r="26" spans="1:13">
      <c r="A26" s="6"/>
      <c r="B26" s="6"/>
      <c r="C26" s="30" t="s">
        <v>10</v>
      </c>
      <c r="D26" s="6"/>
      <c r="E26" s="6"/>
      <c r="F26" s="8"/>
      <c r="G26" s="6"/>
      <c r="H26" s="8"/>
      <c r="I26" s="6"/>
      <c r="J26" s="8"/>
      <c r="K26" s="6"/>
      <c r="L26" s="8"/>
      <c r="M26" s="8">
        <f>M24+M25</f>
        <v>0</v>
      </c>
    </row>
    <row r="27" spans="1:13" ht="27.75">
      <c r="A27" s="6"/>
      <c r="B27" s="6"/>
      <c r="C27" s="30" t="s">
        <v>229</v>
      </c>
      <c r="D27" s="6"/>
      <c r="E27" s="6"/>
      <c r="F27" s="8"/>
      <c r="G27" s="6"/>
      <c r="H27" s="8"/>
      <c r="I27" s="6"/>
      <c r="J27" s="8"/>
      <c r="K27" s="6"/>
      <c r="L27" s="8"/>
      <c r="M27" s="8">
        <f>M26*8%</f>
        <v>0</v>
      </c>
    </row>
    <row r="28" spans="1:13">
      <c r="A28" s="6"/>
      <c r="B28" s="6"/>
      <c r="C28" s="30" t="s">
        <v>10</v>
      </c>
      <c r="D28" s="6"/>
      <c r="E28" s="6"/>
      <c r="F28" s="8"/>
      <c r="G28" s="6"/>
      <c r="H28" s="8"/>
      <c r="I28" s="6"/>
      <c r="J28" s="8"/>
      <c r="K28" s="6"/>
      <c r="L28" s="8"/>
      <c r="M28" s="8">
        <f>M26+M27</f>
        <v>0</v>
      </c>
    </row>
    <row r="29" spans="1:13" ht="27.75">
      <c r="A29" s="6"/>
      <c r="B29" s="6"/>
      <c r="C29" s="30" t="s">
        <v>51</v>
      </c>
      <c r="D29" s="6"/>
      <c r="E29" s="6"/>
      <c r="F29" s="8"/>
      <c r="G29" s="6"/>
      <c r="H29" s="8"/>
      <c r="I29" s="6"/>
      <c r="J29" s="8"/>
      <c r="K29" s="6"/>
      <c r="L29" s="8"/>
      <c r="M29" s="8">
        <f>J24*2%</f>
        <v>0</v>
      </c>
    </row>
    <row r="30" spans="1:13">
      <c r="A30" s="6"/>
      <c r="B30" s="6"/>
      <c r="C30" s="30" t="s">
        <v>10</v>
      </c>
      <c r="D30" s="6"/>
      <c r="E30" s="6"/>
      <c r="F30" s="8"/>
      <c r="G30" s="6"/>
      <c r="H30" s="8"/>
      <c r="I30" s="6"/>
      <c r="J30" s="8"/>
      <c r="K30" s="6"/>
      <c r="L30" s="8"/>
      <c r="M30" s="8">
        <f>M28+M29</f>
        <v>0</v>
      </c>
    </row>
    <row r="31" spans="1:13" ht="27.75">
      <c r="A31" s="6"/>
      <c r="B31" s="6"/>
      <c r="C31" s="30" t="s">
        <v>230</v>
      </c>
      <c r="D31" s="6"/>
      <c r="E31" s="6"/>
      <c r="F31" s="8"/>
      <c r="G31" s="6"/>
      <c r="H31" s="8"/>
      <c r="I31" s="6"/>
      <c r="J31" s="8"/>
      <c r="K31" s="6"/>
      <c r="L31" s="8"/>
      <c r="M31" s="8">
        <f>M30*5%</f>
        <v>0</v>
      </c>
    </row>
    <row r="32" spans="1:13">
      <c r="A32" s="6"/>
      <c r="B32" s="6"/>
      <c r="C32" s="30" t="s">
        <v>10</v>
      </c>
      <c r="D32" s="6"/>
      <c r="E32" s="6"/>
      <c r="F32" s="8"/>
      <c r="G32" s="6"/>
      <c r="H32" s="8"/>
      <c r="I32" s="6"/>
      <c r="J32" s="8"/>
      <c r="K32" s="6"/>
      <c r="L32" s="8"/>
      <c r="M32" s="8">
        <f>M30+M31</f>
        <v>0</v>
      </c>
    </row>
    <row r="33" spans="1:13">
      <c r="A33" s="6"/>
      <c r="B33" s="6"/>
      <c r="C33" s="30" t="s">
        <v>52</v>
      </c>
      <c r="D33" s="6"/>
      <c r="E33" s="6"/>
      <c r="F33" s="8"/>
      <c r="G33" s="6"/>
      <c r="H33" s="8"/>
      <c r="I33" s="6"/>
      <c r="J33" s="8"/>
      <c r="K33" s="6"/>
      <c r="L33" s="8"/>
      <c r="M33" s="8">
        <f>M32*18%</f>
        <v>0</v>
      </c>
    </row>
    <row r="34" spans="1:13">
      <c r="A34" s="6"/>
      <c r="B34" s="6"/>
      <c r="C34" s="30" t="s">
        <v>10</v>
      </c>
      <c r="D34" s="6"/>
      <c r="E34" s="6"/>
      <c r="F34" s="8"/>
      <c r="G34" s="6"/>
      <c r="H34" s="8"/>
      <c r="I34" s="6"/>
      <c r="J34" s="8"/>
      <c r="K34" s="6"/>
      <c r="L34" s="8"/>
      <c r="M34" s="8">
        <f>M32+M33</f>
        <v>0</v>
      </c>
    </row>
    <row r="35" spans="1:13" ht="27.75">
      <c r="A35" s="6"/>
      <c r="B35" s="6"/>
      <c r="C35" s="30" t="s">
        <v>53</v>
      </c>
      <c r="D35" s="6"/>
      <c r="E35" s="6"/>
      <c r="F35" s="8"/>
      <c r="G35" s="6"/>
      <c r="H35" s="8"/>
      <c r="I35" s="6"/>
      <c r="J35" s="8"/>
      <c r="K35" s="6"/>
      <c r="L35" s="8"/>
      <c r="M35" s="8">
        <f>M33+M34</f>
        <v>0</v>
      </c>
    </row>
    <row r="36" spans="1:13">
      <c r="A36" s="6"/>
      <c r="B36" s="6"/>
      <c r="C36" s="30" t="s">
        <v>10</v>
      </c>
      <c r="D36" s="6"/>
      <c r="E36" s="6"/>
      <c r="F36" s="8"/>
      <c r="G36" s="6"/>
      <c r="H36" s="8"/>
      <c r="I36" s="6"/>
      <c r="J36" s="8"/>
      <c r="K36" s="6"/>
      <c r="L36" s="8"/>
      <c r="M36" s="8">
        <f>M32+M33+M35</f>
        <v>0</v>
      </c>
    </row>
    <row r="37" spans="1:1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s="3" customFormat="1" ht="13.5">
      <c r="A40" s="24" t="s">
        <v>54</v>
      </c>
      <c r="B40" s="24"/>
      <c r="C40" s="91" t="s">
        <v>258</v>
      </c>
      <c r="D40" s="91"/>
      <c r="E40" s="91"/>
      <c r="F40" s="24"/>
      <c r="G40" s="24"/>
      <c r="I40" s="24"/>
      <c r="J40" s="24"/>
      <c r="K40" s="24"/>
      <c r="L40" s="24"/>
      <c r="M40" s="24"/>
    </row>
    <row r="41" spans="1:13" s="3" customFormat="1" ht="13.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13" s="3" customFormat="1" ht="13.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s="3" customFormat="1" ht="13.5">
      <c r="A43" s="25"/>
      <c r="B43" s="92"/>
      <c r="C43" s="92"/>
      <c r="D43" s="26"/>
      <c r="E43" s="27"/>
      <c r="F43" s="27"/>
      <c r="G43" s="27"/>
      <c r="I43" s="26"/>
      <c r="J43" s="26"/>
      <c r="K43" s="27"/>
      <c r="L43" s="27"/>
      <c r="M43" s="27"/>
    </row>
  </sheetData>
  <mergeCells count="12">
    <mergeCell ref="B43:C43"/>
    <mergeCell ref="A2:M3"/>
    <mergeCell ref="A4:A5"/>
    <mergeCell ref="B4:B5"/>
    <mergeCell ref="C4:C5"/>
    <mergeCell ref="D4:D5"/>
    <mergeCell ref="E4:F4"/>
    <mergeCell ref="G4:H4"/>
    <mergeCell ref="I4:J4"/>
    <mergeCell ref="K4:L4"/>
    <mergeCell ref="M4:M5"/>
    <mergeCell ref="C40:E40"/>
  </mergeCells>
  <pageMargins left="0.7" right="0.7" top="0.75" bottom="0.75" header="0.3" footer="0.3"/>
  <pageSetup scale="9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opLeftCell="A61" workbookViewId="0">
      <selection activeCell="M82" sqref="M82"/>
    </sheetView>
  </sheetViews>
  <sheetFormatPr defaultRowHeight="15.75"/>
  <cols>
    <col min="1" max="1" width="4.28515625" style="2" customWidth="1"/>
    <col min="2" max="2" width="7.5703125" style="2" customWidth="1"/>
    <col min="3" max="3" width="40.140625" style="2" customWidth="1"/>
    <col min="4" max="4" width="9.42578125" style="2" customWidth="1"/>
    <col min="5" max="6" width="9.140625" style="2"/>
    <col min="7" max="7" width="8" style="2" customWidth="1"/>
    <col min="8" max="8" width="7.85546875" style="2" customWidth="1"/>
    <col min="9" max="11" width="9.140625" style="2"/>
    <col min="12" max="12" width="8.7109375" style="2" customWidth="1"/>
    <col min="13" max="16384" width="9.140625" style="2"/>
  </cols>
  <sheetData>
    <row r="1" spans="1:13" s="1" customFormat="1" ht="13.5">
      <c r="C1" s="1" t="s">
        <v>70</v>
      </c>
    </row>
    <row r="2" spans="1:13">
      <c r="B2" s="106" t="s">
        <v>71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>
      <c r="A3" s="35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</row>
    <row r="5" spans="1:13" ht="45.75" customHeight="1">
      <c r="A5" s="95" t="s">
        <v>2</v>
      </c>
      <c r="B5" s="95" t="s">
        <v>3</v>
      </c>
      <c r="C5" s="95" t="s">
        <v>4</v>
      </c>
      <c r="D5" s="97" t="s">
        <v>5</v>
      </c>
      <c r="E5" s="99" t="s">
        <v>6</v>
      </c>
      <c r="F5" s="100"/>
      <c r="G5" s="99" t="s">
        <v>7</v>
      </c>
      <c r="H5" s="100"/>
      <c r="I5" s="99" t="s">
        <v>8</v>
      </c>
      <c r="J5" s="100"/>
      <c r="K5" s="101" t="s">
        <v>9</v>
      </c>
      <c r="L5" s="102"/>
      <c r="M5" s="95" t="s">
        <v>10</v>
      </c>
    </row>
    <row r="6" spans="1:13" ht="48" customHeight="1">
      <c r="A6" s="96"/>
      <c r="B6" s="96"/>
      <c r="C6" s="96"/>
      <c r="D6" s="98"/>
      <c r="E6" s="4" t="s">
        <v>11</v>
      </c>
      <c r="F6" s="5" t="s">
        <v>10</v>
      </c>
      <c r="G6" s="4" t="s">
        <v>12</v>
      </c>
      <c r="H6" s="5" t="s">
        <v>10</v>
      </c>
      <c r="I6" s="4" t="s">
        <v>12</v>
      </c>
      <c r="J6" s="5" t="s">
        <v>10</v>
      </c>
      <c r="K6" s="4" t="s">
        <v>12</v>
      </c>
      <c r="L6" s="5" t="s">
        <v>10</v>
      </c>
      <c r="M6" s="96"/>
    </row>
    <row r="7" spans="1:1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</row>
    <row r="8" spans="1:13">
      <c r="A8" s="6"/>
      <c r="B8" s="6"/>
      <c r="C8" s="4" t="s">
        <v>13</v>
      </c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>
      <c r="A9" s="6">
        <v>1</v>
      </c>
      <c r="B9" s="6" t="s">
        <v>72</v>
      </c>
      <c r="C9" s="29" t="s">
        <v>73</v>
      </c>
      <c r="D9" s="6" t="s">
        <v>74</v>
      </c>
      <c r="E9" s="6"/>
      <c r="F9" s="6">
        <v>0.77</v>
      </c>
      <c r="G9" s="6"/>
      <c r="H9" s="8"/>
      <c r="I9" s="8"/>
      <c r="J9" s="8"/>
      <c r="K9" s="8"/>
      <c r="L9" s="8"/>
      <c r="M9" s="8"/>
    </row>
    <row r="10" spans="1:13">
      <c r="A10" s="6"/>
      <c r="B10" s="6" t="s">
        <v>75</v>
      </c>
      <c r="C10" s="30" t="s">
        <v>76</v>
      </c>
      <c r="D10" s="6" t="s">
        <v>18</v>
      </c>
      <c r="E10" s="6">
        <v>5.84</v>
      </c>
      <c r="F10" s="8">
        <f>F9*E10</f>
        <v>4.4968000000000004</v>
      </c>
      <c r="G10" s="6"/>
      <c r="H10" s="8"/>
      <c r="I10" s="8"/>
      <c r="J10" s="8">
        <f t="shared" ref="J10:J57" si="0">F10*I10</f>
        <v>0</v>
      </c>
      <c r="K10" s="8"/>
      <c r="L10" s="8"/>
      <c r="M10" s="8">
        <f t="shared" ref="M10:M60" si="1">H10+J10+L10</f>
        <v>0</v>
      </c>
    </row>
    <row r="11" spans="1:13">
      <c r="A11" s="6"/>
      <c r="B11" s="6"/>
      <c r="C11" s="30" t="s">
        <v>77</v>
      </c>
      <c r="D11" s="6" t="s">
        <v>20</v>
      </c>
      <c r="E11" s="6">
        <v>2.2000000000000002</v>
      </c>
      <c r="F11" s="8">
        <v>1.69</v>
      </c>
      <c r="G11" s="6"/>
      <c r="H11" s="8"/>
      <c r="I11" s="8"/>
      <c r="J11" s="8"/>
      <c r="K11" s="8"/>
      <c r="L11" s="8">
        <f t="shared" ref="L11:L58" si="2">F11*K11</f>
        <v>0</v>
      </c>
      <c r="M11" s="8">
        <f t="shared" si="1"/>
        <v>0</v>
      </c>
    </row>
    <row r="12" spans="1:13" ht="27">
      <c r="A12" s="6">
        <v>2</v>
      </c>
      <c r="B12" s="6" t="s">
        <v>22</v>
      </c>
      <c r="C12" s="36" t="s">
        <v>78</v>
      </c>
      <c r="D12" s="6" t="s">
        <v>16</v>
      </c>
      <c r="E12" s="6"/>
      <c r="F12" s="8">
        <v>2.34</v>
      </c>
      <c r="G12" s="6"/>
      <c r="H12" s="8"/>
      <c r="I12" s="8"/>
      <c r="J12" s="8"/>
      <c r="K12" s="8"/>
      <c r="L12" s="8"/>
      <c r="M12" s="8"/>
    </row>
    <row r="13" spans="1:13">
      <c r="A13" s="6"/>
      <c r="B13" s="6"/>
      <c r="C13" s="30" t="s">
        <v>79</v>
      </c>
      <c r="D13" s="6" t="s">
        <v>18</v>
      </c>
      <c r="E13" s="6">
        <v>1.56</v>
      </c>
      <c r="F13" s="8">
        <f>F12*E13</f>
        <v>3.6503999999999999</v>
      </c>
      <c r="G13" s="6"/>
      <c r="H13" s="8"/>
      <c r="I13" s="8"/>
      <c r="J13" s="8">
        <f t="shared" si="0"/>
        <v>0</v>
      </c>
      <c r="K13" s="8"/>
      <c r="L13" s="8"/>
      <c r="M13" s="8">
        <f t="shared" si="1"/>
        <v>0</v>
      </c>
    </row>
    <row r="14" spans="1:13">
      <c r="A14" s="6"/>
      <c r="B14" s="6"/>
      <c r="C14" s="30" t="s">
        <v>80</v>
      </c>
      <c r="D14" s="6" t="s">
        <v>20</v>
      </c>
      <c r="E14" s="6">
        <v>9.8400000000000001E-2</v>
      </c>
      <c r="F14" s="8">
        <f>F12*E14</f>
        <v>0.23025599999999999</v>
      </c>
      <c r="G14" s="6"/>
      <c r="H14" s="8"/>
      <c r="I14" s="8"/>
      <c r="J14" s="8"/>
      <c r="K14" s="8"/>
      <c r="L14" s="8">
        <f t="shared" si="2"/>
        <v>0</v>
      </c>
      <c r="M14" s="8">
        <f t="shared" si="1"/>
        <v>0</v>
      </c>
    </row>
    <row r="15" spans="1:13">
      <c r="A15" s="6">
        <v>3</v>
      </c>
      <c r="B15" s="6" t="s">
        <v>14</v>
      </c>
      <c r="C15" s="29" t="s">
        <v>81</v>
      </c>
      <c r="D15" s="6" t="s">
        <v>16</v>
      </c>
      <c r="E15" s="6"/>
      <c r="F15" s="8">
        <v>3.78</v>
      </c>
      <c r="G15" s="6"/>
      <c r="H15" s="8"/>
      <c r="I15" s="8"/>
      <c r="J15" s="8"/>
      <c r="K15" s="8"/>
      <c r="L15" s="8"/>
      <c r="M15" s="8"/>
    </row>
    <row r="16" spans="1:13">
      <c r="A16" s="6"/>
      <c r="B16" s="6"/>
      <c r="C16" s="30" t="s">
        <v>17</v>
      </c>
      <c r="D16" s="6" t="s">
        <v>18</v>
      </c>
      <c r="E16" s="6">
        <v>0.88700000000000001</v>
      </c>
      <c r="F16" s="8">
        <f>F15*E16</f>
        <v>3.3528599999999997</v>
      </c>
      <c r="G16" s="6"/>
      <c r="H16" s="8"/>
      <c r="I16" s="8"/>
      <c r="J16" s="8">
        <f t="shared" si="0"/>
        <v>0</v>
      </c>
      <c r="K16" s="8"/>
      <c r="L16" s="8"/>
      <c r="M16" s="8">
        <f t="shared" si="1"/>
        <v>0</v>
      </c>
    </row>
    <row r="17" spans="1:13">
      <c r="A17" s="6"/>
      <c r="B17" s="6"/>
      <c r="C17" s="30" t="s">
        <v>19</v>
      </c>
      <c r="D17" s="6" t="s">
        <v>20</v>
      </c>
      <c r="E17" s="6">
        <v>9.8400000000000001E-2</v>
      </c>
      <c r="F17" s="8">
        <f>F15*E17</f>
        <v>0.371952</v>
      </c>
      <c r="G17" s="6"/>
      <c r="H17" s="8"/>
      <c r="I17" s="8"/>
      <c r="J17" s="8"/>
      <c r="K17" s="8"/>
      <c r="L17" s="8">
        <f t="shared" si="2"/>
        <v>0</v>
      </c>
      <c r="M17" s="8">
        <f t="shared" si="1"/>
        <v>0</v>
      </c>
    </row>
    <row r="18" spans="1:13" ht="27.75">
      <c r="A18" s="6">
        <v>4</v>
      </c>
      <c r="B18" s="6" t="s">
        <v>82</v>
      </c>
      <c r="C18" s="29" t="s">
        <v>83</v>
      </c>
      <c r="D18" s="6" t="s">
        <v>45</v>
      </c>
      <c r="E18" s="6"/>
      <c r="F18" s="8">
        <v>9</v>
      </c>
      <c r="G18" s="6"/>
      <c r="H18" s="8"/>
      <c r="I18" s="8"/>
      <c r="J18" s="8"/>
      <c r="K18" s="8"/>
      <c r="L18" s="8"/>
      <c r="M18" s="8"/>
    </row>
    <row r="19" spans="1:13">
      <c r="A19" s="6"/>
      <c r="B19" s="6" t="s">
        <v>75</v>
      </c>
      <c r="C19" s="30" t="s">
        <v>84</v>
      </c>
      <c r="D19" s="6" t="s">
        <v>18</v>
      </c>
      <c r="E19" s="6">
        <v>0.62</v>
      </c>
      <c r="F19" s="8">
        <f>F18*E19</f>
        <v>5.58</v>
      </c>
      <c r="G19" s="6"/>
      <c r="H19" s="8"/>
      <c r="I19" s="8"/>
      <c r="J19" s="8">
        <f t="shared" si="0"/>
        <v>0</v>
      </c>
      <c r="K19" s="8"/>
      <c r="L19" s="8"/>
      <c r="M19" s="8">
        <f t="shared" si="1"/>
        <v>0</v>
      </c>
    </row>
    <row r="20" spans="1:13">
      <c r="A20" s="6"/>
      <c r="B20" s="6"/>
      <c r="C20" s="30" t="s">
        <v>85</v>
      </c>
      <c r="D20" s="6" t="s">
        <v>20</v>
      </c>
      <c r="E20" s="6">
        <v>4.4999999999999998E-2</v>
      </c>
      <c r="F20" s="8">
        <f>F18*E20</f>
        <v>0.40499999999999997</v>
      </c>
      <c r="G20" s="6"/>
      <c r="H20" s="8"/>
      <c r="I20" s="8"/>
      <c r="J20" s="8"/>
      <c r="K20" s="8"/>
      <c r="L20" s="8">
        <f t="shared" si="2"/>
        <v>0</v>
      </c>
      <c r="M20" s="8">
        <f t="shared" si="1"/>
        <v>0</v>
      </c>
    </row>
    <row r="21" spans="1:13">
      <c r="A21" s="6"/>
      <c r="B21" s="6"/>
      <c r="C21" s="9" t="s">
        <v>86</v>
      </c>
      <c r="D21" s="10"/>
      <c r="E21" s="10"/>
      <c r="F21" s="11"/>
      <c r="G21" s="10"/>
      <c r="H21" s="11"/>
      <c r="I21" s="11"/>
      <c r="J21" s="11">
        <f>SUM(J10:J20)</f>
        <v>0</v>
      </c>
      <c r="K21" s="11"/>
      <c r="L21" s="11">
        <f>SUM(L11:L20)</f>
        <v>0</v>
      </c>
      <c r="M21" s="11">
        <f>SUM(M10:M20)</f>
        <v>0</v>
      </c>
    </row>
    <row r="22" spans="1:13">
      <c r="A22" s="6"/>
      <c r="B22" s="6"/>
      <c r="C22" s="37" t="s">
        <v>25</v>
      </c>
      <c r="D22" s="6"/>
      <c r="E22" s="6"/>
      <c r="F22" s="8"/>
      <c r="G22" s="6"/>
      <c r="H22" s="8"/>
      <c r="I22" s="8"/>
      <c r="J22" s="8"/>
      <c r="K22" s="8"/>
      <c r="L22" s="8"/>
      <c r="M22" s="8"/>
    </row>
    <row r="23" spans="1:13">
      <c r="A23" s="6">
        <v>1</v>
      </c>
      <c r="B23" s="12" t="s">
        <v>26</v>
      </c>
      <c r="C23" s="29" t="s">
        <v>87</v>
      </c>
      <c r="D23" s="6" t="s">
        <v>16</v>
      </c>
      <c r="E23" s="6"/>
      <c r="F23" s="8">
        <v>3.78</v>
      </c>
      <c r="G23" s="6"/>
      <c r="H23" s="8"/>
      <c r="I23" s="8"/>
      <c r="J23" s="8"/>
      <c r="K23" s="8"/>
      <c r="L23" s="8"/>
      <c r="M23" s="8"/>
    </row>
    <row r="24" spans="1:13">
      <c r="A24" s="6"/>
      <c r="B24" s="12" t="s">
        <v>38</v>
      </c>
      <c r="C24" s="30" t="s">
        <v>17</v>
      </c>
      <c r="D24" s="6" t="s">
        <v>16</v>
      </c>
      <c r="E24" s="6"/>
      <c r="F24" s="8">
        <v>3.78</v>
      </c>
      <c r="G24" s="6"/>
      <c r="H24" s="8"/>
      <c r="I24" s="8"/>
      <c r="J24" s="8">
        <f t="shared" si="0"/>
        <v>0</v>
      </c>
      <c r="K24" s="8"/>
      <c r="L24" s="8"/>
      <c r="M24" s="8">
        <f t="shared" si="1"/>
        <v>0</v>
      </c>
    </row>
    <row r="25" spans="1:13">
      <c r="A25" s="6"/>
      <c r="B25" s="12"/>
      <c r="C25" s="30" t="s">
        <v>19</v>
      </c>
      <c r="D25" s="6" t="s">
        <v>20</v>
      </c>
      <c r="E25" s="6">
        <v>0.35299999999999998</v>
      </c>
      <c r="F25" s="8">
        <f>F23*E25</f>
        <v>1.3343399999999999</v>
      </c>
      <c r="G25" s="6"/>
      <c r="H25" s="8"/>
      <c r="I25" s="8"/>
      <c r="J25" s="8"/>
      <c r="K25" s="8"/>
      <c r="L25" s="8">
        <f t="shared" si="2"/>
        <v>0</v>
      </c>
      <c r="M25" s="8">
        <f t="shared" si="1"/>
        <v>0</v>
      </c>
    </row>
    <row r="26" spans="1:13">
      <c r="A26" s="6"/>
      <c r="B26" s="12"/>
      <c r="C26" s="30" t="s">
        <v>88</v>
      </c>
      <c r="D26" s="6" t="s">
        <v>16</v>
      </c>
      <c r="E26" s="6"/>
      <c r="F26" s="8">
        <v>3.78</v>
      </c>
      <c r="G26" s="6"/>
      <c r="H26" s="8">
        <f>G26*F26</f>
        <v>0</v>
      </c>
      <c r="I26" s="8"/>
      <c r="J26" s="8"/>
      <c r="K26" s="8"/>
      <c r="L26" s="8"/>
      <c r="M26" s="8">
        <f t="shared" si="1"/>
        <v>0</v>
      </c>
    </row>
    <row r="27" spans="1:13">
      <c r="A27" s="6"/>
      <c r="B27" s="12"/>
      <c r="C27" s="30" t="s">
        <v>29</v>
      </c>
      <c r="D27" s="6" t="s">
        <v>20</v>
      </c>
      <c r="E27" s="6">
        <v>0.27600000000000002</v>
      </c>
      <c r="F27" s="8">
        <f>F26*E27</f>
        <v>1.04328</v>
      </c>
      <c r="G27" s="6"/>
      <c r="H27" s="8">
        <f t="shared" ref="H27:H60" si="3">F27*G27</f>
        <v>0</v>
      </c>
      <c r="I27" s="8"/>
      <c r="J27" s="8"/>
      <c r="K27" s="8"/>
      <c r="L27" s="8"/>
      <c r="M27" s="8">
        <f t="shared" si="1"/>
        <v>0</v>
      </c>
    </row>
    <row r="28" spans="1:13" ht="27">
      <c r="A28" s="6">
        <v>2</v>
      </c>
      <c r="B28" s="12" t="s">
        <v>89</v>
      </c>
      <c r="C28" s="4" t="s">
        <v>90</v>
      </c>
      <c r="D28" s="6" t="s">
        <v>45</v>
      </c>
      <c r="E28" s="6"/>
      <c r="F28" s="8">
        <v>20.399999999999999</v>
      </c>
      <c r="G28" s="6"/>
      <c r="H28" s="8"/>
      <c r="I28" s="8"/>
      <c r="J28" s="8"/>
      <c r="K28" s="8"/>
      <c r="L28" s="8"/>
      <c r="M28" s="8"/>
    </row>
    <row r="29" spans="1:13">
      <c r="A29" s="6"/>
      <c r="B29" s="12"/>
      <c r="C29" s="30" t="s">
        <v>17</v>
      </c>
      <c r="D29" s="6" t="s">
        <v>18</v>
      </c>
      <c r="E29" s="6">
        <v>1.79</v>
      </c>
      <c r="F29" s="8">
        <f>F28*E29</f>
        <v>36.515999999999998</v>
      </c>
      <c r="G29" s="6"/>
      <c r="H29" s="8"/>
      <c r="I29" s="8"/>
      <c r="J29" s="8">
        <f t="shared" si="0"/>
        <v>0</v>
      </c>
      <c r="K29" s="8"/>
      <c r="L29" s="8"/>
      <c r="M29" s="8">
        <f t="shared" si="1"/>
        <v>0</v>
      </c>
    </row>
    <row r="30" spans="1:13">
      <c r="A30" s="6"/>
      <c r="B30" s="12"/>
      <c r="C30" s="30" t="s">
        <v>19</v>
      </c>
      <c r="D30" s="6" t="s">
        <v>20</v>
      </c>
      <c r="E30" s="6">
        <v>7.5999999999999998E-2</v>
      </c>
      <c r="F30" s="8">
        <f>F28*E30</f>
        <v>1.5503999999999998</v>
      </c>
      <c r="G30" s="6"/>
      <c r="H30" s="8"/>
      <c r="I30" s="8"/>
      <c r="J30" s="8"/>
      <c r="K30" s="8"/>
      <c r="L30" s="8">
        <f t="shared" si="2"/>
        <v>0</v>
      </c>
      <c r="M30" s="8">
        <f t="shared" si="1"/>
        <v>0</v>
      </c>
    </row>
    <row r="31" spans="1:13">
      <c r="A31" s="6"/>
      <c r="B31" s="12"/>
      <c r="C31" s="30" t="s">
        <v>65</v>
      </c>
      <c r="D31" s="6" t="s">
        <v>66</v>
      </c>
      <c r="E31" s="6">
        <v>4.2999999999999997E-2</v>
      </c>
      <c r="F31" s="8">
        <f>F28*E31</f>
        <v>0.87719999999999987</v>
      </c>
      <c r="G31" s="6"/>
      <c r="H31" s="8">
        <f t="shared" si="3"/>
        <v>0</v>
      </c>
      <c r="I31" s="8"/>
      <c r="J31" s="8"/>
      <c r="K31" s="8"/>
      <c r="L31" s="8"/>
      <c r="M31" s="8">
        <f t="shared" si="1"/>
        <v>0</v>
      </c>
    </row>
    <row r="32" spans="1:13">
      <c r="A32" s="6">
        <v>3</v>
      </c>
      <c r="B32" s="12" t="s">
        <v>67</v>
      </c>
      <c r="C32" s="36" t="s">
        <v>91</v>
      </c>
      <c r="D32" s="6" t="s">
        <v>16</v>
      </c>
      <c r="E32" s="6"/>
      <c r="F32" s="8">
        <v>4.08</v>
      </c>
      <c r="G32" s="6"/>
      <c r="H32" s="8"/>
      <c r="I32" s="8"/>
      <c r="J32" s="8"/>
      <c r="K32" s="8"/>
      <c r="L32" s="8"/>
      <c r="M32" s="8"/>
    </row>
    <row r="33" spans="1:13">
      <c r="A33" s="6"/>
      <c r="B33" s="12"/>
      <c r="C33" s="30" t="s">
        <v>17</v>
      </c>
      <c r="D33" s="6" t="s">
        <v>18</v>
      </c>
      <c r="E33" s="6">
        <v>0.41</v>
      </c>
      <c r="F33" s="8">
        <f>F32*E33</f>
        <v>1.6727999999999998</v>
      </c>
      <c r="G33" s="6"/>
      <c r="H33" s="8"/>
      <c r="I33" s="8"/>
      <c r="J33" s="8">
        <f t="shared" si="0"/>
        <v>0</v>
      </c>
      <c r="K33" s="8"/>
      <c r="L33" s="8"/>
      <c r="M33" s="8">
        <f t="shared" si="1"/>
        <v>0</v>
      </c>
    </row>
    <row r="34" spans="1:13">
      <c r="A34" s="6"/>
      <c r="B34" s="12"/>
      <c r="C34" s="30" t="s">
        <v>19</v>
      </c>
      <c r="D34" s="6" t="s">
        <v>20</v>
      </c>
      <c r="E34" s="6">
        <v>8.9999999999999993E-3</v>
      </c>
      <c r="F34" s="8">
        <f>F32*E34</f>
        <v>3.6719999999999996E-2</v>
      </c>
      <c r="G34" s="6"/>
      <c r="H34" s="8"/>
      <c r="I34" s="8"/>
      <c r="J34" s="8"/>
      <c r="K34" s="8"/>
      <c r="L34" s="8">
        <f t="shared" si="2"/>
        <v>0</v>
      </c>
      <c r="M34" s="8">
        <f t="shared" si="1"/>
        <v>0</v>
      </c>
    </row>
    <row r="35" spans="1:13">
      <c r="A35" s="6"/>
      <c r="B35" s="12"/>
      <c r="C35" s="30" t="s">
        <v>92</v>
      </c>
      <c r="D35" s="6" t="s">
        <v>47</v>
      </c>
      <c r="E35" s="6">
        <v>0.63</v>
      </c>
      <c r="F35" s="8">
        <f>F32*E35</f>
        <v>2.5704000000000002</v>
      </c>
      <c r="G35" s="6"/>
      <c r="H35" s="8">
        <f t="shared" si="3"/>
        <v>0</v>
      </c>
      <c r="I35" s="8"/>
      <c r="J35" s="8"/>
      <c r="K35" s="8"/>
      <c r="L35" s="8"/>
      <c r="M35" s="8">
        <f t="shared" si="1"/>
        <v>0</v>
      </c>
    </row>
    <row r="36" spans="1:13">
      <c r="A36" s="6"/>
      <c r="B36" s="12"/>
      <c r="C36" s="30" t="s">
        <v>48</v>
      </c>
      <c r="D36" s="6" t="s">
        <v>47</v>
      </c>
      <c r="E36" s="6">
        <v>0.51</v>
      </c>
      <c r="F36" s="8">
        <f>F32*E36</f>
        <v>2.0808</v>
      </c>
      <c r="G36" s="6"/>
      <c r="H36" s="8">
        <f t="shared" si="3"/>
        <v>0</v>
      </c>
      <c r="I36" s="8"/>
      <c r="J36" s="8"/>
      <c r="K36" s="8"/>
      <c r="L36" s="8"/>
      <c r="M36" s="8">
        <f t="shared" si="1"/>
        <v>0</v>
      </c>
    </row>
    <row r="37" spans="1:13">
      <c r="A37" s="6">
        <v>4</v>
      </c>
      <c r="B37" s="12" t="s">
        <v>33</v>
      </c>
      <c r="C37" s="38" t="s">
        <v>93</v>
      </c>
      <c r="D37" s="6" t="s">
        <v>16</v>
      </c>
      <c r="E37" s="6"/>
      <c r="F37" s="8">
        <v>2.34</v>
      </c>
      <c r="G37" s="6"/>
      <c r="H37" s="8"/>
      <c r="I37" s="8"/>
      <c r="J37" s="8"/>
      <c r="K37" s="8"/>
      <c r="L37" s="8"/>
      <c r="M37" s="8"/>
    </row>
    <row r="38" spans="1:13">
      <c r="A38" s="6"/>
      <c r="B38" s="12" t="s">
        <v>38</v>
      </c>
      <c r="C38" s="30" t="s">
        <v>17</v>
      </c>
      <c r="D38" s="6" t="s">
        <v>16</v>
      </c>
      <c r="E38" s="6"/>
      <c r="F38" s="8">
        <v>2.34</v>
      </c>
      <c r="G38" s="6"/>
      <c r="H38" s="8"/>
      <c r="I38" s="8"/>
      <c r="J38" s="8">
        <f t="shared" si="0"/>
        <v>0</v>
      </c>
      <c r="K38" s="8"/>
      <c r="L38" s="8"/>
      <c r="M38" s="8">
        <f t="shared" si="1"/>
        <v>0</v>
      </c>
    </row>
    <row r="39" spans="1:13">
      <c r="A39" s="6"/>
      <c r="B39" s="12"/>
      <c r="C39" s="30" t="s">
        <v>19</v>
      </c>
      <c r="D39" s="6" t="s">
        <v>20</v>
      </c>
      <c r="E39" s="6">
        <v>0.245</v>
      </c>
      <c r="F39" s="8">
        <f>F37*E39</f>
        <v>0.57329999999999992</v>
      </c>
      <c r="G39" s="6"/>
      <c r="H39" s="8"/>
      <c r="I39" s="8"/>
      <c r="J39" s="8"/>
      <c r="K39" s="8"/>
      <c r="L39" s="8">
        <f t="shared" si="2"/>
        <v>0</v>
      </c>
      <c r="M39" s="8">
        <f t="shared" si="1"/>
        <v>0</v>
      </c>
    </row>
    <row r="40" spans="1:13">
      <c r="A40" s="6"/>
      <c r="B40" s="12"/>
      <c r="C40" s="30" t="s">
        <v>94</v>
      </c>
      <c r="D40" s="6" t="s">
        <v>16</v>
      </c>
      <c r="E40" s="6">
        <v>1</v>
      </c>
      <c r="F40" s="8">
        <v>2.34</v>
      </c>
      <c r="G40" s="6"/>
      <c r="H40" s="8">
        <f t="shared" si="3"/>
        <v>0</v>
      </c>
      <c r="I40" s="8"/>
      <c r="J40" s="8"/>
      <c r="K40" s="8"/>
      <c r="L40" s="8"/>
      <c r="M40" s="8">
        <f t="shared" si="1"/>
        <v>0</v>
      </c>
    </row>
    <row r="41" spans="1:13">
      <c r="A41" s="6"/>
      <c r="B41" s="12"/>
      <c r="C41" s="30" t="s">
        <v>29</v>
      </c>
      <c r="D41" s="6" t="s">
        <v>20</v>
      </c>
      <c r="E41" s="6">
        <v>0.126</v>
      </c>
      <c r="F41" s="8">
        <f>E41*F38</f>
        <v>0.29483999999999999</v>
      </c>
      <c r="G41" s="6"/>
      <c r="H41" s="8">
        <f t="shared" si="3"/>
        <v>0</v>
      </c>
      <c r="I41" s="8"/>
      <c r="J41" s="8"/>
      <c r="K41" s="8"/>
      <c r="L41" s="8"/>
      <c r="M41" s="8">
        <f t="shared" si="1"/>
        <v>0</v>
      </c>
    </row>
    <row r="42" spans="1:13" ht="40.5">
      <c r="A42" s="6">
        <v>5</v>
      </c>
      <c r="B42" s="12" t="s">
        <v>38</v>
      </c>
      <c r="C42" s="38" t="s">
        <v>95</v>
      </c>
      <c r="D42" s="6" t="s">
        <v>16</v>
      </c>
      <c r="E42" s="6"/>
      <c r="F42" s="8">
        <v>1.32</v>
      </c>
      <c r="G42" s="6"/>
      <c r="H42" s="8"/>
      <c r="I42" s="8"/>
      <c r="J42" s="8"/>
      <c r="K42" s="8"/>
      <c r="L42" s="8"/>
      <c r="M42" s="8"/>
    </row>
    <row r="43" spans="1:13">
      <c r="A43" s="6"/>
      <c r="B43" s="12"/>
      <c r="C43" s="30" t="s">
        <v>17</v>
      </c>
      <c r="D43" s="6" t="s">
        <v>16</v>
      </c>
      <c r="E43" s="6"/>
      <c r="F43" s="8">
        <v>1.32</v>
      </c>
      <c r="G43" s="6"/>
      <c r="H43" s="8"/>
      <c r="I43" s="8"/>
      <c r="J43" s="8">
        <f t="shared" si="0"/>
        <v>0</v>
      </c>
      <c r="K43" s="8"/>
      <c r="L43" s="8"/>
      <c r="M43" s="8">
        <f t="shared" si="1"/>
        <v>0</v>
      </c>
    </row>
    <row r="44" spans="1:13">
      <c r="A44" s="6"/>
      <c r="B44" s="12"/>
      <c r="C44" s="30" t="s">
        <v>96</v>
      </c>
      <c r="D44" s="6" t="s">
        <v>36</v>
      </c>
      <c r="E44" s="6"/>
      <c r="F44" s="8">
        <v>2</v>
      </c>
      <c r="G44" s="6"/>
      <c r="H44" s="8">
        <f t="shared" si="3"/>
        <v>0</v>
      </c>
      <c r="I44" s="8"/>
      <c r="J44" s="8"/>
      <c r="K44" s="8"/>
      <c r="L44" s="8"/>
      <c r="M44" s="8">
        <f t="shared" si="1"/>
        <v>0</v>
      </c>
    </row>
    <row r="45" spans="1:13">
      <c r="A45" s="6">
        <v>6</v>
      </c>
      <c r="B45" s="12" t="s">
        <v>97</v>
      </c>
      <c r="C45" s="29" t="s">
        <v>98</v>
      </c>
      <c r="D45" s="6" t="s">
        <v>66</v>
      </c>
      <c r="E45" s="6"/>
      <c r="F45" s="8">
        <v>3</v>
      </c>
      <c r="G45" s="6"/>
      <c r="H45" s="8"/>
      <c r="I45" s="8"/>
      <c r="J45" s="8"/>
      <c r="K45" s="8"/>
      <c r="L45" s="8"/>
      <c r="M45" s="8"/>
    </row>
    <row r="46" spans="1:13" ht="27.75">
      <c r="A46" s="6"/>
      <c r="B46" s="12" t="s">
        <v>38</v>
      </c>
      <c r="C46" s="30" t="s">
        <v>99</v>
      </c>
      <c r="D46" s="6" t="s">
        <v>66</v>
      </c>
      <c r="E46" s="6"/>
      <c r="F46" s="8">
        <v>3</v>
      </c>
      <c r="G46" s="6"/>
      <c r="H46" s="8"/>
      <c r="I46" s="8"/>
      <c r="J46" s="8"/>
      <c r="K46" s="8"/>
      <c r="L46" s="8"/>
      <c r="M46" s="8"/>
    </row>
    <row r="47" spans="1:13" ht="19.5" customHeight="1">
      <c r="A47" s="6"/>
      <c r="B47" s="12"/>
      <c r="C47" s="30" t="s">
        <v>17</v>
      </c>
      <c r="D47" s="6" t="s">
        <v>18</v>
      </c>
      <c r="E47" s="6">
        <v>2.78</v>
      </c>
      <c r="F47" s="8">
        <f>F46*E47</f>
        <v>8.34</v>
      </c>
      <c r="G47" s="6"/>
      <c r="H47" s="8"/>
      <c r="I47" s="8"/>
      <c r="J47" s="8">
        <f t="shared" si="0"/>
        <v>0</v>
      </c>
      <c r="K47" s="8"/>
      <c r="L47" s="8"/>
      <c r="M47" s="8">
        <f t="shared" si="1"/>
        <v>0</v>
      </c>
    </row>
    <row r="48" spans="1:13" ht="31.5" customHeight="1">
      <c r="A48" s="6">
        <v>7</v>
      </c>
      <c r="B48" s="12" t="s">
        <v>72</v>
      </c>
      <c r="C48" s="29" t="s">
        <v>100</v>
      </c>
      <c r="D48" s="6" t="s">
        <v>66</v>
      </c>
      <c r="E48" s="6"/>
      <c r="F48" s="8">
        <v>2</v>
      </c>
      <c r="G48" s="6"/>
      <c r="H48" s="8"/>
      <c r="I48" s="8"/>
      <c r="J48" s="8"/>
      <c r="K48" s="8"/>
      <c r="L48" s="8"/>
      <c r="M48" s="8"/>
    </row>
    <row r="49" spans="1:13" ht="19.5" customHeight="1">
      <c r="A49" s="6"/>
      <c r="B49" s="12"/>
      <c r="C49" s="30" t="s">
        <v>17</v>
      </c>
      <c r="D49" s="6" t="s">
        <v>18</v>
      </c>
      <c r="E49" s="6">
        <v>14.6</v>
      </c>
      <c r="F49" s="8">
        <f>F48*E49</f>
        <v>29.2</v>
      </c>
      <c r="G49" s="6"/>
      <c r="H49" s="8"/>
      <c r="I49" s="8"/>
      <c r="J49" s="8">
        <f t="shared" si="0"/>
        <v>0</v>
      </c>
      <c r="K49" s="8"/>
      <c r="L49" s="8"/>
      <c r="M49" s="8">
        <f t="shared" si="1"/>
        <v>0</v>
      </c>
    </row>
    <row r="50" spans="1:13">
      <c r="A50" s="6"/>
      <c r="B50" s="12"/>
      <c r="C50" s="30" t="s">
        <v>19</v>
      </c>
      <c r="D50" s="6" t="s">
        <v>20</v>
      </c>
      <c r="E50" s="6">
        <v>5.5</v>
      </c>
      <c r="F50" s="8">
        <f>F48*E50</f>
        <v>11</v>
      </c>
      <c r="G50" s="6"/>
      <c r="H50" s="8"/>
      <c r="I50" s="8"/>
      <c r="J50" s="8"/>
      <c r="K50" s="8"/>
      <c r="L50" s="8">
        <f t="shared" si="2"/>
        <v>0</v>
      </c>
      <c r="M50" s="8">
        <f t="shared" si="1"/>
        <v>0</v>
      </c>
    </row>
    <row r="51" spans="1:13" ht="27.75">
      <c r="A51" s="6"/>
      <c r="B51" s="12"/>
      <c r="C51" s="30" t="s">
        <v>101</v>
      </c>
      <c r="D51" s="6" t="s">
        <v>36</v>
      </c>
      <c r="E51" s="6"/>
      <c r="F51" s="8">
        <v>1</v>
      </c>
      <c r="G51" s="6"/>
      <c r="H51" s="8">
        <f t="shared" si="3"/>
        <v>0</v>
      </c>
      <c r="I51" s="8"/>
      <c r="J51" s="8"/>
      <c r="K51" s="8"/>
      <c r="L51" s="8"/>
      <c r="M51" s="8">
        <f t="shared" si="1"/>
        <v>0</v>
      </c>
    </row>
    <row r="52" spans="1:13">
      <c r="A52" s="6"/>
      <c r="B52" s="12"/>
      <c r="C52" s="30" t="s">
        <v>102</v>
      </c>
      <c r="D52" s="6" t="s">
        <v>36</v>
      </c>
      <c r="E52" s="6"/>
      <c r="F52" s="8">
        <v>1</v>
      </c>
      <c r="G52" s="6"/>
      <c r="H52" s="8">
        <f t="shared" si="3"/>
        <v>0</v>
      </c>
      <c r="I52" s="8"/>
      <c r="J52" s="8"/>
      <c r="K52" s="8"/>
      <c r="L52" s="8"/>
      <c r="M52" s="8">
        <f t="shared" si="1"/>
        <v>0</v>
      </c>
    </row>
    <row r="53" spans="1:13">
      <c r="A53" s="6"/>
      <c r="B53" s="12"/>
      <c r="C53" s="30" t="s">
        <v>103</v>
      </c>
      <c r="D53" s="6" t="s">
        <v>36</v>
      </c>
      <c r="E53" s="6"/>
      <c r="F53" s="8">
        <v>1</v>
      </c>
      <c r="G53" s="6"/>
      <c r="H53" s="8">
        <f t="shared" si="3"/>
        <v>0</v>
      </c>
      <c r="I53" s="8"/>
      <c r="J53" s="8"/>
      <c r="K53" s="8"/>
      <c r="L53" s="8"/>
      <c r="M53" s="8">
        <f t="shared" si="1"/>
        <v>0</v>
      </c>
    </row>
    <row r="54" spans="1:13">
      <c r="A54" s="6"/>
      <c r="B54" s="12"/>
      <c r="C54" s="30" t="s">
        <v>104</v>
      </c>
      <c r="D54" s="6" t="s">
        <v>66</v>
      </c>
      <c r="E54" s="6"/>
      <c r="F54" s="8">
        <v>1.24</v>
      </c>
      <c r="G54" s="6"/>
      <c r="H54" s="8">
        <f t="shared" si="3"/>
        <v>0</v>
      </c>
      <c r="I54" s="8"/>
      <c r="J54" s="8"/>
      <c r="K54" s="8"/>
      <c r="L54" s="8"/>
      <c r="M54" s="8">
        <f t="shared" si="1"/>
        <v>0</v>
      </c>
    </row>
    <row r="55" spans="1:13">
      <c r="A55" s="6"/>
      <c r="B55" s="12"/>
      <c r="C55" s="30" t="s">
        <v>29</v>
      </c>
      <c r="D55" s="6" t="s">
        <v>20</v>
      </c>
      <c r="E55" s="6">
        <v>6.77</v>
      </c>
      <c r="F55" s="8">
        <f>F48*E55</f>
        <v>13.54</v>
      </c>
      <c r="G55" s="6"/>
      <c r="H55" s="8">
        <f t="shared" si="3"/>
        <v>0</v>
      </c>
      <c r="I55" s="8"/>
      <c r="J55" s="8"/>
      <c r="K55" s="8"/>
      <c r="L55" s="8"/>
      <c r="M55" s="8">
        <f t="shared" si="1"/>
        <v>0</v>
      </c>
    </row>
    <row r="56" spans="1:13" ht="27">
      <c r="A56" s="6">
        <v>8</v>
      </c>
      <c r="B56" s="12" t="s">
        <v>82</v>
      </c>
      <c r="C56" s="38" t="s">
        <v>105</v>
      </c>
      <c r="D56" s="6" t="s">
        <v>45</v>
      </c>
      <c r="E56" s="6"/>
      <c r="F56" s="8">
        <v>10</v>
      </c>
      <c r="G56" s="6"/>
      <c r="H56" s="8"/>
      <c r="I56" s="8"/>
      <c r="J56" s="8"/>
      <c r="K56" s="8"/>
      <c r="L56" s="8"/>
      <c r="M56" s="8"/>
    </row>
    <row r="57" spans="1:13">
      <c r="A57" s="6"/>
      <c r="B57" s="12"/>
      <c r="C57" s="30" t="s">
        <v>17</v>
      </c>
      <c r="D57" s="6" t="s">
        <v>18</v>
      </c>
      <c r="E57" s="6">
        <v>1.24</v>
      </c>
      <c r="F57" s="8">
        <f>F56*E57</f>
        <v>12.4</v>
      </c>
      <c r="G57" s="6"/>
      <c r="H57" s="8"/>
      <c r="I57" s="8"/>
      <c r="J57" s="8">
        <f t="shared" si="0"/>
        <v>0</v>
      </c>
      <c r="K57" s="8"/>
      <c r="L57" s="8"/>
      <c r="M57" s="8">
        <f t="shared" si="1"/>
        <v>0</v>
      </c>
    </row>
    <row r="58" spans="1:13">
      <c r="A58" s="6"/>
      <c r="B58" s="12"/>
      <c r="C58" s="30" t="s">
        <v>19</v>
      </c>
      <c r="D58" s="6" t="s">
        <v>20</v>
      </c>
      <c r="E58" s="6">
        <v>9.0700000000000003E-2</v>
      </c>
      <c r="F58" s="8">
        <f>F56*E58</f>
        <v>0.90700000000000003</v>
      </c>
      <c r="G58" s="6"/>
      <c r="H58" s="8"/>
      <c r="I58" s="8"/>
      <c r="J58" s="8"/>
      <c r="K58" s="8"/>
      <c r="L58" s="8">
        <f t="shared" si="2"/>
        <v>0</v>
      </c>
      <c r="M58" s="8">
        <f t="shared" si="1"/>
        <v>0</v>
      </c>
    </row>
    <row r="59" spans="1:13">
      <c r="A59" s="6"/>
      <c r="B59" s="12"/>
      <c r="C59" s="30" t="s">
        <v>106</v>
      </c>
      <c r="D59" s="6" t="s">
        <v>45</v>
      </c>
      <c r="E59" s="6"/>
      <c r="F59" s="8">
        <v>10</v>
      </c>
      <c r="G59" s="6"/>
      <c r="H59" s="8">
        <f t="shared" si="3"/>
        <v>0</v>
      </c>
      <c r="I59" s="8"/>
      <c r="J59" s="8"/>
      <c r="K59" s="8"/>
      <c r="L59" s="8"/>
      <c r="M59" s="8">
        <f t="shared" si="1"/>
        <v>0</v>
      </c>
    </row>
    <row r="60" spans="1:13">
      <c r="A60" s="6"/>
      <c r="B60" s="12"/>
      <c r="C60" s="30" t="s">
        <v>29</v>
      </c>
      <c r="D60" s="6" t="s">
        <v>20</v>
      </c>
      <c r="E60" s="6">
        <v>9.6100000000000005E-2</v>
      </c>
      <c r="F60" s="8">
        <f>F59*E60</f>
        <v>0.96100000000000008</v>
      </c>
      <c r="G60" s="6"/>
      <c r="H60" s="8">
        <f t="shared" si="3"/>
        <v>0</v>
      </c>
      <c r="I60" s="8"/>
      <c r="J60" s="8"/>
      <c r="K60" s="8"/>
      <c r="L60" s="8"/>
      <c r="M60" s="8">
        <f t="shared" si="1"/>
        <v>0</v>
      </c>
    </row>
    <row r="61" spans="1:13">
      <c r="A61" s="6"/>
      <c r="B61" s="12"/>
      <c r="C61" s="9" t="s">
        <v>49</v>
      </c>
      <c r="D61" s="33"/>
      <c r="E61" s="33"/>
      <c r="F61" s="34"/>
      <c r="G61" s="33"/>
      <c r="H61" s="11">
        <f>SUM(H22:H60)</f>
        <v>0</v>
      </c>
      <c r="I61" s="11"/>
      <c r="J61" s="11">
        <f>SUM(J23:J60)</f>
        <v>0</v>
      </c>
      <c r="K61" s="11"/>
      <c r="L61" s="11">
        <f>SUM(L22:L60)</f>
        <v>0</v>
      </c>
      <c r="M61" s="11">
        <f>H61+J61+L61</f>
        <v>0</v>
      </c>
    </row>
    <row r="62" spans="1:13">
      <c r="A62" s="6"/>
      <c r="B62" s="12"/>
      <c r="C62" s="30" t="s">
        <v>107</v>
      </c>
      <c r="D62" s="6"/>
      <c r="E62" s="6"/>
      <c r="F62" s="8"/>
      <c r="G62" s="6"/>
      <c r="H62" s="13">
        <f>H61+H21</f>
        <v>0</v>
      </c>
      <c r="I62" s="13"/>
      <c r="J62" s="13">
        <f>J61+J21</f>
        <v>0</v>
      </c>
      <c r="K62" s="13"/>
      <c r="L62" s="13">
        <f>L61+L21</f>
        <v>0</v>
      </c>
      <c r="M62" s="13">
        <f>L62+J62+H62</f>
        <v>0</v>
      </c>
    </row>
    <row r="63" spans="1:13">
      <c r="A63" s="6"/>
      <c r="B63" s="12"/>
      <c r="C63" s="30" t="s">
        <v>231</v>
      </c>
      <c r="D63" s="6"/>
      <c r="E63" s="6"/>
      <c r="F63" s="8"/>
      <c r="G63" s="6"/>
      <c r="H63" s="8"/>
      <c r="I63" s="8"/>
      <c r="J63" s="8"/>
      <c r="K63" s="8"/>
      <c r="L63" s="8"/>
      <c r="M63" s="13">
        <f>M62*10%</f>
        <v>0</v>
      </c>
    </row>
    <row r="64" spans="1:13">
      <c r="A64" s="6"/>
      <c r="B64" s="12"/>
      <c r="C64" s="30" t="s">
        <v>10</v>
      </c>
      <c r="D64" s="6"/>
      <c r="E64" s="6"/>
      <c r="F64" s="8"/>
      <c r="G64" s="6"/>
      <c r="H64" s="8"/>
      <c r="I64" s="8"/>
      <c r="J64" s="8"/>
      <c r="K64" s="8"/>
      <c r="L64" s="8"/>
      <c r="M64" s="13">
        <f>M62+M63</f>
        <v>0</v>
      </c>
    </row>
    <row r="65" spans="1:13">
      <c r="A65" s="6"/>
      <c r="B65" s="12"/>
      <c r="C65" s="30" t="s">
        <v>229</v>
      </c>
      <c r="D65" s="6"/>
      <c r="E65" s="6"/>
      <c r="F65" s="8"/>
      <c r="G65" s="6"/>
      <c r="H65" s="8"/>
      <c r="I65" s="8"/>
      <c r="J65" s="8"/>
      <c r="K65" s="8"/>
      <c r="L65" s="8"/>
      <c r="M65" s="13">
        <f>M64*8%</f>
        <v>0</v>
      </c>
    </row>
    <row r="66" spans="1:13">
      <c r="A66" s="6"/>
      <c r="B66" s="12"/>
      <c r="C66" s="30" t="s">
        <v>10</v>
      </c>
      <c r="D66" s="6"/>
      <c r="E66" s="6"/>
      <c r="F66" s="8"/>
      <c r="G66" s="6"/>
      <c r="H66" s="8"/>
      <c r="I66" s="8"/>
      <c r="J66" s="8"/>
      <c r="K66" s="8"/>
      <c r="L66" s="8"/>
      <c r="M66" s="13">
        <f>M64+M65</f>
        <v>0</v>
      </c>
    </row>
    <row r="67" spans="1:13" ht="27.75">
      <c r="A67" s="6"/>
      <c r="B67" s="12"/>
      <c r="C67" s="30" t="s">
        <v>51</v>
      </c>
      <c r="D67" s="6"/>
      <c r="E67" s="6"/>
      <c r="F67" s="8"/>
      <c r="G67" s="6"/>
      <c r="H67" s="8"/>
      <c r="I67" s="8"/>
      <c r="J67" s="8"/>
      <c r="K67" s="8"/>
      <c r="L67" s="8"/>
      <c r="M67" s="13">
        <f>J62*2%</f>
        <v>0</v>
      </c>
    </row>
    <row r="68" spans="1:13">
      <c r="A68" s="6"/>
      <c r="B68" s="12"/>
      <c r="C68" s="30" t="s">
        <v>10</v>
      </c>
      <c r="D68" s="6"/>
      <c r="E68" s="6"/>
      <c r="F68" s="8"/>
      <c r="G68" s="6"/>
      <c r="H68" s="8"/>
      <c r="I68" s="8"/>
      <c r="J68" s="8"/>
      <c r="K68" s="8"/>
      <c r="L68" s="8"/>
      <c r="M68" s="13">
        <f>M66+M67</f>
        <v>0</v>
      </c>
    </row>
    <row r="69" spans="1:13" ht="27.75">
      <c r="A69" s="6"/>
      <c r="B69" s="12"/>
      <c r="C69" s="30" t="s">
        <v>230</v>
      </c>
      <c r="D69" s="6"/>
      <c r="E69" s="6"/>
      <c r="F69" s="8"/>
      <c r="G69" s="6"/>
      <c r="H69" s="8"/>
      <c r="I69" s="8"/>
      <c r="J69" s="8"/>
      <c r="K69" s="8"/>
      <c r="L69" s="8"/>
      <c r="M69" s="13">
        <f>M68*5%</f>
        <v>0</v>
      </c>
    </row>
    <row r="70" spans="1:13">
      <c r="A70" s="6"/>
      <c r="B70" s="12"/>
      <c r="C70" s="30" t="s">
        <v>10</v>
      </c>
      <c r="D70" s="6"/>
      <c r="E70" s="6"/>
      <c r="F70" s="8"/>
      <c r="G70" s="6"/>
      <c r="H70" s="8"/>
      <c r="I70" s="8"/>
      <c r="J70" s="8"/>
      <c r="K70" s="8"/>
      <c r="L70" s="8"/>
      <c r="M70" s="13">
        <f>M68+M69</f>
        <v>0</v>
      </c>
    </row>
    <row r="71" spans="1:13">
      <c r="A71" s="6"/>
      <c r="B71" s="12"/>
      <c r="C71" s="30" t="s">
        <v>52</v>
      </c>
      <c r="D71" s="6"/>
      <c r="E71" s="6"/>
      <c r="F71" s="8"/>
      <c r="G71" s="6"/>
      <c r="H71" s="8"/>
      <c r="I71" s="8"/>
      <c r="J71" s="8"/>
      <c r="K71" s="8"/>
      <c r="L71" s="8"/>
      <c r="M71" s="13">
        <f>M70*18%</f>
        <v>0</v>
      </c>
    </row>
    <row r="72" spans="1:13">
      <c r="A72" s="6"/>
      <c r="B72" s="12"/>
      <c r="C72" s="30" t="s">
        <v>10</v>
      </c>
      <c r="D72" s="6"/>
      <c r="E72" s="6"/>
      <c r="F72" s="8"/>
      <c r="G72" s="6"/>
      <c r="H72" s="8"/>
      <c r="I72" s="8"/>
      <c r="J72" s="8"/>
      <c r="K72" s="8"/>
      <c r="L72" s="8"/>
      <c r="M72" s="13">
        <f>M70+M71</f>
        <v>0</v>
      </c>
    </row>
    <row r="73" spans="1:13">
      <c r="A73" s="6"/>
      <c r="B73" s="12"/>
      <c r="C73" s="30" t="s">
        <v>53</v>
      </c>
      <c r="D73" s="6"/>
      <c r="E73" s="6"/>
      <c r="F73" s="8"/>
      <c r="G73" s="6"/>
      <c r="H73" s="8"/>
      <c r="I73" s="8"/>
      <c r="J73" s="8"/>
      <c r="K73" s="8"/>
      <c r="L73" s="8"/>
      <c r="M73" s="13">
        <f>M71+M72</f>
        <v>0</v>
      </c>
    </row>
    <row r="74" spans="1:13">
      <c r="A74" s="6"/>
      <c r="B74" s="12"/>
      <c r="C74" s="30" t="s">
        <v>10</v>
      </c>
      <c r="D74" s="6"/>
      <c r="E74" s="6"/>
      <c r="F74" s="8"/>
      <c r="G74" s="6"/>
      <c r="H74" s="8"/>
      <c r="I74" s="8"/>
      <c r="J74" s="8"/>
      <c r="K74" s="8"/>
      <c r="L74" s="8"/>
      <c r="M74" s="13">
        <f>M70+M71+M73</f>
        <v>0</v>
      </c>
    </row>
    <row r="75" spans="1:1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>
      <c r="A76" s="3"/>
      <c r="B76" s="3"/>
      <c r="C76" s="1"/>
      <c r="D76" s="1"/>
      <c r="E76" s="1"/>
      <c r="F76" s="1"/>
      <c r="G76" s="105"/>
      <c r="H76" s="105"/>
      <c r="I76" s="105"/>
      <c r="J76" s="105"/>
      <c r="K76" s="105"/>
      <c r="L76" s="105"/>
      <c r="M76" s="3"/>
    </row>
    <row r="77" spans="1:1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 s="3" customFormat="1" ht="21" customHeight="1">
      <c r="A78" s="24"/>
      <c r="B78" s="24"/>
      <c r="C78" s="91" t="s">
        <v>258</v>
      </c>
      <c r="D78" s="91"/>
      <c r="E78" s="91"/>
      <c r="F78" s="24"/>
      <c r="G78" s="24"/>
      <c r="I78" s="24"/>
      <c r="J78" s="24"/>
      <c r="K78" s="24"/>
      <c r="L78" s="24"/>
      <c r="M78" s="24"/>
    </row>
    <row r="79" spans="1:13" s="3" customFormat="1" ht="13.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</row>
    <row r="80" spans="1:13" s="3" customFormat="1" ht="13.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</row>
    <row r="81" spans="1:13" s="3" customFormat="1" ht="13.5">
      <c r="A81" s="25"/>
      <c r="B81" s="92"/>
      <c r="C81" s="92"/>
      <c r="D81" s="26"/>
      <c r="E81" s="27"/>
      <c r="F81" s="27"/>
      <c r="G81" s="27"/>
      <c r="I81" s="26"/>
      <c r="J81" s="26"/>
      <c r="K81" s="27"/>
      <c r="L81" s="27"/>
      <c r="M81" s="27"/>
    </row>
    <row r="82" spans="1:1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</sheetData>
  <mergeCells count="13">
    <mergeCell ref="G76:L76"/>
    <mergeCell ref="B81:C81"/>
    <mergeCell ref="B2:M3"/>
    <mergeCell ref="A5:A6"/>
    <mergeCell ref="B5:B6"/>
    <mergeCell ref="C5:C6"/>
    <mergeCell ref="D5:D6"/>
    <mergeCell ref="E5:F5"/>
    <mergeCell ref="G5:H5"/>
    <mergeCell ref="I5:J5"/>
    <mergeCell ref="K5:L5"/>
    <mergeCell ref="M5:M6"/>
    <mergeCell ref="C78:E78"/>
  </mergeCells>
  <pageMargins left="0.7" right="0.7" top="0.75" bottom="0.75" header="0.3" footer="0.3"/>
  <pageSetup scale="8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opLeftCell="A16" workbookViewId="0">
      <selection activeCell="C50" sqref="C50"/>
    </sheetView>
  </sheetViews>
  <sheetFormatPr defaultRowHeight="15.75"/>
  <cols>
    <col min="1" max="1" width="4.5703125" style="2" customWidth="1"/>
    <col min="2" max="2" width="7.5703125" style="2" customWidth="1"/>
    <col min="3" max="3" width="40.42578125" style="2" customWidth="1"/>
    <col min="4" max="4" width="8.42578125" style="2" customWidth="1"/>
    <col min="5" max="5" width="8.140625" style="2" customWidth="1"/>
    <col min="6" max="6" width="7.140625" style="2" customWidth="1"/>
    <col min="7" max="7" width="7.5703125" style="2" customWidth="1"/>
    <col min="8" max="8" width="7.28515625" style="2" customWidth="1"/>
    <col min="9" max="10" width="9.140625" style="2"/>
    <col min="11" max="11" width="7.5703125" style="2" customWidth="1"/>
    <col min="12" max="12" width="8.42578125" style="2" customWidth="1"/>
    <col min="13" max="13" width="9" style="2" customWidth="1"/>
    <col min="14" max="16384" width="9.140625" style="2"/>
  </cols>
  <sheetData>
    <row r="1" spans="1:14" s="1" customFormat="1" ht="13.5">
      <c r="C1" s="1" t="s">
        <v>108</v>
      </c>
    </row>
    <row r="2" spans="1:14">
      <c r="A2" s="103" t="s">
        <v>109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4" ht="32.2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4" s="3" customFormat="1" ht="55.5" customHeight="1">
      <c r="A4" s="95" t="s">
        <v>2</v>
      </c>
      <c r="B4" s="95" t="s">
        <v>3</v>
      </c>
      <c r="C4" s="95" t="s">
        <v>4</v>
      </c>
      <c r="D4" s="97" t="s">
        <v>5</v>
      </c>
      <c r="E4" s="99" t="s">
        <v>6</v>
      </c>
      <c r="F4" s="100"/>
      <c r="G4" s="99" t="s">
        <v>7</v>
      </c>
      <c r="H4" s="100"/>
      <c r="I4" s="99" t="s">
        <v>8</v>
      </c>
      <c r="J4" s="100"/>
      <c r="K4" s="101" t="s">
        <v>9</v>
      </c>
      <c r="L4" s="102"/>
      <c r="M4" s="95" t="s">
        <v>10</v>
      </c>
    </row>
    <row r="5" spans="1:14" s="3" customFormat="1" ht="48" customHeight="1">
      <c r="A5" s="96"/>
      <c r="B5" s="96"/>
      <c r="C5" s="96"/>
      <c r="D5" s="98"/>
      <c r="E5" s="4" t="s">
        <v>11</v>
      </c>
      <c r="F5" s="5" t="s">
        <v>10</v>
      </c>
      <c r="G5" s="4" t="s">
        <v>12</v>
      </c>
      <c r="H5" s="5" t="s">
        <v>10</v>
      </c>
      <c r="I5" s="4" t="s">
        <v>12</v>
      </c>
      <c r="J5" s="5" t="s">
        <v>10</v>
      </c>
      <c r="K5" s="4" t="s">
        <v>12</v>
      </c>
      <c r="L5" s="5" t="s">
        <v>10</v>
      </c>
      <c r="M5" s="96"/>
      <c r="N5" s="39"/>
    </row>
    <row r="6" spans="1:14" s="3" customFormat="1" ht="13.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</row>
    <row r="7" spans="1:14" s="3" customFormat="1" ht="13.5">
      <c r="A7" s="6"/>
      <c r="B7" s="6"/>
      <c r="C7" s="4" t="s">
        <v>13</v>
      </c>
      <c r="D7" s="6"/>
      <c r="E7" s="6"/>
      <c r="F7" s="6"/>
      <c r="G7" s="6"/>
      <c r="H7" s="6"/>
      <c r="I7" s="6"/>
      <c r="J7" s="6"/>
      <c r="K7" s="6"/>
      <c r="L7" s="6"/>
      <c r="M7" s="6"/>
    </row>
    <row r="8" spans="1:14" s="3" customFormat="1">
      <c r="A8" s="6">
        <v>1</v>
      </c>
      <c r="B8" s="6" t="s">
        <v>14</v>
      </c>
      <c r="C8" s="29" t="s">
        <v>110</v>
      </c>
      <c r="D8" s="6" t="s">
        <v>16</v>
      </c>
      <c r="E8" s="6"/>
      <c r="F8" s="6">
        <v>3.2</v>
      </c>
      <c r="G8" s="6"/>
      <c r="H8" s="6"/>
      <c r="I8" s="6"/>
      <c r="J8" s="6"/>
      <c r="K8" s="6"/>
      <c r="L8" s="6"/>
      <c r="M8" s="6"/>
    </row>
    <row r="9" spans="1:14" s="3" customFormat="1" ht="13.5">
      <c r="A9" s="6"/>
      <c r="B9" s="6"/>
      <c r="C9" s="30" t="s">
        <v>17</v>
      </c>
      <c r="D9" s="6" t="s">
        <v>18</v>
      </c>
      <c r="E9" s="8">
        <v>0.88700000000000001</v>
      </c>
      <c r="F9" s="8">
        <f>F8*E9</f>
        <v>2.8384</v>
      </c>
      <c r="G9" s="6"/>
      <c r="H9" s="6"/>
      <c r="I9" s="6"/>
      <c r="J9" s="8">
        <f t="shared" ref="J9:J25" si="0">F9*I9</f>
        <v>0</v>
      </c>
      <c r="K9" s="6"/>
      <c r="L9" s="8"/>
      <c r="M9" s="8">
        <f t="shared" ref="M9:M27" si="1">H9+J9+L9</f>
        <v>0</v>
      </c>
    </row>
    <row r="10" spans="1:14" s="3" customFormat="1" ht="13.5">
      <c r="A10" s="6"/>
      <c r="B10" s="6"/>
      <c r="C10" s="30" t="s">
        <v>19</v>
      </c>
      <c r="D10" s="6" t="s">
        <v>20</v>
      </c>
      <c r="E10" s="40">
        <v>9.8400000000000001E-2</v>
      </c>
      <c r="F10" s="41">
        <f>F8*E10</f>
        <v>0.31488000000000005</v>
      </c>
      <c r="G10" s="6"/>
      <c r="H10" s="6"/>
      <c r="I10" s="6"/>
      <c r="J10" s="8"/>
      <c r="K10" s="6"/>
      <c r="L10" s="8">
        <f t="shared" ref="L10" si="2">F10*K10</f>
        <v>0</v>
      </c>
      <c r="M10" s="8">
        <f t="shared" si="1"/>
        <v>0</v>
      </c>
    </row>
    <row r="11" spans="1:14" s="3" customFormat="1" ht="13.5">
      <c r="A11" s="6">
        <v>2</v>
      </c>
      <c r="B11" s="6" t="s">
        <v>38</v>
      </c>
      <c r="C11" s="29" t="s">
        <v>111</v>
      </c>
      <c r="D11" s="6" t="s">
        <v>36</v>
      </c>
      <c r="E11" s="8"/>
      <c r="F11" s="8">
        <v>1</v>
      </c>
      <c r="G11" s="6"/>
      <c r="H11" s="6"/>
      <c r="I11" s="6"/>
      <c r="J11" s="8"/>
      <c r="K11" s="6"/>
      <c r="L11" s="8"/>
      <c r="M11" s="8"/>
    </row>
    <row r="12" spans="1:14" s="3" customFormat="1" ht="13.5">
      <c r="A12" s="6"/>
      <c r="B12" s="6"/>
      <c r="C12" s="30" t="s">
        <v>17</v>
      </c>
      <c r="D12" s="6" t="s">
        <v>36</v>
      </c>
      <c r="E12" s="8"/>
      <c r="F12" s="8">
        <v>1</v>
      </c>
      <c r="G12" s="6"/>
      <c r="H12" s="6"/>
      <c r="I12" s="6"/>
      <c r="J12" s="8">
        <f t="shared" si="0"/>
        <v>0</v>
      </c>
      <c r="K12" s="6"/>
      <c r="L12" s="8"/>
      <c r="M12" s="8">
        <f t="shared" si="1"/>
        <v>0</v>
      </c>
    </row>
    <row r="13" spans="1:14" s="3" customFormat="1" ht="13.5">
      <c r="A13" s="6"/>
      <c r="B13" s="6"/>
      <c r="C13" s="30" t="s">
        <v>112</v>
      </c>
      <c r="D13" s="6"/>
      <c r="E13" s="8"/>
      <c r="F13" s="8"/>
      <c r="G13" s="6"/>
      <c r="H13" s="6"/>
      <c r="I13" s="6"/>
      <c r="J13" s="8"/>
      <c r="K13" s="6"/>
      <c r="L13" s="8"/>
      <c r="M13" s="8"/>
    </row>
    <row r="14" spans="1:14" s="3" customFormat="1" ht="13.5">
      <c r="A14" s="6"/>
      <c r="B14" s="6"/>
      <c r="C14" s="42" t="s">
        <v>24</v>
      </c>
      <c r="D14" s="33"/>
      <c r="E14" s="34"/>
      <c r="F14" s="34"/>
      <c r="G14" s="33"/>
      <c r="H14" s="33"/>
      <c r="I14" s="33"/>
      <c r="J14" s="11">
        <f>SUM(J7:J13)</f>
        <v>0</v>
      </c>
      <c r="K14" s="33"/>
      <c r="L14" s="11">
        <f>SUM(L7:L13)</f>
        <v>0</v>
      </c>
      <c r="M14" s="11">
        <f t="shared" si="1"/>
        <v>0</v>
      </c>
    </row>
    <row r="15" spans="1:14" s="3" customFormat="1" ht="13.5">
      <c r="A15" s="6"/>
      <c r="B15" s="6"/>
      <c r="C15" s="37" t="s">
        <v>25</v>
      </c>
      <c r="D15" s="6"/>
      <c r="E15" s="8"/>
      <c r="F15" s="8"/>
      <c r="G15" s="6"/>
      <c r="H15" s="6"/>
      <c r="I15" s="6"/>
      <c r="J15" s="8"/>
      <c r="K15" s="6"/>
      <c r="L15" s="8"/>
      <c r="M15" s="8"/>
    </row>
    <row r="16" spans="1:14" s="3" customFormat="1" ht="13.5">
      <c r="A16" s="6">
        <v>1</v>
      </c>
      <c r="B16" s="6" t="s">
        <v>38</v>
      </c>
      <c r="C16" s="29" t="s">
        <v>113</v>
      </c>
      <c r="D16" s="6" t="s">
        <v>36</v>
      </c>
      <c r="E16" s="8"/>
      <c r="F16" s="8">
        <v>1</v>
      </c>
      <c r="G16" s="6"/>
      <c r="H16" s="6"/>
      <c r="I16" s="6"/>
      <c r="J16" s="8"/>
      <c r="K16" s="6"/>
      <c r="L16" s="8"/>
      <c r="M16" s="8"/>
    </row>
    <row r="17" spans="1:13" s="3" customFormat="1" ht="13.5">
      <c r="A17" s="6"/>
      <c r="B17" s="6"/>
      <c r="C17" s="30" t="s">
        <v>17</v>
      </c>
      <c r="D17" s="6" t="s">
        <v>36</v>
      </c>
      <c r="E17" s="8"/>
      <c r="F17" s="8">
        <v>1</v>
      </c>
      <c r="G17" s="6"/>
      <c r="H17" s="6"/>
      <c r="I17" s="6"/>
      <c r="J17" s="8">
        <f t="shared" si="0"/>
        <v>0</v>
      </c>
      <c r="K17" s="6"/>
      <c r="L17" s="8"/>
      <c r="M17" s="8">
        <f t="shared" si="1"/>
        <v>0</v>
      </c>
    </row>
    <row r="18" spans="1:13" s="3" customFormat="1" ht="13.5">
      <c r="A18" s="6"/>
      <c r="B18" s="6"/>
      <c r="C18" s="30" t="s">
        <v>114</v>
      </c>
      <c r="D18" s="6" t="s">
        <v>36</v>
      </c>
      <c r="E18" s="8"/>
      <c r="F18" s="8">
        <v>1</v>
      </c>
      <c r="G18" s="6"/>
      <c r="H18" s="6">
        <f t="shared" ref="H18:H26" si="3">F18*G18</f>
        <v>0</v>
      </c>
      <c r="I18" s="6"/>
      <c r="J18" s="8"/>
      <c r="K18" s="6"/>
      <c r="L18" s="8"/>
      <c r="M18" s="8">
        <f t="shared" si="1"/>
        <v>0</v>
      </c>
    </row>
    <row r="19" spans="1:13" s="3" customFormat="1" ht="27">
      <c r="A19" s="6">
        <v>2</v>
      </c>
      <c r="B19" s="6" t="s">
        <v>38</v>
      </c>
      <c r="C19" s="29" t="s">
        <v>115</v>
      </c>
      <c r="D19" s="6" t="s">
        <v>16</v>
      </c>
      <c r="E19" s="8"/>
      <c r="F19" s="8">
        <v>3</v>
      </c>
      <c r="G19" s="6"/>
      <c r="H19" s="6"/>
      <c r="I19" s="6"/>
      <c r="J19" s="8"/>
      <c r="K19" s="6"/>
      <c r="L19" s="8"/>
      <c r="M19" s="8"/>
    </row>
    <row r="20" spans="1:13" s="3" customFormat="1">
      <c r="A20" s="6"/>
      <c r="B20" s="6"/>
      <c r="C20" s="30" t="s">
        <v>17</v>
      </c>
      <c r="D20" s="6" t="s">
        <v>16</v>
      </c>
      <c r="E20" s="8"/>
      <c r="F20" s="8">
        <v>3</v>
      </c>
      <c r="G20" s="6"/>
      <c r="H20" s="6"/>
      <c r="I20" s="6"/>
      <c r="J20" s="8">
        <f t="shared" si="0"/>
        <v>0</v>
      </c>
      <c r="K20" s="6"/>
      <c r="L20" s="8"/>
      <c r="M20" s="8">
        <f t="shared" si="1"/>
        <v>0</v>
      </c>
    </row>
    <row r="21" spans="1:13" s="3" customFormat="1">
      <c r="A21" s="6"/>
      <c r="B21" s="6"/>
      <c r="C21" s="30" t="s">
        <v>116</v>
      </c>
      <c r="D21" s="6" t="s">
        <v>66</v>
      </c>
      <c r="E21" s="8"/>
      <c r="F21" s="8">
        <v>0.5</v>
      </c>
      <c r="G21" s="6"/>
      <c r="H21" s="6">
        <f t="shared" si="3"/>
        <v>0</v>
      </c>
      <c r="I21" s="6"/>
      <c r="J21" s="8"/>
      <c r="K21" s="6"/>
      <c r="L21" s="8"/>
      <c r="M21" s="8">
        <f t="shared" si="1"/>
        <v>0</v>
      </c>
    </row>
    <row r="22" spans="1:13" s="3" customFormat="1" ht="13.5">
      <c r="A22" s="6"/>
      <c r="B22" s="6"/>
      <c r="C22" s="30" t="s">
        <v>117</v>
      </c>
      <c r="D22" s="6" t="s">
        <v>47</v>
      </c>
      <c r="E22" s="8"/>
      <c r="F22" s="8">
        <v>1.5</v>
      </c>
      <c r="G22" s="6"/>
      <c r="H22" s="6">
        <f t="shared" si="3"/>
        <v>0</v>
      </c>
      <c r="I22" s="6"/>
      <c r="J22" s="8"/>
      <c r="K22" s="6"/>
      <c r="L22" s="8"/>
      <c r="M22" s="8">
        <f t="shared" si="1"/>
        <v>0</v>
      </c>
    </row>
    <row r="23" spans="1:13" s="3" customFormat="1" ht="13.5">
      <c r="A23" s="6"/>
      <c r="B23" s="6"/>
      <c r="C23" s="30" t="s">
        <v>118</v>
      </c>
      <c r="D23" s="6" t="s">
        <v>47</v>
      </c>
      <c r="E23" s="8"/>
      <c r="F23" s="8">
        <v>1.8</v>
      </c>
      <c r="G23" s="6"/>
      <c r="H23" s="6">
        <f t="shared" si="3"/>
        <v>0</v>
      </c>
      <c r="I23" s="6"/>
      <c r="J23" s="8"/>
      <c r="K23" s="6"/>
      <c r="L23" s="8"/>
      <c r="M23" s="8">
        <f t="shared" si="1"/>
        <v>0</v>
      </c>
    </row>
    <row r="24" spans="1:13" s="3" customFormat="1" ht="27">
      <c r="A24" s="6">
        <v>3</v>
      </c>
      <c r="B24" s="12" t="s">
        <v>119</v>
      </c>
      <c r="C24" s="4" t="s">
        <v>120</v>
      </c>
      <c r="D24" s="6" t="s">
        <v>16</v>
      </c>
      <c r="E24" s="8"/>
      <c r="F24" s="8">
        <v>2.8</v>
      </c>
      <c r="G24" s="6"/>
      <c r="H24" s="6"/>
      <c r="I24" s="6"/>
      <c r="J24" s="8"/>
      <c r="K24" s="6"/>
      <c r="L24" s="8"/>
      <c r="M24" s="8"/>
    </row>
    <row r="25" spans="1:13" s="3" customFormat="1">
      <c r="A25" s="6"/>
      <c r="B25" s="12"/>
      <c r="C25" s="30" t="s">
        <v>17</v>
      </c>
      <c r="D25" s="6" t="s">
        <v>16</v>
      </c>
      <c r="E25" s="8"/>
      <c r="F25" s="8">
        <v>2.8</v>
      </c>
      <c r="G25" s="6"/>
      <c r="H25" s="6"/>
      <c r="I25" s="6"/>
      <c r="J25" s="8">
        <f t="shared" si="0"/>
        <v>0</v>
      </c>
      <c r="K25" s="6"/>
      <c r="L25" s="8"/>
      <c r="M25" s="8">
        <f t="shared" si="1"/>
        <v>0</v>
      </c>
    </row>
    <row r="26" spans="1:13" s="3" customFormat="1" ht="27">
      <c r="A26" s="6"/>
      <c r="B26" s="12"/>
      <c r="C26" s="30" t="s">
        <v>121</v>
      </c>
      <c r="D26" s="6" t="s">
        <v>16</v>
      </c>
      <c r="E26" s="8"/>
      <c r="F26" s="8">
        <v>2.8</v>
      </c>
      <c r="G26" s="6"/>
      <c r="H26" s="6">
        <f t="shared" si="3"/>
        <v>0</v>
      </c>
      <c r="I26" s="6"/>
      <c r="J26" s="8"/>
      <c r="K26" s="6"/>
      <c r="L26" s="8"/>
      <c r="M26" s="8">
        <f t="shared" si="1"/>
        <v>0</v>
      </c>
    </row>
    <row r="27" spans="1:13" s="3" customFormat="1" ht="13.5">
      <c r="A27" s="6"/>
      <c r="B27" s="12"/>
      <c r="C27" s="42" t="s">
        <v>49</v>
      </c>
      <c r="D27" s="10"/>
      <c r="E27" s="11"/>
      <c r="F27" s="11"/>
      <c r="G27" s="10"/>
      <c r="H27" s="10">
        <f>SUM(H17:H26)</f>
        <v>0</v>
      </c>
      <c r="I27" s="10"/>
      <c r="J27" s="11">
        <f>SUM(J16:J26)</f>
        <v>0</v>
      </c>
      <c r="K27" s="10"/>
      <c r="L27" s="11"/>
      <c r="M27" s="11">
        <f t="shared" si="1"/>
        <v>0</v>
      </c>
    </row>
    <row r="28" spans="1:13" s="3" customFormat="1" ht="13.5">
      <c r="A28" s="6"/>
      <c r="B28" s="12"/>
      <c r="C28" s="37" t="s">
        <v>50</v>
      </c>
      <c r="D28" s="6"/>
      <c r="E28" s="8"/>
      <c r="F28" s="8"/>
      <c r="G28" s="6"/>
      <c r="H28" s="5">
        <f>H27+H14</f>
        <v>0</v>
      </c>
      <c r="I28" s="5"/>
      <c r="J28" s="13">
        <f>J27+J14</f>
        <v>0</v>
      </c>
      <c r="K28" s="5"/>
      <c r="L28" s="13">
        <f>L27+L14</f>
        <v>0</v>
      </c>
      <c r="M28" s="43">
        <f>L28+J28+H28</f>
        <v>0</v>
      </c>
    </row>
    <row r="29" spans="1:13" s="3" customFormat="1" ht="13.5">
      <c r="A29" s="6"/>
      <c r="B29" s="12"/>
      <c r="C29" s="30" t="s">
        <v>231</v>
      </c>
      <c r="D29" s="6"/>
      <c r="E29" s="8"/>
      <c r="F29" s="8"/>
      <c r="G29" s="6"/>
      <c r="H29" s="6"/>
      <c r="I29" s="6"/>
      <c r="J29" s="8"/>
      <c r="K29" s="6"/>
      <c r="L29" s="8"/>
      <c r="M29" s="43">
        <f>M28*10%</f>
        <v>0</v>
      </c>
    </row>
    <row r="30" spans="1:13" s="3" customFormat="1" ht="13.5">
      <c r="A30" s="6"/>
      <c r="B30" s="12"/>
      <c r="C30" s="30" t="s">
        <v>10</v>
      </c>
      <c r="D30" s="6"/>
      <c r="E30" s="8"/>
      <c r="F30" s="8"/>
      <c r="G30" s="6"/>
      <c r="H30" s="6"/>
      <c r="I30" s="6"/>
      <c r="J30" s="8"/>
      <c r="K30" s="6"/>
      <c r="L30" s="8"/>
      <c r="M30" s="43">
        <f>M28+M29</f>
        <v>0</v>
      </c>
    </row>
    <row r="31" spans="1:13" s="3" customFormat="1" ht="13.5">
      <c r="A31" s="6"/>
      <c r="B31" s="12"/>
      <c r="C31" s="30" t="s">
        <v>229</v>
      </c>
      <c r="D31" s="6"/>
      <c r="E31" s="8"/>
      <c r="F31" s="8"/>
      <c r="G31" s="6"/>
      <c r="H31" s="6"/>
      <c r="I31" s="6"/>
      <c r="J31" s="8"/>
      <c r="K31" s="6"/>
      <c r="L31" s="8"/>
      <c r="M31" s="43">
        <f>M30*8%</f>
        <v>0</v>
      </c>
    </row>
    <row r="32" spans="1:13" s="3" customFormat="1" ht="13.5">
      <c r="A32" s="6"/>
      <c r="B32" s="12"/>
      <c r="C32" s="30" t="s">
        <v>10</v>
      </c>
      <c r="D32" s="6"/>
      <c r="E32" s="8"/>
      <c r="F32" s="8"/>
      <c r="G32" s="6"/>
      <c r="H32" s="6"/>
      <c r="I32" s="6"/>
      <c r="J32" s="8"/>
      <c r="K32" s="6"/>
      <c r="L32" s="8"/>
      <c r="M32" s="43">
        <f>M30+M31</f>
        <v>0</v>
      </c>
    </row>
    <row r="33" spans="1:13" s="3" customFormat="1" ht="27">
      <c r="A33" s="6"/>
      <c r="B33" s="12"/>
      <c r="C33" s="30" t="s">
        <v>51</v>
      </c>
      <c r="D33" s="6"/>
      <c r="E33" s="8"/>
      <c r="F33" s="8"/>
      <c r="G33" s="6"/>
      <c r="H33" s="6"/>
      <c r="I33" s="6"/>
      <c r="J33" s="8"/>
      <c r="K33" s="6"/>
      <c r="L33" s="8"/>
      <c r="M33" s="43">
        <f>J28*2%</f>
        <v>0</v>
      </c>
    </row>
    <row r="34" spans="1:13" s="3" customFormat="1" ht="13.5">
      <c r="A34" s="6"/>
      <c r="B34" s="12"/>
      <c r="C34" s="30" t="s">
        <v>10</v>
      </c>
      <c r="D34" s="6"/>
      <c r="E34" s="8"/>
      <c r="F34" s="8"/>
      <c r="G34" s="6"/>
      <c r="H34" s="6"/>
      <c r="I34" s="6"/>
      <c r="J34" s="8"/>
      <c r="K34" s="6"/>
      <c r="L34" s="8"/>
      <c r="M34" s="43">
        <f>M32+M33</f>
        <v>0</v>
      </c>
    </row>
    <row r="35" spans="1:13" s="3" customFormat="1" ht="27">
      <c r="A35" s="6"/>
      <c r="B35" s="12"/>
      <c r="C35" s="30" t="s">
        <v>230</v>
      </c>
      <c r="D35" s="6"/>
      <c r="E35" s="8"/>
      <c r="F35" s="8"/>
      <c r="G35" s="6"/>
      <c r="H35" s="6"/>
      <c r="I35" s="6"/>
      <c r="J35" s="8"/>
      <c r="K35" s="6"/>
      <c r="L35" s="8"/>
      <c r="M35" s="43">
        <f>M34*5%</f>
        <v>0</v>
      </c>
    </row>
    <row r="36" spans="1:13" s="3" customFormat="1" ht="13.5">
      <c r="A36" s="6"/>
      <c r="B36" s="12"/>
      <c r="C36" s="30" t="s">
        <v>10</v>
      </c>
      <c r="D36" s="6"/>
      <c r="E36" s="8"/>
      <c r="F36" s="8"/>
      <c r="G36" s="6"/>
      <c r="H36" s="6"/>
      <c r="I36" s="6"/>
      <c r="J36" s="8"/>
      <c r="K36" s="6"/>
      <c r="L36" s="8"/>
      <c r="M36" s="43">
        <f>M34+M35</f>
        <v>0</v>
      </c>
    </row>
    <row r="37" spans="1:13" s="3" customFormat="1" ht="13.5">
      <c r="A37" s="6"/>
      <c r="B37" s="12"/>
      <c r="C37" s="30" t="s">
        <v>52</v>
      </c>
      <c r="D37" s="6"/>
      <c r="E37" s="8"/>
      <c r="F37" s="8"/>
      <c r="G37" s="6"/>
      <c r="H37" s="6"/>
      <c r="I37" s="6"/>
      <c r="J37" s="8"/>
      <c r="K37" s="6"/>
      <c r="L37" s="8"/>
      <c r="M37" s="43">
        <f>M36*18%</f>
        <v>0</v>
      </c>
    </row>
    <row r="38" spans="1:13" s="3" customFormat="1" ht="13.5">
      <c r="A38" s="6"/>
      <c r="B38" s="12"/>
      <c r="C38" s="30" t="s">
        <v>10</v>
      </c>
      <c r="D38" s="6"/>
      <c r="E38" s="8"/>
      <c r="F38" s="8"/>
      <c r="G38" s="6"/>
      <c r="H38" s="6"/>
      <c r="I38" s="6"/>
      <c r="J38" s="8"/>
      <c r="K38" s="6"/>
      <c r="L38" s="8"/>
      <c r="M38" s="43">
        <f>M36+M37</f>
        <v>0</v>
      </c>
    </row>
    <row r="39" spans="1:13" s="3" customFormat="1" ht="13.5">
      <c r="A39" s="6"/>
      <c r="B39" s="12"/>
      <c r="C39" s="30" t="s">
        <v>53</v>
      </c>
      <c r="D39" s="6"/>
      <c r="E39" s="8"/>
      <c r="F39" s="8"/>
      <c r="G39" s="6"/>
      <c r="H39" s="6"/>
      <c r="I39" s="6"/>
      <c r="J39" s="8"/>
      <c r="K39" s="6"/>
      <c r="L39" s="8"/>
      <c r="M39" s="43">
        <f>M37+M38</f>
        <v>0</v>
      </c>
    </row>
    <row r="40" spans="1:13" s="3" customFormat="1" ht="13.5">
      <c r="A40" s="6"/>
      <c r="B40" s="12"/>
      <c r="C40" s="30" t="s">
        <v>10</v>
      </c>
      <c r="D40" s="6"/>
      <c r="E40" s="8"/>
      <c r="F40" s="8"/>
      <c r="G40" s="6"/>
      <c r="H40" s="6"/>
      <c r="I40" s="6"/>
      <c r="J40" s="8"/>
      <c r="K40" s="6"/>
      <c r="L40" s="8"/>
      <c r="M40" s="43">
        <f>M36+M37+M39</f>
        <v>0</v>
      </c>
    </row>
    <row r="41" spans="1:13" s="3" customFormat="1" ht="13.5"/>
    <row r="42" spans="1:13" s="3" customFormat="1" ht="13.5"/>
    <row r="43" spans="1:13" s="3" customFormat="1" ht="13.5"/>
    <row r="44" spans="1:13" s="3" customFormat="1" ht="13.5"/>
    <row r="45" spans="1:13" s="3" customFormat="1" ht="13.5"/>
    <row r="46" spans="1:13" s="3" customFormat="1" ht="21" customHeight="1">
      <c r="A46" s="24" t="s">
        <v>54</v>
      </c>
      <c r="B46" s="24"/>
      <c r="C46" s="91" t="s">
        <v>258</v>
      </c>
      <c r="D46" s="91"/>
      <c r="E46" s="91"/>
      <c r="F46" s="24"/>
      <c r="G46" s="24"/>
      <c r="I46" s="24"/>
      <c r="J46" s="24"/>
      <c r="K46" s="24"/>
      <c r="L46" s="24"/>
      <c r="M46" s="24"/>
    </row>
    <row r="47" spans="1:13" s="3" customFormat="1" ht="13.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s="3" customFormat="1" ht="13.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s="3" customFormat="1" ht="13.5">
      <c r="A49" s="25"/>
      <c r="B49" s="92"/>
      <c r="C49" s="92"/>
      <c r="D49" s="26"/>
      <c r="E49" s="27"/>
      <c r="F49" s="27"/>
      <c r="G49" s="27"/>
      <c r="I49" s="26"/>
      <c r="J49" s="26"/>
      <c r="K49" s="27"/>
      <c r="L49" s="27"/>
      <c r="M49" s="27"/>
    </row>
    <row r="52" spans="1:13" s="3" customFormat="1" ht="13.5">
      <c r="C52" s="1"/>
      <c r="I52" s="105"/>
      <c r="J52" s="107"/>
      <c r="K52" s="107"/>
      <c r="L52" s="107"/>
    </row>
    <row r="53" spans="1:13" s="3" customFormat="1" ht="13.5"/>
    <row r="54" spans="1:13" s="3" customFormat="1" ht="13.5"/>
    <row r="55" spans="1:13" s="3" customFormat="1" ht="13.5"/>
    <row r="56" spans="1:13" s="3" customFormat="1" ht="13.5"/>
    <row r="57" spans="1:13" s="3" customFormat="1" ht="13.5"/>
    <row r="58" spans="1:13" s="3" customFormat="1" ht="13.5"/>
    <row r="59" spans="1:13" s="3" customFormat="1" ht="13.5"/>
    <row r="60" spans="1:13" s="3" customFormat="1" ht="13.5"/>
    <row r="61" spans="1:13" s="3" customFormat="1" ht="13.5"/>
    <row r="62" spans="1:13" s="3" customFormat="1" ht="13.5"/>
    <row r="63" spans="1:13" s="3" customFormat="1" ht="13.5"/>
    <row r="64" spans="1:13" s="3" customFormat="1" ht="13.5"/>
    <row r="65" s="3" customFormat="1" ht="13.5"/>
    <row r="66" s="3" customFormat="1" ht="13.5"/>
    <row r="67" s="3" customFormat="1" ht="13.5"/>
    <row r="68" s="3" customFormat="1" ht="13.5"/>
    <row r="69" s="3" customFormat="1" ht="13.5"/>
    <row r="70" s="3" customFormat="1" ht="13.5"/>
    <row r="71" s="3" customFormat="1" ht="13.5"/>
    <row r="72" s="3" customFormat="1" ht="13.5"/>
    <row r="73" s="3" customFormat="1" ht="13.5"/>
    <row r="74" s="3" customFormat="1" ht="13.5"/>
    <row r="75" s="3" customFormat="1" ht="13.5"/>
    <row r="76" s="3" customFormat="1" ht="13.5"/>
    <row r="77" s="3" customFormat="1" ht="13.5"/>
    <row r="78" s="3" customFormat="1" ht="13.5"/>
    <row r="79" s="3" customFormat="1" ht="13.5"/>
    <row r="80" s="3" customFormat="1" ht="13.5"/>
    <row r="81" s="3" customFormat="1" ht="13.5"/>
    <row r="82" s="3" customFormat="1" ht="13.5"/>
    <row r="83" s="3" customFormat="1" ht="13.5"/>
    <row r="84" s="3" customFormat="1" ht="13.5"/>
    <row r="85" s="3" customFormat="1" ht="13.5"/>
    <row r="86" s="3" customFormat="1" ht="13.5"/>
    <row r="87" s="3" customFormat="1" ht="13.5"/>
    <row r="88" s="3" customFormat="1" ht="13.5"/>
    <row r="89" s="3" customFormat="1" ht="13.5"/>
    <row r="90" s="3" customFormat="1" ht="13.5"/>
    <row r="91" s="3" customFormat="1" ht="13.5"/>
    <row r="92" s="3" customFormat="1" ht="13.5"/>
    <row r="93" s="3" customFormat="1" ht="13.5"/>
    <row r="94" s="3" customFormat="1" ht="13.5"/>
    <row r="95" s="3" customFormat="1" ht="13.5"/>
    <row r="96" s="3" customFormat="1" ht="13.5"/>
    <row r="97" s="3" customFormat="1" ht="13.5"/>
    <row r="98" s="3" customFormat="1" ht="13.5"/>
    <row r="99" s="3" customFormat="1" ht="13.5"/>
    <row r="100" s="3" customFormat="1" ht="13.5"/>
    <row r="101" s="3" customFormat="1" ht="13.5"/>
    <row r="102" s="3" customFormat="1" ht="13.5"/>
    <row r="103" s="3" customFormat="1" ht="13.5"/>
    <row r="104" s="3" customFormat="1" ht="13.5"/>
    <row r="105" s="3" customFormat="1" ht="13.5"/>
    <row r="106" s="3" customFormat="1" ht="13.5"/>
    <row r="107" s="3" customFormat="1" ht="13.5"/>
    <row r="108" s="3" customFormat="1" ht="13.5"/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="3" customFormat="1" ht="13.5"/>
    <row r="116" s="3" customFormat="1" ht="13.5"/>
    <row r="117" s="3" customFormat="1" ht="13.5"/>
    <row r="118" s="3" customFormat="1" ht="13.5"/>
    <row r="119" s="3" customFormat="1" ht="13.5"/>
    <row r="120" s="3" customFormat="1" ht="13.5"/>
    <row r="121" s="3" customFormat="1" ht="13.5"/>
    <row r="122" s="3" customFormat="1" ht="13.5"/>
  </sheetData>
  <mergeCells count="13">
    <mergeCell ref="B49:C49"/>
    <mergeCell ref="I52:L52"/>
    <mergeCell ref="A2:M3"/>
    <mergeCell ref="A4:A5"/>
    <mergeCell ref="B4:B5"/>
    <mergeCell ref="C4:C5"/>
    <mergeCell ref="D4:D5"/>
    <mergeCell ref="E4:F4"/>
    <mergeCell ref="G4:H4"/>
    <mergeCell ref="I4:J4"/>
    <mergeCell ref="K4:L4"/>
    <mergeCell ref="M4:M5"/>
    <mergeCell ref="C46:E46"/>
  </mergeCells>
  <pageMargins left="0.7" right="0.7" top="0.75" bottom="0.75" header="0.3" footer="0.3"/>
  <pageSetup scale="9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35"/>
  <sheetViews>
    <sheetView topLeftCell="A109" workbookViewId="0">
      <selection activeCell="E144" sqref="E144"/>
    </sheetView>
  </sheetViews>
  <sheetFormatPr defaultRowHeight="15.75"/>
  <cols>
    <col min="1" max="1" width="5" style="2" customWidth="1"/>
    <col min="2" max="2" width="9.140625" style="2" customWidth="1"/>
    <col min="3" max="3" width="38.5703125" style="2" customWidth="1"/>
    <col min="4" max="4" width="9.42578125" style="2" customWidth="1"/>
    <col min="5" max="12" width="9.140625" style="2"/>
    <col min="13" max="13" width="11.5703125" style="2" bestFit="1" customWidth="1"/>
    <col min="14" max="14" width="0.28515625" style="2" customWidth="1"/>
    <col min="15" max="17" width="9.140625" style="2" hidden="1" customWidth="1"/>
    <col min="18" max="16384" width="9.140625" style="2"/>
  </cols>
  <sheetData>
    <row r="1" spans="1:13" s="1" customFormat="1" ht="13.5">
      <c r="C1" s="1" t="s">
        <v>122</v>
      </c>
    </row>
    <row r="2" spans="1:13">
      <c r="A2" s="103" t="s">
        <v>123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27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5" spans="1:13" s="3" customFormat="1" ht="45.75" customHeight="1">
      <c r="A5" s="95" t="s">
        <v>2</v>
      </c>
      <c r="B5" s="95" t="s">
        <v>3</v>
      </c>
      <c r="C5" s="95" t="s">
        <v>4</v>
      </c>
      <c r="D5" s="97" t="s">
        <v>5</v>
      </c>
      <c r="E5" s="99" t="s">
        <v>6</v>
      </c>
      <c r="F5" s="100"/>
      <c r="G5" s="99" t="s">
        <v>7</v>
      </c>
      <c r="H5" s="100"/>
      <c r="I5" s="99" t="s">
        <v>8</v>
      </c>
      <c r="J5" s="100"/>
      <c r="K5" s="101" t="s">
        <v>9</v>
      </c>
      <c r="L5" s="102"/>
      <c r="M5" s="95" t="s">
        <v>10</v>
      </c>
    </row>
    <row r="6" spans="1:13" s="3" customFormat="1" ht="48" customHeight="1">
      <c r="A6" s="96"/>
      <c r="B6" s="96"/>
      <c r="C6" s="96"/>
      <c r="D6" s="98"/>
      <c r="E6" s="4" t="s">
        <v>11</v>
      </c>
      <c r="F6" s="5" t="s">
        <v>10</v>
      </c>
      <c r="G6" s="4" t="s">
        <v>12</v>
      </c>
      <c r="H6" s="5" t="s">
        <v>10</v>
      </c>
      <c r="I6" s="4" t="s">
        <v>12</v>
      </c>
      <c r="J6" s="5" t="s">
        <v>10</v>
      </c>
      <c r="K6" s="4" t="s">
        <v>12</v>
      </c>
      <c r="L6" s="5" t="s">
        <v>10</v>
      </c>
      <c r="M6" s="96"/>
    </row>
    <row r="7" spans="1:13" s="3" customFormat="1" ht="13.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</row>
    <row r="8" spans="1:13" s="3" customFormat="1" ht="13.5">
      <c r="A8" s="44"/>
      <c r="B8" s="44"/>
      <c r="C8" s="37" t="s">
        <v>13</v>
      </c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s="3" customFormat="1" ht="27">
      <c r="A9" s="6">
        <v>1</v>
      </c>
      <c r="B9" s="6" t="s">
        <v>22</v>
      </c>
      <c r="C9" s="45" t="s">
        <v>124</v>
      </c>
      <c r="D9" s="6" t="s">
        <v>16</v>
      </c>
      <c r="E9" s="6"/>
      <c r="F9" s="8">
        <v>2.52</v>
      </c>
      <c r="G9" s="8"/>
      <c r="H9" s="8"/>
      <c r="I9" s="8"/>
      <c r="J9" s="8"/>
      <c r="K9" s="8"/>
      <c r="L9" s="8"/>
      <c r="M9" s="8"/>
    </row>
    <row r="10" spans="1:13" s="3" customFormat="1" ht="13.5">
      <c r="A10" s="6"/>
      <c r="B10" s="6"/>
      <c r="C10" s="30" t="s">
        <v>17</v>
      </c>
      <c r="D10" s="6" t="s">
        <v>18</v>
      </c>
      <c r="E10" s="6">
        <v>1.56</v>
      </c>
      <c r="F10" s="8">
        <f>E10*F9</f>
        <v>3.9312</v>
      </c>
      <c r="G10" s="8"/>
      <c r="H10" s="8"/>
      <c r="I10" s="8"/>
      <c r="J10" s="8">
        <f t="shared" ref="J10:J71" si="0">F10*I10</f>
        <v>0</v>
      </c>
      <c r="K10" s="8"/>
      <c r="L10" s="8"/>
      <c r="M10" s="8">
        <f t="shared" ref="M10:M118" si="1">H10+J10+L10</f>
        <v>0</v>
      </c>
    </row>
    <row r="11" spans="1:13" s="3" customFormat="1" ht="13.5">
      <c r="A11" s="6"/>
      <c r="B11" s="6"/>
      <c r="C11" s="30" t="s">
        <v>19</v>
      </c>
      <c r="D11" s="6" t="s">
        <v>20</v>
      </c>
      <c r="E11" s="6">
        <v>9.8400000000000001E-2</v>
      </c>
      <c r="F11" s="8">
        <v>0.248</v>
      </c>
      <c r="G11" s="8"/>
      <c r="H11" s="8"/>
      <c r="I11" s="8"/>
      <c r="J11" s="8"/>
      <c r="K11" s="8"/>
      <c r="L11" s="8">
        <f t="shared" ref="L11:L72" si="2">F11*K11</f>
        <v>0</v>
      </c>
      <c r="M11" s="8">
        <f t="shared" si="1"/>
        <v>0</v>
      </c>
    </row>
    <row r="12" spans="1:13" s="3" customFormat="1" ht="27">
      <c r="A12" s="6">
        <v>2</v>
      </c>
      <c r="B12" s="6" t="s">
        <v>125</v>
      </c>
      <c r="C12" s="29" t="s">
        <v>126</v>
      </c>
      <c r="D12" s="6" t="s">
        <v>16</v>
      </c>
      <c r="E12" s="6"/>
      <c r="F12" s="8">
        <v>18.2</v>
      </c>
      <c r="G12" s="8"/>
      <c r="H12" s="8"/>
      <c r="I12" s="8"/>
      <c r="J12" s="8"/>
      <c r="K12" s="8"/>
      <c r="L12" s="8"/>
      <c r="M12" s="8"/>
    </row>
    <row r="13" spans="1:13" s="3" customFormat="1" ht="13.5">
      <c r="A13" s="6"/>
      <c r="B13" s="6"/>
      <c r="C13" s="30" t="s">
        <v>17</v>
      </c>
      <c r="D13" s="6" t="s">
        <v>18</v>
      </c>
      <c r="E13" s="6">
        <v>0.57999999999999996</v>
      </c>
      <c r="F13" s="8">
        <v>10.55</v>
      </c>
      <c r="G13" s="8"/>
      <c r="H13" s="8"/>
      <c r="I13" s="8"/>
      <c r="J13" s="8">
        <f t="shared" si="0"/>
        <v>0</v>
      </c>
      <c r="K13" s="8"/>
      <c r="L13" s="8"/>
      <c r="M13" s="8">
        <f t="shared" si="1"/>
        <v>0</v>
      </c>
    </row>
    <row r="14" spans="1:13" s="3" customFormat="1" ht="13.5">
      <c r="A14" s="6"/>
      <c r="B14" s="6"/>
      <c r="C14" s="30" t="s">
        <v>19</v>
      </c>
      <c r="D14" s="6" t="s">
        <v>20</v>
      </c>
      <c r="E14" s="6">
        <v>3.0499999999999999E-2</v>
      </c>
      <c r="F14" s="8">
        <v>0.55500000000000005</v>
      </c>
      <c r="G14" s="8"/>
      <c r="H14" s="8"/>
      <c r="I14" s="8"/>
      <c r="J14" s="8"/>
      <c r="K14" s="8"/>
      <c r="L14" s="8">
        <f>F14*K14</f>
        <v>0</v>
      </c>
      <c r="M14" s="8">
        <f t="shared" si="1"/>
        <v>0</v>
      </c>
    </row>
    <row r="15" spans="1:13" s="3" customFormat="1" ht="13.5">
      <c r="A15" s="6"/>
      <c r="B15" s="6"/>
      <c r="C15" s="30" t="s">
        <v>29</v>
      </c>
      <c r="D15" s="6" t="s">
        <v>20</v>
      </c>
      <c r="E15" s="6">
        <v>9.8500000000000004E-2</v>
      </c>
      <c r="F15" s="8">
        <v>1.7929999999999999</v>
      </c>
      <c r="G15" s="8"/>
      <c r="H15" s="8">
        <f>F15*G15</f>
        <v>0</v>
      </c>
      <c r="I15" s="8"/>
      <c r="J15" s="8"/>
      <c r="K15" s="8"/>
      <c r="L15" s="8"/>
      <c r="M15" s="8">
        <f t="shared" si="1"/>
        <v>0</v>
      </c>
    </row>
    <row r="16" spans="1:13" s="3" customFormat="1" ht="27">
      <c r="A16" s="6">
        <v>3</v>
      </c>
      <c r="B16" s="6" t="s">
        <v>127</v>
      </c>
      <c r="C16" s="29" t="s">
        <v>128</v>
      </c>
      <c r="D16" s="6" t="s">
        <v>16</v>
      </c>
      <c r="E16" s="6"/>
      <c r="F16" s="8">
        <v>9</v>
      </c>
      <c r="G16" s="8"/>
      <c r="H16" s="8"/>
      <c r="I16" s="8"/>
      <c r="J16" s="8"/>
      <c r="K16" s="8"/>
      <c r="L16" s="8"/>
      <c r="M16" s="8"/>
    </row>
    <row r="17" spans="1:13" s="3" customFormat="1" ht="13.5">
      <c r="A17" s="6"/>
      <c r="B17" s="6"/>
      <c r="C17" s="30" t="s">
        <v>17</v>
      </c>
      <c r="D17" s="6" t="s">
        <v>18</v>
      </c>
      <c r="E17" s="6">
        <v>0.85</v>
      </c>
      <c r="F17" s="8">
        <f>E17*F16</f>
        <v>7.6499999999999995</v>
      </c>
      <c r="G17" s="8"/>
      <c r="H17" s="8"/>
      <c r="I17" s="8"/>
      <c r="J17" s="8">
        <f t="shared" si="0"/>
        <v>0</v>
      </c>
      <c r="K17" s="8"/>
      <c r="L17" s="8"/>
      <c r="M17" s="8">
        <f t="shared" si="1"/>
        <v>0</v>
      </c>
    </row>
    <row r="18" spans="1:13" s="3" customFormat="1" ht="13.5">
      <c r="A18" s="6"/>
      <c r="B18" s="6"/>
      <c r="C18" s="30" t="s">
        <v>19</v>
      </c>
      <c r="D18" s="6" t="s">
        <v>20</v>
      </c>
      <c r="E18" s="6">
        <v>9.8400000000000001E-2</v>
      </c>
      <c r="F18" s="8">
        <f>F16*E18</f>
        <v>0.88560000000000005</v>
      </c>
      <c r="G18" s="8"/>
      <c r="H18" s="8"/>
      <c r="I18" s="8"/>
      <c r="J18" s="8"/>
      <c r="K18" s="8"/>
      <c r="L18" s="8">
        <f t="shared" si="2"/>
        <v>0</v>
      </c>
      <c r="M18" s="8">
        <f t="shared" si="1"/>
        <v>0</v>
      </c>
    </row>
    <row r="19" spans="1:13" s="3" customFormat="1" ht="13.5">
      <c r="A19" s="6"/>
      <c r="B19" s="6"/>
      <c r="C19" s="42" t="s">
        <v>86</v>
      </c>
      <c r="D19" s="10"/>
      <c r="E19" s="10"/>
      <c r="F19" s="11"/>
      <c r="G19" s="11"/>
      <c r="H19" s="11">
        <f>SUM(H9:H18)</f>
        <v>0</v>
      </c>
      <c r="I19" s="11"/>
      <c r="J19" s="11">
        <f>SUM(J9:J18)</f>
        <v>0</v>
      </c>
      <c r="K19" s="11"/>
      <c r="L19" s="11">
        <f>SUM(L9:L18)</f>
        <v>0</v>
      </c>
      <c r="M19" s="11">
        <f>SUM(M9:M18)</f>
        <v>0</v>
      </c>
    </row>
    <row r="20" spans="1:13" s="3" customFormat="1" ht="13.5">
      <c r="A20" s="6"/>
      <c r="B20" s="6"/>
      <c r="C20" s="37" t="s">
        <v>25</v>
      </c>
      <c r="D20" s="6"/>
      <c r="E20" s="6"/>
      <c r="F20" s="8"/>
      <c r="G20" s="8"/>
      <c r="H20" s="8"/>
      <c r="I20" s="8"/>
      <c r="J20" s="8"/>
      <c r="K20" s="8"/>
      <c r="L20" s="8"/>
      <c r="M20" s="8"/>
    </row>
    <row r="21" spans="1:13" s="3" customFormat="1" ht="27">
      <c r="A21" s="6">
        <v>1</v>
      </c>
      <c r="B21" s="12" t="s">
        <v>41</v>
      </c>
      <c r="C21" s="29" t="s">
        <v>129</v>
      </c>
      <c r="D21" s="6" t="s">
        <v>16</v>
      </c>
      <c r="E21" s="6"/>
      <c r="F21" s="8">
        <v>2.52</v>
      </c>
      <c r="G21" s="8"/>
      <c r="H21" s="8"/>
      <c r="I21" s="8"/>
      <c r="J21" s="8"/>
      <c r="K21" s="8"/>
      <c r="L21" s="8"/>
      <c r="M21" s="8"/>
    </row>
    <row r="22" spans="1:13" s="3" customFormat="1" ht="13.5">
      <c r="A22" s="6"/>
      <c r="B22" s="12"/>
      <c r="C22" s="30" t="s">
        <v>17</v>
      </c>
      <c r="D22" s="6" t="s">
        <v>18</v>
      </c>
      <c r="E22" s="6">
        <v>1.38</v>
      </c>
      <c r="F22" s="8">
        <f>F21*E22</f>
        <v>3.4775999999999998</v>
      </c>
      <c r="G22" s="8"/>
      <c r="H22" s="8"/>
      <c r="I22" s="8"/>
      <c r="J22" s="8">
        <f>I22*F22</f>
        <v>0</v>
      </c>
      <c r="K22" s="8"/>
      <c r="L22" s="8"/>
      <c r="M22" s="8">
        <f t="shared" si="1"/>
        <v>0</v>
      </c>
    </row>
    <row r="23" spans="1:13" s="3" customFormat="1" ht="13.5">
      <c r="A23" s="6"/>
      <c r="B23" s="12"/>
      <c r="C23" s="30" t="s">
        <v>19</v>
      </c>
      <c r="D23" s="6" t="s">
        <v>20</v>
      </c>
      <c r="E23" s="6">
        <v>0.35699999999999998</v>
      </c>
      <c r="F23" s="8">
        <f>F21*E23</f>
        <v>0.89964</v>
      </c>
      <c r="G23" s="8"/>
      <c r="H23" s="8"/>
      <c r="I23" s="8"/>
      <c r="J23" s="8"/>
      <c r="K23" s="8"/>
      <c r="L23" s="8">
        <f t="shared" si="2"/>
        <v>0</v>
      </c>
      <c r="M23" s="8">
        <f t="shared" si="1"/>
        <v>0</v>
      </c>
    </row>
    <row r="24" spans="1:13" s="3" customFormat="1" ht="27">
      <c r="A24" s="6"/>
      <c r="B24" s="12"/>
      <c r="C24" s="30" t="s">
        <v>130</v>
      </c>
      <c r="D24" s="6" t="s">
        <v>16</v>
      </c>
      <c r="E24" s="6">
        <v>1</v>
      </c>
      <c r="F24" s="8">
        <v>2.52</v>
      </c>
      <c r="G24" s="8"/>
      <c r="H24" s="8">
        <f t="shared" ref="H24:H118" si="3">F24*G24</f>
        <v>0</v>
      </c>
      <c r="I24" s="8"/>
      <c r="J24" s="8"/>
      <c r="K24" s="8"/>
      <c r="L24" s="8"/>
      <c r="M24" s="8">
        <f t="shared" si="1"/>
        <v>0</v>
      </c>
    </row>
    <row r="25" spans="1:13" s="3" customFormat="1" ht="13.5">
      <c r="A25" s="6"/>
      <c r="B25" s="12"/>
      <c r="C25" s="30" t="s">
        <v>131</v>
      </c>
      <c r="D25" s="6" t="s">
        <v>36</v>
      </c>
      <c r="E25" s="6"/>
      <c r="F25" s="8">
        <v>2</v>
      </c>
      <c r="G25" s="8"/>
      <c r="H25" s="8">
        <f>F25*G25</f>
        <v>0</v>
      </c>
      <c r="I25" s="8"/>
      <c r="J25" s="8"/>
      <c r="K25" s="8"/>
      <c r="L25" s="8"/>
      <c r="M25" s="8">
        <f>F25*G25</f>
        <v>0</v>
      </c>
    </row>
    <row r="26" spans="1:13" s="3" customFormat="1" ht="13.5">
      <c r="A26" s="6"/>
      <c r="B26" s="12"/>
      <c r="C26" s="30" t="s">
        <v>29</v>
      </c>
      <c r="D26" s="6" t="s">
        <v>20</v>
      </c>
      <c r="E26" s="6">
        <v>0.33800000000000002</v>
      </c>
      <c r="F26" s="8">
        <f>F21*E26</f>
        <v>0.85176000000000007</v>
      </c>
      <c r="G26" s="8"/>
      <c r="H26" s="8">
        <f t="shared" si="3"/>
        <v>0</v>
      </c>
      <c r="I26" s="8"/>
      <c r="J26" s="8"/>
      <c r="K26" s="8"/>
      <c r="L26" s="8"/>
      <c r="M26" s="8">
        <f t="shared" si="1"/>
        <v>0</v>
      </c>
    </row>
    <row r="27" spans="1:13" s="3" customFormat="1" ht="40.5">
      <c r="A27" s="6">
        <v>2</v>
      </c>
      <c r="B27" s="12" t="s">
        <v>132</v>
      </c>
      <c r="C27" s="29" t="s">
        <v>133</v>
      </c>
      <c r="D27" s="6" t="s">
        <v>16</v>
      </c>
      <c r="E27" s="6"/>
      <c r="F27" s="8">
        <v>12</v>
      </c>
      <c r="G27" s="8"/>
      <c r="H27" s="8"/>
      <c r="I27" s="8"/>
      <c r="J27" s="8"/>
      <c r="K27" s="8"/>
      <c r="L27" s="8"/>
      <c r="M27" s="8"/>
    </row>
    <row r="28" spans="1:13" s="3" customFormat="1" ht="13.5">
      <c r="A28" s="6"/>
      <c r="B28" s="12"/>
      <c r="C28" s="30" t="s">
        <v>17</v>
      </c>
      <c r="D28" s="6" t="s">
        <v>18</v>
      </c>
      <c r="E28" s="6">
        <v>1.45</v>
      </c>
      <c r="F28" s="8">
        <f>F27*E28</f>
        <v>17.399999999999999</v>
      </c>
      <c r="G28" s="8"/>
      <c r="H28" s="8"/>
      <c r="I28" s="8"/>
      <c r="J28" s="8">
        <f t="shared" si="0"/>
        <v>0</v>
      </c>
      <c r="K28" s="8"/>
      <c r="L28" s="8"/>
      <c r="M28" s="8">
        <f t="shared" si="1"/>
        <v>0</v>
      </c>
    </row>
    <row r="29" spans="1:13" s="3" customFormat="1" ht="13.5">
      <c r="A29" s="6"/>
      <c r="B29" s="12"/>
      <c r="C29" s="30" t="s">
        <v>19</v>
      </c>
      <c r="D29" s="6" t="s">
        <v>20</v>
      </c>
      <c r="E29" s="6">
        <v>1.9199999999999998E-2</v>
      </c>
      <c r="F29" s="8">
        <f>F27*E29</f>
        <v>0.23039999999999999</v>
      </c>
      <c r="G29" s="8"/>
      <c r="H29" s="8"/>
      <c r="I29" s="8"/>
      <c r="J29" s="8"/>
      <c r="K29" s="8"/>
      <c r="L29" s="8">
        <f>K29*F29</f>
        <v>0</v>
      </c>
      <c r="M29" s="8">
        <f>K29*F29</f>
        <v>0</v>
      </c>
    </row>
    <row r="30" spans="1:13" s="3" customFormat="1" ht="13.5">
      <c r="A30" s="6"/>
      <c r="B30" s="12"/>
      <c r="C30" s="30" t="s">
        <v>134</v>
      </c>
      <c r="D30" s="6" t="s">
        <v>47</v>
      </c>
      <c r="E30" s="6">
        <v>0.13200000000000001</v>
      </c>
      <c r="F30" s="8">
        <v>1.58</v>
      </c>
      <c r="G30" s="8"/>
      <c r="H30" s="8">
        <f>G30*F30</f>
        <v>0</v>
      </c>
      <c r="I30" s="8"/>
      <c r="J30" s="8"/>
      <c r="K30" s="8"/>
      <c r="L30" s="8"/>
      <c r="M30" s="8">
        <f>G30*F30</f>
        <v>0</v>
      </c>
    </row>
    <row r="31" spans="1:13" s="3" customFormat="1" ht="13.5">
      <c r="A31" s="6"/>
      <c r="B31" s="12"/>
      <c r="C31" s="30" t="s">
        <v>135</v>
      </c>
      <c r="D31" s="6" t="s">
        <v>47</v>
      </c>
      <c r="E31" s="6"/>
      <c r="F31" s="8">
        <v>5</v>
      </c>
      <c r="G31" s="8"/>
      <c r="H31" s="8">
        <f>G31*F31</f>
        <v>0</v>
      </c>
      <c r="I31" s="8"/>
      <c r="J31" s="8"/>
      <c r="K31" s="8"/>
      <c r="L31" s="8"/>
      <c r="M31" s="8">
        <f>G31*F31</f>
        <v>0</v>
      </c>
    </row>
    <row r="32" spans="1:13" s="3" customFormat="1">
      <c r="A32" s="6"/>
      <c r="B32" s="12"/>
      <c r="C32" s="30" t="s">
        <v>136</v>
      </c>
      <c r="D32" s="6" t="s">
        <v>16</v>
      </c>
      <c r="E32" s="6"/>
      <c r="F32" s="8">
        <v>10</v>
      </c>
      <c r="G32" s="8"/>
      <c r="H32" s="8">
        <f t="shared" si="3"/>
        <v>0</v>
      </c>
      <c r="I32" s="8"/>
      <c r="J32" s="8"/>
      <c r="K32" s="8"/>
      <c r="L32" s="8"/>
      <c r="M32" s="8">
        <f t="shared" si="1"/>
        <v>0</v>
      </c>
    </row>
    <row r="33" spans="1:24" s="3" customFormat="1" ht="13.5">
      <c r="A33" s="6"/>
      <c r="B33" s="12"/>
      <c r="C33" s="30" t="s">
        <v>29</v>
      </c>
      <c r="D33" s="6" t="s">
        <v>20</v>
      </c>
      <c r="E33" s="6">
        <v>5.5199999999999999E-2</v>
      </c>
      <c r="F33" s="8">
        <v>0.66</v>
      </c>
      <c r="G33" s="8"/>
      <c r="H33" s="8">
        <f t="shared" si="3"/>
        <v>0</v>
      </c>
      <c r="I33" s="8"/>
      <c r="J33" s="8"/>
      <c r="K33" s="8"/>
      <c r="L33" s="8"/>
      <c r="M33" s="8">
        <f t="shared" si="1"/>
        <v>0</v>
      </c>
    </row>
    <row r="34" spans="1:24" s="3" customFormat="1">
      <c r="A34" s="6"/>
      <c r="B34" s="12"/>
      <c r="C34" s="30" t="s">
        <v>137</v>
      </c>
      <c r="D34" s="6" t="s">
        <v>16</v>
      </c>
      <c r="E34" s="6"/>
      <c r="F34" s="8">
        <v>7</v>
      </c>
      <c r="G34" s="8"/>
      <c r="H34" s="8">
        <f>G34*F34</f>
        <v>0</v>
      </c>
      <c r="I34" s="8"/>
      <c r="J34" s="8"/>
      <c r="K34" s="8"/>
      <c r="L34" s="8"/>
      <c r="M34" s="8">
        <f>G34*F34</f>
        <v>0</v>
      </c>
      <c r="X34" s="6"/>
    </row>
    <row r="35" spans="1:24" s="3" customFormat="1" ht="27">
      <c r="A35" s="6">
        <v>3</v>
      </c>
      <c r="B35" s="12" t="s">
        <v>119</v>
      </c>
      <c r="C35" s="29" t="s">
        <v>138</v>
      </c>
      <c r="D35" s="6" t="s">
        <v>16</v>
      </c>
      <c r="E35" s="6"/>
      <c r="F35" s="8">
        <v>4</v>
      </c>
      <c r="G35" s="8"/>
      <c r="H35" s="8"/>
      <c r="I35" s="8"/>
      <c r="J35" s="8"/>
      <c r="K35" s="8"/>
      <c r="L35" s="8"/>
      <c r="M35" s="8"/>
    </row>
    <row r="36" spans="1:24" s="3" customFormat="1">
      <c r="A36" s="6"/>
      <c r="B36" s="12"/>
      <c r="C36" s="30" t="s">
        <v>17</v>
      </c>
      <c r="D36" s="6" t="s">
        <v>16</v>
      </c>
      <c r="E36" s="6"/>
      <c r="F36" s="8">
        <v>4</v>
      </c>
      <c r="G36" s="8"/>
      <c r="H36" s="8"/>
      <c r="I36" s="8"/>
      <c r="J36" s="8">
        <f t="shared" si="0"/>
        <v>0</v>
      </c>
      <c r="K36" s="8"/>
      <c r="L36" s="8"/>
      <c r="M36" s="8">
        <f t="shared" si="1"/>
        <v>0</v>
      </c>
    </row>
    <row r="37" spans="1:24" s="3" customFormat="1" ht="13.5">
      <c r="A37" s="6"/>
      <c r="B37" s="12"/>
      <c r="C37" s="30" t="s">
        <v>19</v>
      </c>
      <c r="D37" s="6" t="s">
        <v>20</v>
      </c>
      <c r="E37" s="6">
        <v>0.13</v>
      </c>
      <c r="F37" s="8">
        <f>F35*E37</f>
        <v>0.52</v>
      </c>
      <c r="G37" s="8"/>
      <c r="H37" s="8"/>
      <c r="I37" s="8"/>
      <c r="J37" s="8"/>
      <c r="K37" s="8"/>
      <c r="L37" s="8">
        <f t="shared" si="2"/>
        <v>0</v>
      </c>
      <c r="M37" s="8">
        <f t="shared" si="1"/>
        <v>0</v>
      </c>
    </row>
    <row r="38" spans="1:24" s="3" customFormat="1" ht="27">
      <c r="A38" s="6"/>
      <c r="B38" s="12"/>
      <c r="C38" s="30" t="s">
        <v>139</v>
      </c>
      <c r="D38" s="6" t="s">
        <v>16</v>
      </c>
      <c r="E38" s="6"/>
      <c r="F38" s="8">
        <v>4</v>
      </c>
      <c r="G38" s="8"/>
      <c r="H38" s="8">
        <f t="shared" si="3"/>
        <v>0</v>
      </c>
      <c r="I38" s="8"/>
      <c r="J38" s="8"/>
      <c r="K38" s="8"/>
      <c r="L38" s="8"/>
      <c r="M38" s="8">
        <f t="shared" si="1"/>
        <v>0</v>
      </c>
    </row>
    <row r="39" spans="1:24" s="3" customFormat="1" ht="13.5">
      <c r="A39" s="6"/>
      <c r="B39" s="12"/>
      <c r="C39" s="30" t="s">
        <v>29</v>
      </c>
      <c r="D39" s="6" t="s">
        <v>20</v>
      </c>
      <c r="E39" s="6">
        <v>2.06E-2</v>
      </c>
      <c r="F39" s="8">
        <f>F38*E39</f>
        <v>8.2400000000000001E-2</v>
      </c>
      <c r="G39" s="8"/>
      <c r="H39" s="8">
        <f t="shared" si="3"/>
        <v>0</v>
      </c>
      <c r="I39" s="8"/>
      <c r="J39" s="8"/>
      <c r="K39" s="8"/>
      <c r="L39" s="8"/>
      <c r="M39" s="8">
        <f t="shared" si="1"/>
        <v>0</v>
      </c>
    </row>
    <row r="40" spans="1:24" s="3" customFormat="1" ht="27">
      <c r="A40" s="6">
        <v>4</v>
      </c>
      <c r="B40" s="12" t="s">
        <v>41</v>
      </c>
      <c r="C40" s="29" t="s">
        <v>140</v>
      </c>
      <c r="D40" s="6" t="s">
        <v>36</v>
      </c>
      <c r="E40" s="6"/>
      <c r="F40" s="8">
        <v>6</v>
      </c>
      <c r="G40" s="8"/>
      <c r="H40" s="8"/>
      <c r="I40" s="8"/>
      <c r="J40" s="8"/>
      <c r="K40" s="8"/>
      <c r="L40" s="8"/>
      <c r="M40" s="8"/>
    </row>
    <row r="41" spans="1:24" s="3" customFormat="1">
      <c r="A41" s="6"/>
      <c r="B41" s="12"/>
      <c r="C41" s="30" t="s">
        <v>17</v>
      </c>
      <c r="D41" s="6" t="s">
        <v>16</v>
      </c>
      <c r="E41" s="6"/>
      <c r="F41" s="8">
        <v>6</v>
      </c>
      <c r="G41" s="8"/>
      <c r="H41" s="8"/>
      <c r="I41" s="8"/>
      <c r="J41" s="8">
        <f t="shared" si="0"/>
        <v>0</v>
      </c>
      <c r="K41" s="8"/>
      <c r="L41" s="8"/>
      <c r="M41" s="8">
        <f t="shared" si="1"/>
        <v>0</v>
      </c>
    </row>
    <row r="42" spans="1:24" s="3" customFormat="1" ht="22.5" customHeight="1">
      <c r="A42" s="6"/>
      <c r="B42" s="12"/>
      <c r="C42" s="46" t="s">
        <v>141</v>
      </c>
      <c r="D42" s="6" t="s">
        <v>36</v>
      </c>
      <c r="E42" s="6"/>
      <c r="F42" s="8">
        <v>6</v>
      </c>
      <c r="G42" s="8"/>
      <c r="H42" s="8">
        <f t="shared" si="3"/>
        <v>0</v>
      </c>
      <c r="I42" s="8"/>
      <c r="J42" s="8"/>
      <c r="K42" s="8"/>
      <c r="L42" s="8"/>
      <c r="M42" s="8">
        <f t="shared" si="1"/>
        <v>0</v>
      </c>
    </row>
    <row r="43" spans="1:24" s="3" customFormat="1" ht="40.5">
      <c r="A43" s="6">
        <v>5</v>
      </c>
      <c r="B43" s="12" t="s">
        <v>142</v>
      </c>
      <c r="C43" s="29" t="s">
        <v>143</v>
      </c>
      <c r="D43" s="6" t="s">
        <v>16</v>
      </c>
      <c r="E43" s="6"/>
      <c r="F43" s="8">
        <v>19</v>
      </c>
      <c r="G43" s="8"/>
      <c r="H43" s="8"/>
      <c r="I43" s="8"/>
      <c r="J43" s="8"/>
      <c r="K43" s="8"/>
      <c r="L43" s="8"/>
      <c r="M43" s="8"/>
    </row>
    <row r="44" spans="1:24" s="3" customFormat="1" ht="13.5">
      <c r="A44" s="6"/>
      <c r="B44" s="12"/>
      <c r="C44" s="30" t="s">
        <v>17</v>
      </c>
      <c r="D44" s="6" t="s">
        <v>18</v>
      </c>
      <c r="E44" s="6">
        <v>1.31</v>
      </c>
      <c r="F44" s="8">
        <f>F43*E44</f>
        <v>24.89</v>
      </c>
      <c r="G44" s="8"/>
      <c r="H44" s="8"/>
      <c r="I44" s="8"/>
      <c r="J44" s="8">
        <f t="shared" si="0"/>
        <v>0</v>
      </c>
      <c r="K44" s="8"/>
      <c r="L44" s="8"/>
      <c r="M44" s="8">
        <f t="shared" si="1"/>
        <v>0</v>
      </c>
    </row>
    <row r="45" spans="1:24" s="3" customFormat="1" ht="13.5">
      <c r="A45" s="6"/>
      <c r="B45" s="12"/>
      <c r="C45" s="30" t="s">
        <v>19</v>
      </c>
      <c r="D45" s="6" t="s">
        <v>20</v>
      </c>
      <c r="E45" s="6">
        <v>3.5000000000000003E-2</v>
      </c>
      <c r="F45" s="8">
        <f>F43*E45</f>
        <v>0.66500000000000004</v>
      </c>
      <c r="G45" s="8"/>
      <c r="H45" s="8"/>
      <c r="I45" s="8"/>
      <c r="J45" s="8"/>
      <c r="K45" s="8"/>
      <c r="L45" s="8">
        <f t="shared" si="2"/>
        <v>0</v>
      </c>
      <c r="M45" s="8">
        <f t="shared" si="1"/>
        <v>0</v>
      </c>
    </row>
    <row r="46" spans="1:24" s="3" customFormat="1">
      <c r="A46" s="6"/>
      <c r="B46" s="12"/>
      <c r="C46" s="30" t="s">
        <v>144</v>
      </c>
      <c r="D46" s="6" t="s">
        <v>16</v>
      </c>
      <c r="E46" s="6">
        <v>1.02</v>
      </c>
      <c r="F46" s="8">
        <v>19.38</v>
      </c>
      <c r="G46" s="8"/>
      <c r="H46" s="8">
        <f t="shared" si="3"/>
        <v>0</v>
      </c>
      <c r="I46" s="8"/>
      <c r="J46" s="8"/>
      <c r="K46" s="8"/>
      <c r="L46" s="8"/>
      <c r="M46" s="8">
        <f t="shared" si="1"/>
        <v>0</v>
      </c>
    </row>
    <row r="47" spans="1:24" s="3" customFormat="1" ht="13.5">
      <c r="A47" s="6"/>
      <c r="B47" s="12"/>
      <c r="C47" s="30" t="s">
        <v>29</v>
      </c>
      <c r="D47" s="6" t="s">
        <v>20</v>
      </c>
      <c r="E47" s="6">
        <v>0.38900000000000001</v>
      </c>
      <c r="F47" s="8">
        <v>7.39</v>
      </c>
      <c r="G47" s="8"/>
      <c r="H47" s="8">
        <f t="shared" si="3"/>
        <v>0</v>
      </c>
      <c r="I47" s="8"/>
      <c r="J47" s="8"/>
      <c r="K47" s="8"/>
      <c r="L47" s="8"/>
      <c r="M47" s="8">
        <f t="shared" si="1"/>
        <v>0</v>
      </c>
    </row>
    <row r="48" spans="1:24" s="3" customFormat="1" ht="13.5">
      <c r="A48" s="6">
        <v>6</v>
      </c>
      <c r="B48" s="12" t="s">
        <v>145</v>
      </c>
      <c r="C48" s="29" t="s">
        <v>146</v>
      </c>
      <c r="D48" s="6" t="s">
        <v>45</v>
      </c>
      <c r="E48" s="6"/>
      <c r="F48" s="8">
        <v>26</v>
      </c>
      <c r="G48" s="8"/>
      <c r="H48" s="8"/>
      <c r="I48" s="8"/>
      <c r="J48" s="8"/>
      <c r="K48" s="8"/>
      <c r="L48" s="8"/>
      <c r="M48" s="8"/>
    </row>
    <row r="49" spans="1:13" s="3" customFormat="1" ht="13.5">
      <c r="A49" s="6"/>
      <c r="B49" s="12"/>
      <c r="C49" s="30" t="s">
        <v>147</v>
      </c>
      <c r="D49" s="6"/>
      <c r="E49" s="6"/>
      <c r="F49" s="8"/>
      <c r="G49" s="8"/>
      <c r="H49" s="8"/>
      <c r="I49" s="8"/>
      <c r="J49" s="8"/>
      <c r="K49" s="8"/>
      <c r="L49" s="8"/>
      <c r="M49" s="8"/>
    </row>
    <row r="50" spans="1:13" s="3" customFormat="1" ht="13.5">
      <c r="A50" s="6"/>
      <c r="B50" s="12" t="s">
        <v>38</v>
      </c>
      <c r="C50" s="30" t="s">
        <v>17</v>
      </c>
      <c r="D50" s="6" t="s">
        <v>45</v>
      </c>
      <c r="E50" s="6"/>
      <c r="F50" s="8">
        <v>26</v>
      </c>
      <c r="G50" s="8"/>
      <c r="H50" s="8"/>
      <c r="I50" s="8"/>
      <c r="J50" s="8">
        <f t="shared" si="0"/>
        <v>0</v>
      </c>
      <c r="K50" s="8"/>
      <c r="L50" s="8"/>
      <c r="M50" s="8">
        <f t="shared" si="1"/>
        <v>0</v>
      </c>
    </row>
    <row r="51" spans="1:13" s="3" customFormat="1" ht="13.5">
      <c r="A51" s="6"/>
      <c r="B51" s="12"/>
      <c r="C51" s="30" t="s">
        <v>148</v>
      </c>
      <c r="D51" s="6" t="s">
        <v>45</v>
      </c>
      <c r="E51" s="6">
        <v>1.07</v>
      </c>
      <c r="F51" s="8">
        <v>27.82</v>
      </c>
      <c r="G51" s="8"/>
      <c r="H51" s="8">
        <f t="shared" si="3"/>
        <v>0</v>
      </c>
      <c r="I51" s="8"/>
      <c r="J51" s="8"/>
      <c r="K51" s="8"/>
      <c r="L51" s="8"/>
      <c r="M51" s="8">
        <f t="shared" si="1"/>
        <v>0</v>
      </c>
    </row>
    <row r="52" spans="1:13" s="3" customFormat="1" ht="13.5">
      <c r="A52" s="6"/>
      <c r="B52" s="12"/>
      <c r="C52" s="30" t="s">
        <v>149</v>
      </c>
      <c r="D52" s="6"/>
      <c r="E52" s="6"/>
      <c r="F52" s="8"/>
      <c r="G52" s="8"/>
      <c r="H52" s="8"/>
      <c r="I52" s="8"/>
      <c r="J52" s="8"/>
      <c r="K52" s="8"/>
      <c r="L52" s="8"/>
      <c r="M52" s="8"/>
    </row>
    <row r="53" spans="1:13" s="3" customFormat="1" ht="13.5">
      <c r="A53" s="6"/>
      <c r="B53" s="12"/>
      <c r="C53" s="30" t="s">
        <v>29</v>
      </c>
      <c r="D53" s="6" t="s">
        <v>20</v>
      </c>
      <c r="E53" s="6">
        <v>4.8000000000000001E-2</v>
      </c>
      <c r="F53" s="8">
        <v>1.25</v>
      </c>
      <c r="G53" s="8"/>
      <c r="H53" s="8">
        <f t="shared" si="3"/>
        <v>0</v>
      </c>
      <c r="I53" s="8"/>
      <c r="J53" s="8"/>
      <c r="K53" s="8"/>
      <c r="L53" s="8"/>
      <c r="M53" s="8">
        <f t="shared" si="1"/>
        <v>0</v>
      </c>
    </row>
    <row r="54" spans="1:13" s="3" customFormat="1" ht="27">
      <c r="A54" s="6">
        <v>7</v>
      </c>
      <c r="B54" s="12" t="s">
        <v>67</v>
      </c>
      <c r="C54" s="29" t="s">
        <v>150</v>
      </c>
      <c r="D54" s="6" t="s">
        <v>16</v>
      </c>
      <c r="E54" s="6"/>
      <c r="F54" s="8">
        <v>56</v>
      </c>
      <c r="G54" s="8"/>
      <c r="H54" s="8"/>
      <c r="I54" s="8"/>
      <c r="J54" s="8"/>
      <c r="K54" s="8"/>
      <c r="L54" s="8"/>
      <c r="M54" s="8"/>
    </row>
    <row r="55" spans="1:13" s="3" customFormat="1" ht="13.5">
      <c r="A55" s="6"/>
      <c r="B55" s="12"/>
      <c r="C55" s="30" t="s">
        <v>17</v>
      </c>
      <c r="D55" s="6" t="s">
        <v>18</v>
      </c>
      <c r="E55" s="6">
        <v>0.41</v>
      </c>
      <c r="F55" s="8">
        <f>F54*E55</f>
        <v>22.959999999999997</v>
      </c>
      <c r="G55" s="8"/>
      <c r="H55" s="8"/>
      <c r="I55" s="8"/>
      <c r="J55" s="8">
        <f>I55*F55</f>
        <v>0</v>
      </c>
      <c r="K55" s="8"/>
      <c r="L55" s="8"/>
      <c r="M55" s="8">
        <f t="shared" si="1"/>
        <v>0</v>
      </c>
    </row>
    <row r="56" spans="1:13" s="3" customFormat="1" ht="13.5">
      <c r="A56" s="6"/>
      <c r="B56" s="12"/>
      <c r="C56" s="30" t="s">
        <v>151</v>
      </c>
      <c r="D56" s="6" t="s">
        <v>47</v>
      </c>
      <c r="E56" s="6">
        <v>0.63</v>
      </c>
      <c r="F56" s="8">
        <f>F54*E56</f>
        <v>35.28</v>
      </c>
      <c r="G56" s="8"/>
      <c r="H56" s="8">
        <f t="shared" si="3"/>
        <v>0</v>
      </c>
      <c r="I56" s="8"/>
      <c r="J56" s="8"/>
      <c r="K56" s="8"/>
      <c r="L56" s="8"/>
      <c r="M56" s="8">
        <f t="shared" si="1"/>
        <v>0</v>
      </c>
    </row>
    <row r="57" spans="1:13" s="3" customFormat="1" ht="13.5">
      <c r="A57" s="6"/>
      <c r="B57" s="12"/>
      <c r="C57" s="30" t="s">
        <v>48</v>
      </c>
      <c r="D57" s="6" t="s">
        <v>47</v>
      </c>
      <c r="E57" s="6">
        <v>0.51</v>
      </c>
      <c r="F57" s="8">
        <f>F54*E57</f>
        <v>28.560000000000002</v>
      </c>
      <c r="G57" s="8"/>
      <c r="H57" s="8">
        <f t="shared" si="3"/>
        <v>0</v>
      </c>
      <c r="I57" s="8"/>
      <c r="J57" s="8"/>
      <c r="K57" s="8"/>
      <c r="L57" s="8"/>
      <c r="M57" s="8">
        <f t="shared" si="1"/>
        <v>0</v>
      </c>
    </row>
    <row r="58" spans="1:13" s="3" customFormat="1" ht="13.5">
      <c r="A58" s="6"/>
      <c r="B58" s="12"/>
      <c r="C58" s="30" t="s">
        <v>29</v>
      </c>
      <c r="D58" s="6" t="s">
        <v>152</v>
      </c>
      <c r="E58" s="6">
        <v>7.0000000000000001E-3</v>
      </c>
      <c r="F58" s="8">
        <f>F54*E58</f>
        <v>0.39200000000000002</v>
      </c>
      <c r="G58" s="8"/>
      <c r="H58" s="8">
        <f>G58*F58</f>
        <v>0</v>
      </c>
      <c r="I58" s="8"/>
      <c r="J58" s="8"/>
      <c r="K58" s="8"/>
      <c r="L58" s="8"/>
      <c r="M58" s="8">
        <f t="shared" si="1"/>
        <v>0</v>
      </c>
    </row>
    <row r="59" spans="1:13" s="3" customFormat="1" ht="13.5">
      <c r="A59" s="6"/>
      <c r="B59" s="12"/>
      <c r="C59" s="47" t="s">
        <v>153</v>
      </c>
      <c r="D59" s="48"/>
      <c r="E59" s="48"/>
      <c r="F59" s="49"/>
      <c r="G59" s="49"/>
      <c r="H59" s="50">
        <f>SUM(H21:H58)</f>
        <v>0</v>
      </c>
      <c r="I59" s="50"/>
      <c r="J59" s="50">
        <f>SUM(J22:J58)</f>
        <v>0</v>
      </c>
      <c r="K59" s="50"/>
      <c r="L59" s="13">
        <f>SUM(L21:L58)</f>
        <v>0</v>
      </c>
      <c r="M59" s="13">
        <f>SUM(M21:M58)</f>
        <v>0</v>
      </c>
    </row>
    <row r="60" spans="1:13" s="3" customFormat="1" ht="27">
      <c r="A60" s="6"/>
      <c r="B60" s="12"/>
      <c r="C60" s="51" t="s">
        <v>154</v>
      </c>
      <c r="D60" s="48"/>
      <c r="E60" s="48"/>
      <c r="F60" s="49"/>
      <c r="G60" s="49"/>
      <c r="H60" s="49"/>
      <c r="I60" s="50"/>
      <c r="J60" s="49"/>
      <c r="K60" s="50"/>
      <c r="L60" s="8"/>
      <c r="M60" s="8"/>
    </row>
    <row r="61" spans="1:13" s="3" customFormat="1" ht="27">
      <c r="A61" s="6">
        <v>1</v>
      </c>
      <c r="B61" s="12" t="s">
        <v>155</v>
      </c>
      <c r="C61" s="51" t="s">
        <v>156</v>
      </c>
      <c r="D61" s="48" t="s">
        <v>157</v>
      </c>
      <c r="E61" s="48"/>
      <c r="F61" s="49">
        <v>2</v>
      </c>
      <c r="G61" s="49"/>
      <c r="H61" s="49"/>
      <c r="I61" s="50"/>
      <c r="J61" s="49"/>
      <c r="K61" s="50"/>
      <c r="L61" s="8"/>
      <c r="M61" s="8"/>
    </row>
    <row r="62" spans="1:13" s="3" customFormat="1" ht="13.5">
      <c r="A62" s="6"/>
      <c r="B62" s="12"/>
      <c r="C62" s="52" t="s">
        <v>17</v>
      </c>
      <c r="D62" s="48" t="s">
        <v>18</v>
      </c>
      <c r="E62" s="48">
        <v>24</v>
      </c>
      <c r="F62" s="49">
        <v>48</v>
      </c>
      <c r="G62" s="49"/>
      <c r="H62" s="49"/>
      <c r="I62" s="49"/>
      <c r="J62" s="49">
        <f>I62*F62</f>
        <v>0</v>
      </c>
      <c r="K62" s="50"/>
      <c r="L62" s="8"/>
      <c r="M62" s="8">
        <f t="shared" si="1"/>
        <v>0</v>
      </c>
    </row>
    <row r="63" spans="1:13" s="3" customFormat="1" ht="13.5">
      <c r="A63" s="6"/>
      <c r="B63" s="12"/>
      <c r="C63" s="52" t="s">
        <v>19</v>
      </c>
      <c r="D63" s="48" t="s">
        <v>20</v>
      </c>
      <c r="E63" s="48">
        <v>1.3</v>
      </c>
      <c r="F63" s="49">
        <v>2.6</v>
      </c>
      <c r="G63" s="49"/>
      <c r="H63" s="49"/>
      <c r="I63" s="50"/>
      <c r="J63" s="49"/>
      <c r="K63" s="49"/>
      <c r="L63" s="8">
        <f t="shared" si="2"/>
        <v>0</v>
      </c>
      <c r="M63" s="8">
        <f t="shared" si="1"/>
        <v>0</v>
      </c>
    </row>
    <row r="64" spans="1:13" s="3" customFormat="1">
      <c r="A64" s="6"/>
      <c r="B64" s="12"/>
      <c r="C64" s="52" t="s">
        <v>158</v>
      </c>
      <c r="D64" s="48" t="s">
        <v>159</v>
      </c>
      <c r="E64" s="48">
        <v>0.5</v>
      </c>
      <c r="F64" s="49">
        <f>E64*F61</f>
        <v>1</v>
      </c>
      <c r="G64" s="49"/>
      <c r="H64" s="49">
        <f t="shared" si="3"/>
        <v>0</v>
      </c>
      <c r="I64" s="50"/>
      <c r="J64" s="49"/>
      <c r="K64" s="50"/>
      <c r="L64" s="8"/>
      <c r="M64" s="8">
        <f t="shared" si="1"/>
        <v>0</v>
      </c>
    </row>
    <row r="65" spans="1:13" s="3" customFormat="1" ht="13.5">
      <c r="A65" s="6"/>
      <c r="B65" s="12"/>
      <c r="C65" s="52" t="s">
        <v>160</v>
      </c>
      <c r="D65" s="48" t="s">
        <v>47</v>
      </c>
      <c r="E65" s="48">
        <v>3</v>
      </c>
      <c r="F65" s="49">
        <v>6</v>
      </c>
      <c r="G65" s="49"/>
      <c r="H65" s="49">
        <f t="shared" si="3"/>
        <v>0</v>
      </c>
      <c r="I65" s="50"/>
      <c r="J65" s="49"/>
      <c r="K65" s="50"/>
      <c r="L65" s="8"/>
      <c r="M65" s="8">
        <f t="shared" si="1"/>
        <v>0</v>
      </c>
    </row>
    <row r="66" spans="1:13" s="3" customFormat="1" ht="13.5">
      <c r="A66" s="6"/>
      <c r="B66" s="12"/>
      <c r="C66" s="52" t="s">
        <v>161</v>
      </c>
      <c r="D66" s="48" t="s">
        <v>47</v>
      </c>
      <c r="E66" s="48">
        <v>3.08</v>
      </c>
      <c r="F66" s="49">
        <f>F61*E66</f>
        <v>6.16</v>
      </c>
      <c r="G66" s="49"/>
      <c r="H66" s="49">
        <f>G66*F66</f>
        <v>0</v>
      </c>
      <c r="I66" s="50"/>
      <c r="J66" s="49"/>
      <c r="K66" s="50"/>
      <c r="L66" s="8"/>
      <c r="M66" s="8">
        <f t="shared" si="1"/>
        <v>0</v>
      </c>
    </row>
    <row r="67" spans="1:13" s="3" customFormat="1" ht="13.5">
      <c r="A67" s="6"/>
      <c r="B67" s="12"/>
      <c r="C67" s="52" t="s">
        <v>29</v>
      </c>
      <c r="D67" s="48" t="s">
        <v>20</v>
      </c>
      <c r="E67" s="48">
        <v>1.38</v>
      </c>
      <c r="F67" s="49">
        <v>4.1399999999999997</v>
      </c>
      <c r="G67" s="49"/>
      <c r="H67" s="49">
        <f t="shared" si="3"/>
        <v>0</v>
      </c>
      <c r="I67" s="50"/>
      <c r="J67" s="49"/>
      <c r="K67" s="50"/>
      <c r="L67" s="8"/>
      <c r="M67" s="8">
        <f t="shared" si="1"/>
        <v>0</v>
      </c>
    </row>
    <row r="68" spans="1:13" s="3" customFormat="1">
      <c r="A68" s="6"/>
      <c r="B68" s="12"/>
      <c r="C68" s="52" t="s">
        <v>162</v>
      </c>
      <c r="D68" s="48" t="s">
        <v>163</v>
      </c>
      <c r="E68" s="48"/>
      <c r="F68" s="49">
        <v>0.25</v>
      </c>
      <c r="G68" s="49"/>
      <c r="H68" s="49">
        <f t="shared" si="3"/>
        <v>0</v>
      </c>
      <c r="I68" s="50"/>
      <c r="J68" s="49"/>
      <c r="K68" s="50"/>
      <c r="L68" s="8"/>
      <c r="M68" s="8">
        <f t="shared" si="1"/>
        <v>0</v>
      </c>
    </row>
    <row r="69" spans="1:13" s="3" customFormat="1" ht="13.5">
      <c r="A69" s="6"/>
      <c r="B69" s="12"/>
      <c r="C69" s="52" t="s">
        <v>164</v>
      </c>
      <c r="D69" s="48"/>
      <c r="E69" s="48"/>
      <c r="F69" s="49">
        <v>12</v>
      </c>
      <c r="G69" s="49"/>
      <c r="H69" s="49">
        <f t="shared" si="3"/>
        <v>0</v>
      </c>
      <c r="I69" s="50"/>
      <c r="J69" s="49"/>
      <c r="K69" s="50"/>
      <c r="L69" s="8"/>
      <c r="M69" s="8">
        <f t="shared" si="1"/>
        <v>0</v>
      </c>
    </row>
    <row r="70" spans="1:13" s="3" customFormat="1" ht="27">
      <c r="A70" s="6">
        <v>2</v>
      </c>
      <c r="B70" s="12" t="s">
        <v>155</v>
      </c>
      <c r="C70" s="51" t="s">
        <v>165</v>
      </c>
      <c r="D70" s="48" t="s">
        <v>157</v>
      </c>
      <c r="E70" s="48"/>
      <c r="F70" s="49">
        <v>5</v>
      </c>
      <c r="G70" s="49"/>
      <c r="H70" s="49"/>
      <c r="I70" s="50"/>
      <c r="J70" s="49"/>
      <c r="K70" s="50"/>
      <c r="L70" s="8"/>
      <c r="M70" s="8"/>
    </row>
    <row r="71" spans="1:13" s="3" customFormat="1" ht="13.5">
      <c r="A71" s="6"/>
      <c r="B71" s="12"/>
      <c r="C71" s="52" t="s">
        <v>17</v>
      </c>
      <c r="D71" s="48" t="s">
        <v>18</v>
      </c>
      <c r="E71" s="48">
        <v>24</v>
      </c>
      <c r="F71" s="49">
        <f>F70*E71</f>
        <v>120</v>
      </c>
      <c r="G71" s="49"/>
      <c r="H71" s="49"/>
      <c r="I71" s="49"/>
      <c r="J71" s="49">
        <f t="shared" si="0"/>
        <v>0</v>
      </c>
      <c r="K71" s="50"/>
      <c r="L71" s="8"/>
      <c r="M71" s="8">
        <f t="shared" si="1"/>
        <v>0</v>
      </c>
    </row>
    <row r="72" spans="1:13" s="3" customFormat="1" ht="13.5">
      <c r="A72" s="6"/>
      <c r="B72" s="12"/>
      <c r="C72" s="52" t="s">
        <v>19</v>
      </c>
      <c r="D72" s="48" t="s">
        <v>20</v>
      </c>
      <c r="E72" s="48">
        <v>1.3</v>
      </c>
      <c r="F72" s="49">
        <f>F70*E72</f>
        <v>6.5</v>
      </c>
      <c r="G72" s="49"/>
      <c r="H72" s="49"/>
      <c r="I72" s="50"/>
      <c r="J72" s="49"/>
      <c r="K72" s="49"/>
      <c r="L72" s="8">
        <f t="shared" si="2"/>
        <v>0</v>
      </c>
      <c r="M72" s="8">
        <f t="shared" si="1"/>
        <v>0</v>
      </c>
    </row>
    <row r="73" spans="1:13" s="3" customFormat="1">
      <c r="A73" s="6"/>
      <c r="B73" s="12"/>
      <c r="C73" s="52" t="s">
        <v>166</v>
      </c>
      <c r="D73" s="48" t="s">
        <v>159</v>
      </c>
      <c r="E73" s="48">
        <v>0.88</v>
      </c>
      <c r="F73" s="49">
        <f>F70*E73</f>
        <v>4.4000000000000004</v>
      </c>
      <c r="G73" s="49"/>
      <c r="H73" s="49">
        <f t="shared" si="3"/>
        <v>0</v>
      </c>
      <c r="I73" s="50"/>
      <c r="J73" s="49"/>
      <c r="K73" s="50"/>
      <c r="L73" s="8"/>
      <c r="M73" s="8">
        <f t="shared" si="1"/>
        <v>0</v>
      </c>
    </row>
    <row r="74" spans="1:13" s="3" customFormat="1" ht="13.5">
      <c r="A74" s="6"/>
      <c r="B74" s="12"/>
      <c r="C74" s="52" t="s">
        <v>160</v>
      </c>
      <c r="D74" s="48" t="s">
        <v>47</v>
      </c>
      <c r="E74" s="48">
        <v>3</v>
      </c>
      <c r="F74" s="49">
        <f>F70*E74</f>
        <v>15</v>
      </c>
      <c r="G74" s="49"/>
      <c r="H74" s="49">
        <f t="shared" si="3"/>
        <v>0</v>
      </c>
      <c r="I74" s="50"/>
      <c r="J74" s="49"/>
      <c r="K74" s="50"/>
      <c r="L74" s="8"/>
      <c r="M74" s="8">
        <f t="shared" si="1"/>
        <v>0</v>
      </c>
    </row>
    <row r="75" spans="1:13" s="3" customFormat="1" ht="13.5">
      <c r="A75" s="6"/>
      <c r="B75" s="12"/>
      <c r="C75" s="52" t="s">
        <v>161</v>
      </c>
      <c r="D75" s="48" t="s">
        <v>47</v>
      </c>
      <c r="E75" s="48">
        <v>3.08</v>
      </c>
      <c r="F75" s="49">
        <f>F70*E75</f>
        <v>15.4</v>
      </c>
      <c r="G75" s="49"/>
      <c r="H75" s="49">
        <f t="shared" si="3"/>
        <v>0</v>
      </c>
      <c r="I75" s="50"/>
      <c r="J75" s="49"/>
      <c r="K75" s="50"/>
      <c r="L75" s="8"/>
      <c r="M75" s="8">
        <f t="shared" si="1"/>
        <v>0</v>
      </c>
    </row>
    <row r="76" spans="1:13" s="3" customFormat="1">
      <c r="A76" s="6"/>
      <c r="B76" s="12"/>
      <c r="C76" s="52" t="s">
        <v>164</v>
      </c>
      <c r="D76" s="48" t="s">
        <v>163</v>
      </c>
      <c r="E76" s="48"/>
      <c r="F76" s="49">
        <v>26</v>
      </c>
      <c r="G76" s="49"/>
      <c r="H76" s="49">
        <f t="shared" si="3"/>
        <v>0</v>
      </c>
      <c r="I76" s="50"/>
      <c r="J76" s="49"/>
      <c r="K76" s="50"/>
      <c r="L76" s="8"/>
      <c r="M76" s="8">
        <f t="shared" si="1"/>
        <v>0</v>
      </c>
    </row>
    <row r="77" spans="1:13" s="3" customFormat="1" ht="13.5">
      <c r="A77" s="6"/>
      <c r="B77" s="12"/>
      <c r="C77" s="51" t="s">
        <v>29</v>
      </c>
      <c r="D77" s="48" t="s">
        <v>20</v>
      </c>
      <c r="E77" s="48">
        <v>1.38</v>
      </c>
      <c r="F77" s="49">
        <f>F70*E77</f>
        <v>6.8999999999999995</v>
      </c>
      <c r="G77" s="49"/>
      <c r="H77" s="49">
        <f t="shared" si="3"/>
        <v>0</v>
      </c>
      <c r="I77" s="50"/>
      <c r="J77" s="49"/>
      <c r="K77" s="50"/>
      <c r="L77" s="8"/>
      <c r="M77" s="8">
        <f t="shared" si="1"/>
        <v>0</v>
      </c>
    </row>
    <row r="78" spans="1:13" s="3" customFormat="1">
      <c r="A78" s="6">
        <v>3</v>
      </c>
      <c r="B78" s="12" t="s">
        <v>167</v>
      </c>
      <c r="C78" s="51" t="s">
        <v>168</v>
      </c>
      <c r="D78" s="48" t="s">
        <v>163</v>
      </c>
      <c r="E78" s="48"/>
      <c r="F78" s="49">
        <v>22</v>
      </c>
      <c r="G78" s="49"/>
      <c r="H78" s="49"/>
      <c r="I78" s="50"/>
      <c r="J78" s="49"/>
      <c r="K78" s="50"/>
      <c r="L78" s="8"/>
      <c r="M78" s="8"/>
    </row>
    <row r="79" spans="1:13" s="3" customFormat="1" ht="13.5">
      <c r="A79" s="6"/>
      <c r="B79" s="12"/>
      <c r="C79" s="52" t="s">
        <v>17</v>
      </c>
      <c r="D79" s="48" t="s">
        <v>18</v>
      </c>
      <c r="E79" s="48">
        <v>0.28100000000000003</v>
      </c>
      <c r="F79" s="49">
        <v>6.18</v>
      </c>
      <c r="G79" s="49"/>
      <c r="H79" s="49"/>
      <c r="I79" s="49"/>
      <c r="J79" s="49">
        <f>I79*F79</f>
        <v>0</v>
      </c>
      <c r="K79" s="50"/>
      <c r="L79" s="8"/>
      <c r="M79" s="8">
        <f t="shared" si="1"/>
        <v>0</v>
      </c>
    </row>
    <row r="80" spans="1:13" s="3" customFormat="1" ht="13.5">
      <c r="A80" s="6"/>
      <c r="B80" s="12"/>
      <c r="C80" s="52" t="s">
        <v>19</v>
      </c>
      <c r="D80" s="48" t="s">
        <v>20</v>
      </c>
      <c r="E80" s="48">
        <v>8.8599999999999998E-2</v>
      </c>
      <c r="F80" s="49">
        <v>1.95</v>
      </c>
      <c r="G80" s="49"/>
      <c r="H80" s="49"/>
      <c r="I80" s="50"/>
      <c r="J80" s="49"/>
      <c r="K80" s="49"/>
      <c r="L80" s="8">
        <f t="shared" ref="L80:L106" si="4">F80*K80</f>
        <v>0</v>
      </c>
      <c r="M80" s="8">
        <f t="shared" si="1"/>
        <v>0</v>
      </c>
    </row>
    <row r="81" spans="1:13" s="3" customFormat="1">
      <c r="A81" s="6"/>
      <c r="B81" s="12"/>
      <c r="C81" s="52" t="s">
        <v>169</v>
      </c>
      <c r="D81" s="48" t="s">
        <v>163</v>
      </c>
      <c r="E81" s="48">
        <v>1.07</v>
      </c>
      <c r="F81" s="49">
        <f>E81*F78</f>
        <v>23.540000000000003</v>
      </c>
      <c r="G81" s="49"/>
      <c r="H81" s="49">
        <f t="shared" si="3"/>
        <v>0</v>
      </c>
      <c r="I81" s="50"/>
      <c r="J81" s="49"/>
      <c r="K81" s="50"/>
      <c r="L81" s="8"/>
      <c r="M81" s="8">
        <f t="shared" si="1"/>
        <v>0</v>
      </c>
    </row>
    <row r="82" spans="1:13" s="3" customFormat="1">
      <c r="A82" s="6"/>
      <c r="B82" s="12"/>
      <c r="C82" s="52" t="s">
        <v>170</v>
      </c>
      <c r="D82" s="48" t="s">
        <v>159</v>
      </c>
      <c r="E82" s="48">
        <v>1.1999999999999999E-3</v>
      </c>
      <c r="F82" s="49">
        <v>0.1</v>
      </c>
      <c r="G82" s="49"/>
      <c r="H82" s="49">
        <f t="shared" si="3"/>
        <v>0</v>
      </c>
      <c r="I82" s="50"/>
      <c r="J82" s="49"/>
      <c r="K82" s="50"/>
      <c r="L82" s="8"/>
      <c r="M82" s="8">
        <f t="shared" si="1"/>
        <v>0</v>
      </c>
    </row>
    <row r="83" spans="1:13" s="3" customFormat="1" ht="13.5">
      <c r="A83" s="6"/>
      <c r="B83" s="12"/>
      <c r="C83" s="52" t="s">
        <v>161</v>
      </c>
      <c r="D83" s="48" t="s">
        <v>47</v>
      </c>
      <c r="E83" s="48">
        <v>0.108</v>
      </c>
      <c r="F83" s="49">
        <f>F78*E83</f>
        <v>2.3759999999999999</v>
      </c>
      <c r="G83" s="49"/>
      <c r="H83" s="49">
        <f>G83*F83</f>
        <v>0</v>
      </c>
      <c r="I83" s="50"/>
      <c r="J83" s="49"/>
      <c r="K83" s="50"/>
      <c r="L83" s="8"/>
      <c r="M83" s="8">
        <f t="shared" si="1"/>
        <v>0</v>
      </c>
    </row>
    <row r="84" spans="1:13" s="3" customFormat="1" ht="13.5">
      <c r="A84" s="6"/>
      <c r="B84" s="12"/>
      <c r="C84" s="52" t="s">
        <v>171</v>
      </c>
      <c r="D84" s="48" t="s">
        <v>47</v>
      </c>
      <c r="E84" s="48">
        <v>5.0000000000000001E-3</v>
      </c>
      <c r="F84" s="49">
        <f>F78*E84</f>
        <v>0.11</v>
      </c>
      <c r="G84" s="49"/>
      <c r="H84" s="49">
        <f t="shared" si="3"/>
        <v>0</v>
      </c>
      <c r="I84" s="50"/>
      <c r="J84" s="49"/>
      <c r="K84" s="50"/>
      <c r="L84" s="8"/>
      <c r="M84" s="8">
        <f t="shared" si="1"/>
        <v>0</v>
      </c>
    </row>
    <row r="85" spans="1:13" s="3" customFormat="1" ht="13.5">
      <c r="A85" s="6"/>
      <c r="B85" s="12"/>
      <c r="C85" s="52" t="s">
        <v>29</v>
      </c>
      <c r="D85" s="48" t="s">
        <v>20</v>
      </c>
      <c r="E85" s="48">
        <v>0.2</v>
      </c>
      <c r="F85" s="49">
        <f>F78*E85</f>
        <v>4.4000000000000004</v>
      </c>
      <c r="G85" s="49"/>
      <c r="H85" s="49">
        <f t="shared" si="3"/>
        <v>0</v>
      </c>
      <c r="I85" s="50"/>
      <c r="J85" s="49"/>
      <c r="K85" s="50"/>
      <c r="L85" s="8"/>
      <c r="M85" s="8">
        <f t="shared" si="1"/>
        <v>0</v>
      </c>
    </row>
    <row r="86" spans="1:13" s="3" customFormat="1">
      <c r="A86" s="6">
        <v>4</v>
      </c>
      <c r="B86" s="12" t="s">
        <v>38</v>
      </c>
      <c r="C86" s="51" t="s">
        <v>172</v>
      </c>
      <c r="D86" s="48" t="s">
        <v>159</v>
      </c>
      <c r="E86" s="48"/>
      <c r="F86" s="49">
        <v>0.3</v>
      </c>
      <c r="G86" s="49"/>
      <c r="H86" s="49"/>
      <c r="I86" s="50"/>
      <c r="J86" s="49"/>
      <c r="K86" s="50"/>
      <c r="L86" s="8"/>
      <c r="M86" s="8"/>
    </row>
    <row r="87" spans="1:13" s="3" customFormat="1">
      <c r="A87" s="6"/>
      <c r="B87" s="12"/>
      <c r="C87" s="52" t="s">
        <v>17</v>
      </c>
      <c r="D87" s="48" t="s">
        <v>159</v>
      </c>
      <c r="E87" s="48"/>
      <c r="F87" s="49">
        <v>0.3</v>
      </c>
      <c r="G87" s="49"/>
      <c r="H87" s="49"/>
      <c r="I87" s="49"/>
      <c r="J87" s="49">
        <f t="shared" ref="J87:J105" si="5">F87*I87</f>
        <v>0</v>
      </c>
      <c r="K87" s="50"/>
      <c r="L87" s="8"/>
      <c r="M87" s="8">
        <f t="shared" si="1"/>
        <v>0</v>
      </c>
    </row>
    <row r="88" spans="1:13" s="3" customFormat="1">
      <c r="A88" s="6"/>
      <c r="B88" s="12"/>
      <c r="C88" s="52" t="s">
        <v>173</v>
      </c>
      <c r="D88" s="48" t="s">
        <v>159</v>
      </c>
      <c r="E88" s="48"/>
      <c r="F88" s="49">
        <v>0.3</v>
      </c>
      <c r="G88" s="49"/>
      <c r="H88" s="49">
        <f t="shared" si="3"/>
        <v>0</v>
      </c>
      <c r="I88" s="50"/>
      <c r="J88" s="49"/>
      <c r="K88" s="50"/>
      <c r="L88" s="8"/>
      <c r="M88" s="8">
        <f t="shared" si="1"/>
        <v>0</v>
      </c>
    </row>
    <row r="89" spans="1:13" s="3" customFormat="1" ht="13.5">
      <c r="A89" s="6"/>
      <c r="B89" s="12"/>
      <c r="C89" s="52" t="s">
        <v>174</v>
      </c>
      <c r="D89" s="48" t="s">
        <v>45</v>
      </c>
      <c r="E89" s="48"/>
      <c r="F89" s="49">
        <v>16</v>
      </c>
      <c r="G89" s="49"/>
      <c r="H89" s="49">
        <f t="shared" si="3"/>
        <v>0</v>
      </c>
      <c r="I89" s="50"/>
      <c r="J89" s="49"/>
      <c r="K89" s="50"/>
      <c r="L89" s="8"/>
      <c r="M89" s="8">
        <f t="shared" si="1"/>
        <v>0</v>
      </c>
    </row>
    <row r="90" spans="1:13" s="3" customFormat="1" ht="13.5">
      <c r="A90" s="6"/>
      <c r="B90" s="12"/>
      <c r="C90" s="52" t="s">
        <v>175</v>
      </c>
      <c r="D90" s="48" t="s">
        <v>47</v>
      </c>
      <c r="E90" s="48"/>
      <c r="F90" s="49">
        <v>3</v>
      </c>
      <c r="G90" s="49"/>
      <c r="H90" s="49">
        <f t="shared" si="3"/>
        <v>0</v>
      </c>
      <c r="I90" s="50"/>
      <c r="J90" s="49"/>
      <c r="K90" s="50"/>
      <c r="L90" s="8"/>
      <c r="M90" s="8">
        <f t="shared" si="1"/>
        <v>0</v>
      </c>
    </row>
    <row r="91" spans="1:13" s="3" customFormat="1" ht="13.5">
      <c r="A91" s="6"/>
      <c r="B91" s="12"/>
      <c r="C91" s="52" t="s">
        <v>176</v>
      </c>
      <c r="D91" s="48" t="s">
        <v>47</v>
      </c>
      <c r="E91" s="48"/>
      <c r="F91" s="49">
        <v>4</v>
      </c>
      <c r="G91" s="49"/>
      <c r="H91" s="49">
        <f t="shared" si="3"/>
        <v>0</v>
      </c>
      <c r="I91" s="50"/>
      <c r="J91" s="49"/>
      <c r="K91" s="50"/>
      <c r="L91" s="8"/>
      <c r="M91" s="8">
        <f t="shared" si="1"/>
        <v>0</v>
      </c>
    </row>
    <row r="92" spans="1:13" s="3" customFormat="1">
      <c r="A92" s="6">
        <v>5</v>
      </c>
      <c r="B92" s="12" t="s">
        <v>177</v>
      </c>
      <c r="C92" s="51" t="s">
        <v>178</v>
      </c>
      <c r="D92" s="48" t="s">
        <v>163</v>
      </c>
      <c r="E92" s="48"/>
      <c r="F92" s="49">
        <v>50</v>
      </c>
      <c r="G92" s="49"/>
      <c r="H92" s="49"/>
      <c r="I92" s="50"/>
      <c r="J92" s="49"/>
      <c r="K92" s="50"/>
      <c r="L92" s="8"/>
      <c r="M92" s="8"/>
    </row>
    <row r="93" spans="1:13" s="3" customFormat="1" ht="13.5">
      <c r="A93" s="6"/>
      <c r="B93" s="12"/>
      <c r="C93" s="52" t="s">
        <v>17</v>
      </c>
      <c r="D93" s="48" t="s">
        <v>18</v>
      </c>
      <c r="E93" s="48">
        <v>0.16200000000000001</v>
      </c>
      <c r="F93" s="49">
        <f>E93*F92</f>
        <v>8.1</v>
      </c>
      <c r="G93" s="49"/>
      <c r="H93" s="49"/>
      <c r="I93" s="49"/>
      <c r="J93" s="49">
        <f t="shared" si="5"/>
        <v>0</v>
      </c>
      <c r="K93" s="50"/>
      <c r="L93" s="8"/>
      <c r="M93" s="8">
        <f t="shared" si="1"/>
        <v>0</v>
      </c>
    </row>
    <row r="94" spans="1:13" s="3" customFormat="1" ht="13.5">
      <c r="A94" s="6"/>
      <c r="B94" s="12"/>
      <c r="C94" s="52" t="s">
        <v>19</v>
      </c>
      <c r="D94" s="48" t="s">
        <v>20</v>
      </c>
      <c r="E94" s="48">
        <v>7.0000000000000001E-3</v>
      </c>
      <c r="F94" s="49">
        <f>F92*E94</f>
        <v>0.35000000000000003</v>
      </c>
      <c r="G94" s="49"/>
      <c r="H94" s="49"/>
      <c r="I94" s="50"/>
      <c r="J94" s="49"/>
      <c r="K94" s="49"/>
      <c r="L94" s="8">
        <f t="shared" si="4"/>
        <v>0</v>
      </c>
      <c r="M94" s="8">
        <f t="shared" si="1"/>
        <v>0</v>
      </c>
    </row>
    <row r="95" spans="1:13" s="3" customFormat="1" ht="13.5">
      <c r="A95" s="6"/>
      <c r="B95" s="12"/>
      <c r="C95" s="52" t="s">
        <v>118</v>
      </c>
      <c r="D95" s="48" t="s">
        <v>47</v>
      </c>
      <c r="E95" s="48">
        <v>0.52</v>
      </c>
      <c r="F95" s="49">
        <f>F92*E95</f>
        <v>26</v>
      </c>
      <c r="G95" s="49"/>
      <c r="H95" s="49">
        <f t="shared" si="3"/>
        <v>0</v>
      </c>
      <c r="I95" s="50"/>
      <c r="J95" s="49"/>
      <c r="K95" s="50"/>
      <c r="L95" s="8"/>
      <c r="M95" s="8">
        <f t="shared" si="1"/>
        <v>0</v>
      </c>
    </row>
    <row r="96" spans="1:13" s="3" customFormat="1" ht="13.5">
      <c r="A96" s="6"/>
      <c r="B96" s="12"/>
      <c r="C96" s="52" t="s">
        <v>48</v>
      </c>
      <c r="D96" s="48" t="s">
        <v>47</v>
      </c>
      <c r="E96" s="48">
        <v>5.5E-2</v>
      </c>
      <c r="F96" s="49">
        <f>F92*E96</f>
        <v>2.75</v>
      </c>
      <c r="G96" s="49"/>
      <c r="H96" s="49">
        <f t="shared" si="3"/>
        <v>0</v>
      </c>
      <c r="I96" s="50"/>
      <c r="J96" s="49"/>
      <c r="K96" s="50"/>
      <c r="L96" s="8"/>
      <c r="M96" s="8">
        <f t="shared" si="1"/>
        <v>0</v>
      </c>
    </row>
    <row r="97" spans="1:13" s="3" customFormat="1" ht="13.5">
      <c r="A97" s="6"/>
      <c r="B97" s="12"/>
      <c r="C97" s="52" t="s">
        <v>29</v>
      </c>
      <c r="D97" s="48" t="s">
        <v>20</v>
      </c>
      <c r="E97" s="48">
        <v>1.4E-2</v>
      </c>
      <c r="F97" s="49">
        <f>F92*E97</f>
        <v>0.70000000000000007</v>
      </c>
      <c r="G97" s="49"/>
      <c r="H97" s="49">
        <f t="shared" si="3"/>
        <v>0</v>
      </c>
      <c r="I97" s="50"/>
      <c r="J97" s="49"/>
      <c r="K97" s="50"/>
      <c r="L97" s="8"/>
      <c r="M97" s="8">
        <f t="shared" si="1"/>
        <v>0</v>
      </c>
    </row>
    <row r="98" spans="1:13" s="3" customFormat="1">
      <c r="A98" s="6">
        <v>6</v>
      </c>
      <c r="B98" s="12" t="s">
        <v>179</v>
      </c>
      <c r="C98" s="51" t="s">
        <v>180</v>
      </c>
      <c r="D98" s="48" t="s">
        <v>181</v>
      </c>
      <c r="E98" s="48"/>
      <c r="F98" s="49">
        <v>0.28000000000000003</v>
      </c>
      <c r="G98" s="49"/>
      <c r="H98" s="49"/>
      <c r="I98" s="50"/>
      <c r="J98" s="49"/>
      <c r="K98" s="50"/>
      <c r="L98" s="8"/>
      <c r="M98" s="8"/>
    </row>
    <row r="99" spans="1:13" s="3" customFormat="1" ht="13.5">
      <c r="A99" s="6"/>
      <c r="B99" s="12"/>
      <c r="C99" s="52" t="s">
        <v>17</v>
      </c>
      <c r="D99" s="48" t="s">
        <v>18</v>
      </c>
      <c r="E99" s="48">
        <v>108</v>
      </c>
      <c r="F99" s="49">
        <f>F98*E99</f>
        <v>30.240000000000002</v>
      </c>
      <c r="G99" s="49"/>
      <c r="H99" s="49"/>
      <c r="I99" s="49"/>
      <c r="J99" s="49">
        <f t="shared" si="5"/>
        <v>0</v>
      </c>
      <c r="K99" s="50"/>
      <c r="L99" s="8"/>
      <c r="M99" s="8">
        <f t="shared" si="1"/>
        <v>0</v>
      </c>
    </row>
    <row r="100" spans="1:13" s="3" customFormat="1" ht="13.5">
      <c r="A100" s="6"/>
      <c r="B100" s="12"/>
      <c r="C100" s="52" t="s">
        <v>19</v>
      </c>
      <c r="D100" s="48" t="s">
        <v>20</v>
      </c>
      <c r="E100" s="48">
        <v>2.8</v>
      </c>
      <c r="F100" s="53">
        <v>0.78400000000000003</v>
      </c>
      <c r="G100" s="49"/>
      <c r="H100" s="49"/>
      <c r="I100" s="50"/>
      <c r="J100" s="49"/>
      <c r="K100" s="49"/>
      <c r="L100" s="8">
        <f t="shared" si="4"/>
        <v>0</v>
      </c>
      <c r="M100" s="8">
        <f t="shared" si="1"/>
        <v>0</v>
      </c>
    </row>
    <row r="101" spans="1:13" s="3" customFormat="1">
      <c r="A101" s="6"/>
      <c r="B101" s="12"/>
      <c r="C101" s="52" t="s">
        <v>182</v>
      </c>
      <c r="D101" s="48" t="s">
        <v>163</v>
      </c>
      <c r="E101" s="48"/>
      <c r="F101" s="49">
        <v>28</v>
      </c>
      <c r="G101" s="49"/>
      <c r="H101" s="49">
        <f t="shared" si="3"/>
        <v>0</v>
      </c>
      <c r="I101" s="50"/>
      <c r="J101" s="49"/>
      <c r="K101" s="50"/>
      <c r="L101" s="8"/>
      <c r="M101" s="8">
        <f t="shared" si="1"/>
        <v>0</v>
      </c>
    </row>
    <row r="102" spans="1:13" s="3" customFormat="1" ht="13.5">
      <c r="A102" s="6"/>
      <c r="B102" s="12"/>
      <c r="C102" s="52" t="s">
        <v>183</v>
      </c>
      <c r="D102" s="48" t="s">
        <v>47</v>
      </c>
      <c r="E102" s="48">
        <v>29</v>
      </c>
      <c r="F102" s="49">
        <f>F98*E102</f>
        <v>8.120000000000001</v>
      </c>
      <c r="G102" s="49"/>
      <c r="H102" s="49">
        <f t="shared" si="3"/>
        <v>0</v>
      </c>
      <c r="I102" s="50"/>
      <c r="J102" s="49"/>
      <c r="K102" s="50"/>
      <c r="L102" s="8"/>
      <c r="M102" s="8">
        <f t="shared" si="1"/>
        <v>0</v>
      </c>
    </row>
    <row r="103" spans="1:13" s="3" customFormat="1" ht="13.5">
      <c r="A103" s="6"/>
      <c r="B103" s="12"/>
      <c r="C103" s="52" t="s">
        <v>29</v>
      </c>
      <c r="D103" s="48" t="s">
        <v>20</v>
      </c>
      <c r="E103" s="48">
        <v>1.2</v>
      </c>
      <c r="F103" s="49">
        <v>0.33600000000000002</v>
      </c>
      <c r="G103" s="49"/>
      <c r="H103" s="49">
        <f t="shared" si="3"/>
        <v>0</v>
      </c>
      <c r="I103" s="50"/>
      <c r="J103" s="49"/>
      <c r="K103" s="50"/>
      <c r="L103" s="8"/>
      <c r="M103" s="8">
        <f t="shared" si="1"/>
        <v>0</v>
      </c>
    </row>
    <row r="104" spans="1:13" s="3" customFormat="1">
      <c r="A104" s="6">
        <v>7</v>
      </c>
      <c r="B104" s="12" t="s">
        <v>184</v>
      </c>
      <c r="C104" s="51" t="s">
        <v>185</v>
      </c>
      <c r="D104" s="48" t="s">
        <v>163</v>
      </c>
      <c r="E104" s="48"/>
      <c r="F104" s="49">
        <v>54</v>
      </c>
      <c r="G104" s="49"/>
      <c r="H104" s="49"/>
      <c r="I104" s="50"/>
      <c r="J104" s="49"/>
      <c r="K104" s="50"/>
      <c r="L104" s="8"/>
      <c r="M104" s="8"/>
    </row>
    <row r="105" spans="1:13" s="3" customFormat="1" ht="13.5">
      <c r="A105" s="6"/>
      <c r="B105" s="12"/>
      <c r="C105" s="52" t="s">
        <v>17</v>
      </c>
      <c r="D105" s="48" t="s">
        <v>18</v>
      </c>
      <c r="E105" s="48">
        <v>0.68</v>
      </c>
      <c r="F105" s="49">
        <f>F104*E105</f>
        <v>36.720000000000006</v>
      </c>
      <c r="G105" s="49"/>
      <c r="H105" s="49"/>
      <c r="I105" s="49"/>
      <c r="J105" s="49">
        <f t="shared" si="5"/>
        <v>0</v>
      </c>
      <c r="K105" s="50"/>
      <c r="L105" s="8"/>
      <c r="M105" s="8">
        <f t="shared" si="1"/>
        <v>0</v>
      </c>
    </row>
    <row r="106" spans="1:13" s="3" customFormat="1" ht="13.5">
      <c r="A106" s="6"/>
      <c r="B106" s="12"/>
      <c r="C106" s="52" t="s">
        <v>19</v>
      </c>
      <c r="D106" s="48" t="s">
        <v>20</v>
      </c>
      <c r="E106" s="48">
        <v>0.03</v>
      </c>
      <c r="F106" s="49">
        <f>F104*E106</f>
        <v>1.6199999999999999</v>
      </c>
      <c r="G106" s="49"/>
      <c r="H106" s="49"/>
      <c r="I106" s="50"/>
      <c r="J106" s="49"/>
      <c r="K106" s="49"/>
      <c r="L106" s="8">
        <f t="shared" si="4"/>
        <v>0</v>
      </c>
      <c r="M106" s="8">
        <f t="shared" si="1"/>
        <v>0</v>
      </c>
    </row>
    <row r="107" spans="1:13" s="3" customFormat="1" ht="13.5">
      <c r="A107" s="6"/>
      <c r="B107" s="12"/>
      <c r="C107" s="52" t="s">
        <v>46</v>
      </c>
      <c r="D107" s="48" t="s">
        <v>47</v>
      </c>
      <c r="E107" s="48">
        <v>0.24399999999999999</v>
      </c>
      <c r="F107" s="49">
        <f>F104*E107</f>
        <v>13.176</v>
      </c>
      <c r="G107" s="49"/>
      <c r="H107" s="49">
        <f t="shared" si="3"/>
        <v>0</v>
      </c>
      <c r="I107" s="50"/>
      <c r="J107" s="49"/>
      <c r="K107" s="50"/>
      <c r="L107" s="8"/>
      <c r="M107" s="8">
        <f t="shared" si="1"/>
        <v>0</v>
      </c>
    </row>
    <row r="108" spans="1:13" s="3" customFormat="1" ht="13.5">
      <c r="A108" s="6"/>
      <c r="B108" s="12"/>
      <c r="C108" s="52" t="s">
        <v>176</v>
      </c>
      <c r="D108" s="48" t="s">
        <v>47</v>
      </c>
      <c r="E108" s="48">
        <v>2.7E-2</v>
      </c>
      <c r="F108" s="49">
        <f>E108*F104</f>
        <v>1.458</v>
      </c>
      <c r="G108" s="49"/>
      <c r="H108" s="49">
        <f t="shared" si="3"/>
        <v>0</v>
      </c>
      <c r="I108" s="50"/>
      <c r="J108" s="49"/>
      <c r="K108" s="50"/>
      <c r="L108" s="8"/>
      <c r="M108" s="8">
        <f t="shared" si="1"/>
        <v>0</v>
      </c>
    </row>
    <row r="109" spans="1:13" s="3" customFormat="1" ht="13.5">
      <c r="A109" s="6"/>
      <c r="B109" s="12"/>
      <c r="C109" s="52" t="s">
        <v>29</v>
      </c>
      <c r="D109" s="48" t="s">
        <v>20</v>
      </c>
      <c r="E109" s="48">
        <v>1.9E-2</v>
      </c>
      <c r="F109" s="49">
        <f>F104*E109</f>
        <v>1.026</v>
      </c>
      <c r="G109" s="49"/>
      <c r="H109" s="49">
        <f t="shared" si="3"/>
        <v>0</v>
      </c>
      <c r="I109" s="50"/>
      <c r="J109" s="49"/>
      <c r="K109" s="50"/>
      <c r="L109" s="8"/>
      <c r="M109" s="8">
        <f t="shared" si="1"/>
        <v>0</v>
      </c>
    </row>
    <row r="110" spans="1:13" s="3" customFormat="1" ht="13.5">
      <c r="A110" s="6"/>
      <c r="B110" s="12"/>
      <c r="C110" s="54" t="s">
        <v>186</v>
      </c>
      <c r="D110" s="55"/>
      <c r="E110" s="55"/>
      <c r="F110" s="56"/>
      <c r="G110" s="56"/>
      <c r="H110" s="57">
        <f>SUM(H60:H109)</f>
        <v>0</v>
      </c>
      <c r="I110" s="57"/>
      <c r="J110" s="57">
        <f>SUM(J60:J109)</f>
        <v>0</v>
      </c>
      <c r="K110" s="57"/>
      <c r="L110" s="11">
        <f>SUM(L60:L109)</f>
        <v>0</v>
      </c>
      <c r="M110" s="11">
        <f t="shared" si="1"/>
        <v>0</v>
      </c>
    </row>
    <row r="111" spans="1:13" s="3" customFormat="1" ht="13.5">
      <c r="A111" s="6"/>
      <c r="B111" s="12"/>
      <c r="C111" s="4" t="s">
        <v>187</v>
      </c>
      <c r="D111" s="6"/>
      <c r="E111" s="6"/>
      <c r="F111" s="8"/>
      <c r="G111" s="8"/>
      <c r="H111" s="8"/>
      <c r="I111" s="8"/>
      <c r="J111" s="8"/>
      <c r="K111" s="8"/>
      <c r="L111" s="8"/>
      <c r="M111" s="8"/>
    </row>
    <row r="112" spans="1:13" s="3" customFormat="1" ht="13.5">
      <c r="A112" s="6">
        <v>1</v>
      </c>
      <c r="B112" s="12" t="s">
        <v>38</v>
      </c>
      <c r="C112" s="29" t="s">
        <v>188</v>
      </c>
      <c r="D112" s="6" t="s">
        <v>36</v>
      </c>
      <c r="E112" s="6"/>
      <c r="F112" s="8">
        <v>3</v>
      </c>
      <c r="G112" s="8"/>
      <c r="H112" s="8"/>
      <c r="I112" s="8"/>
      <c r="J112" s="8"/>
      <c r="K112" s="8"/>
      <c r="L112" s="8"/>
      <c r="M112" s="8"/>
    </row>
    <row r="113" spans="1:17" s="3" customFormat="1" ht="13.5">
      <c r="A113" s="6"/>
      <c r="B113" s="12"/>
      <c r="C113" s="30" t="s">
        <v>17</v>
      </c>
      <c r="D113" s="6" t="s">
        <v>36</v>
      </c>
      <c r="E113" s="6"/>
      <c r="F113" s="8">
        <v>3</v>
      </c>
      <c r="G113" s="8"/>
      <c r="H113" s="8"/>
      <c r="I113" s="8"/>
      <c r="J113" s="8">
        <f>I113*F113</f>
        <v>0</v>
      </c>
      <c r="K113" s="8"/>
      <c r="L113" s="8"/>
      <c r="M113" s="8">
        <f t="shared" si="1"/>
        <v>0</v>
      </c>
    </row>
    <row r="114" spans="1:17" s="3" customFormat="1" ht="27">
      <c r="A114" s="6"/>
      <c r="B114" s="12"/>
      <c r="C114" s="30" t="s">
        <v>189</v>
      </c>
      <c r="D114" s="6" t="s">
        <v>36</v>
      </c>
      <c r="E114" s="6"/>
      <c r="F114" s="8">
        <v>3</v>
      </c>
      <c r="G114" s="8"/>
      <c r="H114" s="8">
        <f t="shared" si="3"/>
        <v>0</v>
      </c>
      <c r="I114" s="8"/>
      <c r="J114" s="8"/>
      <c r="K114" s="8"/>
      <c r="L114" s="8"/>
      <c r="M114" s="8">
        <f t="shared" si="1"/>
        <v>0</v>
      </c>
    </row>
    <row r="115" spans="1:17" s="3" customFormat="1" ht="13.5">
      <c r="A115" s="6">
        <v>2</v>
      </c>
      <c r="B115" s="12" t="s">
        <v>38</v>
      </c>
      <c r="C115" s="29" t="s">
        <v>190</v>
      </c>
      <c r="D115" s="6" t="s">
        <v>36</v>
      </c>
      <c r="E115" s="6"/>
      <c r="F115" s="8">
        <v>16</v>
      </c>
      <c r="G115" s="8"/>
      <c r="H115" s="8"/>
      <c r="I115" s="8"/>
      <c r="J115" s="8"/>
      <c r="K115" s="8"/>
      <c r="L115" s="8"/>
      <c r="M115" s="8"/>
    </row>
    <row r="116" spans="1:17" s="3" customFormat="1" ht="13.5">
      <c r="A116" s="6"/>
      <c r="B116" s="12"/>
      <c r="C116" s="30" t="s">
        <v>17</v>
      </c>
      <c r="D116" s="6" t="s">
        <v>36</v>
      </c>
      <c r="E116" s="6"/>
      <c r="F116" s="8">
        <v>16</v>
      </c>
      <c r="G116" s="8"/>
      <c r="H116" s="8"/>
      <c r="I116" s="8"/>
      <c r="J116" s="8"/>
      <c r="K116" s="8"/>
      <c r="L116" s="8"/>
      <c r="M116" s="8">
        <f t="shared" si="1"/>
        <v>0</v>
      </c>
    </row>
    <row r="117" spans="1:17" s="3" customFormat="1" ht="13.5">
      <c r="A117" s="6"/>
      <c r="B117" s="12"/>
      <c r="C117" s="30" t="s">
        <v>191</v>
      </c>
      <c r="D117" s="6" t="s">
        <v>36</v>
      </c>
      <c r="E117" s="6"/>
      <c r="F117" s="8">
        <v>15</v>
      </c>
      <c r="G117" s="8"/>
      <c r="H117" s="8">
        <f t="shared" si="3"/>
        <v>0</v>
      </c>
      <c r="I117" s="8"/>
      <c r="J117" s="8"/>
      <c r="K117" s="8"/>
      <c r="L117" s="8"/>
      <c r="M117" s="8">
        <f t="shared" si="1"/>
        <v>0</v>
      </c>
    </row>
    <row r="118" spans="1:17" s="3" customFormat="1" ht="13.5">
      <c r="A118" s="6"/>
      <c r="B118" s="12"/>
      <c r="C118" s="30" t="s">
        <v>192</v>
      </c>
      <c r="D118" s="6" t="s">
        <v>36</v>
      </c>
      <c r="E118" s="6"/>
      <c r="F118" s="8">
        <v>1</v>
      </c>
      <c r="G118" s="8"/>
      <c r="H118" s="8">
        <f t="shared" si="3"/>
        <v>0</v>
      </c>
      <c r="I118" s="8"/>
      <c r="J118" s="8"/>
      <c r="K118" s="8"/>
      <c r="L118" s="8"/>
      <c r="M118" s="8">
        <f t="shared" si="1"/>
        <v>0</v>
      </c>
      <c r="Q118" s="58">
        <f>M120-M119</f>
        <v>0</v>
      </c>
    </row>
    <row r="119" spans="1:17" s="3" customFormat="1" ht="13.5">
      <c r="A119" s="6"/>
      <c r="B119" s="12"/>
      <c r="C119" s="42" t="s">
        <v>193</v>
      </c>
      <c r="D119" s="33"/>
      <c r="E119" s="33"/>
      <c r="F119" s="34"/>
      <c r="G119" s="34"/>
      <c r="H119" s="11">
        <f>SUM(H111:H118)</f>
        <v>0</v>
      </c>
      <c r="I119" s="11"/>
      <c r="J119" s="11">
        <f>SUM(J111:J118)</f>
        <v>0</v>
      </c>
      <c r="K119" s="11"/>
      <c r="L119" s="11"/>
      <c r="M119" s="11">
        <f>H119+J119+L119</f>
        <v>0</v>
      </c>
    </row>
    <row r="120" spans="1:17" s="3" customFormat="1" ht="13.5">
      <c r="A120" s="6"/>
      <c r="B120" s="12"/>
      <c r="C120" s="30" t="s">
        <v>194</v>
      </c>
      <c r="D120" s="6"/>
      <c r="E120" s="6"/>
      <c r="F120" s="8"/>
      <c r="G120" s="8"/>
      <c r="H120" s="13">
        <f>H119+H110+H59+H19</f>
        <v>0</v>
      </c>
      <c r="I120" s="13"/>
      <c r="J120" s="13">
        <f>J119+J110+J59+J19</f>
        <v>0</v>
      </c>
      <c r="K120" s="13"/>
      <c r="L120" s="13">
        <f>L110+L59+L19</f>
        <v>0</v>
      </c>
      <c r="M120" s="13">
        <f>M119+M110+M59+M19</f>
        <v>0</v>
      </c>
    </row>
    <row r="121" spans="1:17" s="3" customFormat="1" ht="13.5">
      <c r="A121" s="6"/>
      <c r="B121" s="12"/>
      <c r="C121" s="30" t="s">
        <v>195</v>
      </c>
      <c r="D121" s="59">
        <v>0.1</v>
      </c>
      <c r="E121" s="6"/>
      <c r="F121" s="8"/>
      <c r="G121" s="8"/>
      <c r="H121" s="8"/>
      <c r="I121" s="8"/>
      <c r="J121" s="8"/>
      <c r="K121" s="8"/>
      <c r="L121" s="8"/>
      <c r="M121" s="13">
        <f>M120*D121</f>
        <v>0</v>
      </c>
    </row>
    <row r="122" spans="1:17" s="3" customFormat="1" ht="13.5">
      <c r="A122" s="6"/>
      <c r="B122" s="12"/>
      <c r="C122" s="30" t="s">
        <v>196</v>
      </c>
      <c r="D122" s="59">
        <v>0.75</v>
      </c>
      <c r="E122" s="6"/>
      <c r="F122" s="8"/>
      <c r="G122" s="8"/>
      <c r="H122" s="8"/>
      <c r="I122" s="8"/>
      <c r="J122" s="8"/>
      <c r="K122" s="8"/>
      <c r="L122" s="8"/>
      <c r="M122" s="13">
        <f>J119*D122</f>
        <v>0</v>
      </c>
    </row>
    <row r="123" spans="1:17" s="3" customFormat="1" ht="13.5">
      <c r="A123" s="6"/>
      <c r="B123" s="12"/>
      <c r="C123" s="30" t="s">
        <v>10</v>
      </c>
      <c r="D123" s="6"/>
      <c r="E123" s="6"/>
      <c r="F123" s="8"/>
      <c r="G123" s="8"/>
      <c r="H123" s="8"/>
      <c r="I123" s="8"/>
      <c r="J123" s="8"/>
      <c r="K123" s="8"/>
      <c r="L123" s="8"/>
      <c r="M123" s="13">
        <f>M120+M121+M122</f>
        <v>0</v>
      </c>
    </row>
    <row r="124" spans="1:17" s="3" customFormat="1" ht="13.5">
      <c r="A124" s="6"/>
      <c r="B124" s="12"/>
      <c r="C124" s="30" t="s">
        <v>197</v>
      </c>
      <c r="D124" s="59">
        <v>0.08</v>
      </c>
      <c r="E124" s="6"/>
      <c r="F124" s="8"/>
      <c r="G124" s="8"/>
      <c r="H124" s="8"/>
      <c r="I124" s="8"/>
      <c r="J124" s="8"/>
      <c r="K124" s="8"/>
      <c r="L124" s="8"/>
      <c r="M124" s="13">
        <f>M123*D124</f>
        <v>0</v>
      </c>
    </row>
    <row r="125" spans="1:17" s="3" customFormat="1" ht="13.5">
      <c r="A125" s="6"/>
      <c r="B125" s="12"/>
      <c r="C125" s="30" t="s">
        <v>10</v>
      </c>
      <c r="D125" s="6"/>
      <c r="E125" s="6"/>
      <c r="F125" s="8"/>
      <c r="G125" s="8"/>
      <c r="H125" s="8"/>
      <c r="I125" s="8"/>
      <c r="J125" s="8"/>
      <c r="K125" s="8"/>
      <c r="L125" s="8"/>
      <c r="M125" s="13">
        <f>M123+M124</f>
        <v>0</v>
      </c>
    </row>
    <row r="126" spans="1:17" s="3" customFormat="1" ht="27">
      <c r="A126" s="6"/>
      <c r="B126" s="12"/>
      <c r="C126" s="30" t="s">
        <v>198</v>
      </c>
      <c r="D126" s="59">
        <v>0.02</v>
      </c>
      <c r="E126" s="6"/>
      <c r="F126" s="8"/>
      <c r="G126" s="8"/>
      <c r="H126" s="8"/>
      <c r="I126" s="8"/>
      <c r="J126" s="8"/>
      <c r="K126" s="8"/>
      <c r="L126" s="8"/>
      <c r="M126" s="13">
        <f>J120*D126</f>
        <v>0</v>
      </c>
    </row>
    <row r="127" spans="1:17" s="3" customFormat="1" ht="13.5">
      <c r="A127" s="6"/>
      <c r="B127" s="12"/>
      <c r="C127" s="30" t="s">
        <v>10</v>
      </c>
      <c r="D127" s="6"/>
      <c r="E127" s="6"/>
      <c r="F127" s="8"/>
      <c r="G127" s="8"/>
      <c r="H127" s="8"/>
      <c r="I127" s="8"/>
      <c r="J127" s="8"/>
      <c r="K127" s="8"/>
      <c r="L127" s="8"/>
      <c r="M127" s="13">
        <f>M125+M126</f>
        <v>0</v>
      </c>
    </row>
    <row r="128" spans="1:17" s="3" customFormat="1" ht="27">
      <c r="A128" s="6"/>
      <c r="B128" s="12"/>
      <c r="C128" s="30" t="s">
        <v>232</v>
      </c>
      <c r="D128" s="59">
        <v>0.05</v>
      </c>
      <c r="E128" s="6"/>
      <c r="F128" s="8"/>
      <c r="G128" s="8"/>
      <c r="H128" s="8"/>
      <c r="I128" s="8"/>
      <c r="J128" s="8"/>
      <c r="K128" s="8"/>
      <c r="L128" s="8"/>
      <c r="M128" s="13">
        <f>M127*D128</f>
        <v>0</v>
      </c>
    </row>
    <row r="129" spans="1:13" s="3" customFormat="1" ht="13.5">
      <c r="A129" s="6"/>
      <c r="B129" s="12"/>
      <c r="C129" s="30" t="s">
        <v>10</v>
      </c>
      <c r="D129" s="6"/>
      <c r="E129" s="6"/>
      <c r="F129" s="8"/>
      <c r="G129" s="8"/>
      <c r="H129" s="8"/>
      <c r="I129" s="8"/>
      <c r="J129" s="8"/>
      <c r="K129" s="8"/>
      <c r="L129" s="8"/>
      <c r="M129" s="13">
        <f>M127+M128</f>
        <v>0</v>
      </c>
    </row>
    <row r="130" spans="1:13" s="3" customFormat="1" ht="13.5">
      <c r="A130" s="6"/>
      <c r="B130" s="12"/>
      <c r="C130" s="30" t="s">
        <v>199</v>
      </c>
      <c r="D130" s="59">
        <v>0.18</v>
      </c>
      <c r="E130" s="6"/>
      <c r="F130" s="8"/>
      <c r="G130" s="8"/>
      <c r="H130" s="8"/>
      <c r="I130" s="8"/>
      <c r="J130" s="8"/>
      <c r="K130" s="8"/>
      <c r="L130" s="8"/>
      <c r="M130" s="13">
        <f>M129*D130</f>
        <v>0</v>
      </c>
    </row>
    <row r="131" spans="1:13" s="3" customFormat="1" ht="13.5">
      <c r="A131" s="6"/>
      <c r="B131" s="12"/>
      <c r="C131" s="30" t="s">
        <v>10</v>
      </c>
      <c r="D131" s="59"/>
      <c r="E131" s="6"/>
      <c r="F131" s="8"/>
      <c r="G131" s="8"/>
      <c r="H131" s="8"/>
      <c r="I131" s="8"/>
      <c r="J131" s="8"/>
      <c r="K131" s="8"/>
      <c r="L131" s="8"/>
      <c r="M131" s="13">
        <f>M129+M130</f>
        <v>0</v>
      </c>
    </row>
    <row r="132" spans="1:13" s="3" customFormat="1" ht="22.5" customHeight="1">
      <c r="A132" s="6"/>
      <c r="B132" s="12"/>
      <c r="C132" s="46" t="s">
        <v>53</v>
      </c>
      <c r="D132" s="60">
        <v>2.8000000000000001E-2</v>
      </c>
      <c r="E132" s="6"/>
      <c r="F132" s="8"/>
      <c r="G132" s="8"/>
      <c r="H132" s="8"/>
      <c r="I132" s="8"/>
      <c r="J132" s="8"/>
      <c r="K132" s="8"/>
      <c r="L132" s="8"/>
      <c r="M132" s="13">
        <f>M131*D132</f>
        <v>0</v>
      </c>
    </row>
    <row r="133" spans="1:13" s="3" customFormat="1" ht="13.5">
      <c r="A133" s="6"/>
      <c r="B133" s="12"/>
      <c r="C133" s="30" t="s">
        <v>10</v>
      </c>
      <c r="D133" s="6"/>
      <c r="E133" s="6"/>
      <c r="F133" s="8"/>
      <c r="G133" s="8"/>
      <c r="H133" s="8"/>
      <c r="I133" s="8"/>
      <c r="J133" s="8"/>
      <c r="K133" s="8"/>
      <c r="L133" s="8"/>
      <c r="M133" s="13">
        <f>M131+M132</f>
        <v>0</v>
      </c>
    </row>
    <row r="134" spans="1:13" s="3" customFormat="1" ht="13.5"/>
    <row r="135" spans="1:13" s="3" customFormat="1" ht="13.5"/>
    <row r="136" spans="1:13" s="3" customFormat="1" ht="21" customHeight="1">
      <c r="A136" s="24" t="s">
        <v>54</v>
      </c>
      <c r="B136" s="24"/>
      <c r="C136" s="91" t="s">
        <v>258</v>
      </c>
      <c r="D136" s="91"/>
      <c r="E136" s="91"/>
      <c r="F136" s="24"/>
      <c r="G136" s="24"/>
      <c r="I136" s="24"/>
      <c r="J136" s="24"/>
      <c r="K136" s="24"/>
      <c r="L136" s="24"/>
      <c r="M136" s="24"/>
    </row>
    <row r="137" spans="1:13" s="3" customFormat="1" ht="13.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</row>
    <row r="138" spans="1:13" s="3" customFormat="1" ht="13.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</row>
    <row r="139" spans="1:13" s="3" customFormat="1" ht="13.5">
      <c r="A139" s="25"/>
      <c r="B139" s="92"/>
      <c r="C139" s="92"/>
      <c r="D139" s="26"/>
      <c r="E139" s="27"/>
      <c r="F139" s="27"/>
      <c r="G139" s="27"/>
      <c r="I139" s="26"/>
      <c r="J139" s="26"/>
      <c r="K139" s="27"/>
      <c r="L139" s="27"/>
      <c r="M139" s="27"/>
    </row>
    <row r="141" spans="1:13" s="3" customFormat="1" ht="13.5"/>
    <row r="142" spans="1:13" s="3" customFormat="1" ht="13.5"/>
    <row r="143" spans="1:13" s="3" customFormat="1" ht="13.5"/>
    <row r="144" spans="1:13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</sheetData>
  <mergeCells count="12">
    <mergeCell ref="B139:C139"/>
    <mergeCell ref="A2:M4"/>
    <mergeCell ref="A5:A6"/>
    <mergeCell ref="B5:B6"/>
    <mergeCell ref="C5:C6"/>
    <mergeCell ref="D5:D6"/>
    <mergeCell ref="E5:F5"/>
    <mergeCell ref="G5:H5"/>
    <mergeCell ref="I5:J5"/>
    <mergeCell ref="K5:L5"/>
    <mergeCell ref="M5:M6"/>
    <mergeCell ref="C136:E136"/>
  </mergeCells>
  <pageMargins left="0.7" right="0.7" top="0.75" bottom="0.75" header="0.3" footer="0.3"/>
  <pageSetup scale="8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5"/>
  <sheetViews>
    <sheetView topLeftCell="A10" workbookViewId="0">
      <selection activeCell="C38" sqref="C38"/>
    </sheetView>
  </sheetViews>
  <sheetFormatPr defaultRowHeight="15.75"/>
  <cols>
    <col min="1" max="1" width="5" style="2" customWidth="1"/>
    <col min="2" max="2" width="7.28515625" style="2" customWidth="1"/>
    <col min="3" max="3" width="51.28515625" style="2" customWidth="1"/>
    <col min="4" max="4" width="7.28515625" style="2" customWidth="1"/>
    <col min="5" max="5" width="7.5703125" style="2" customWidth="1"/>
    <col min="6" max="6" width="8.28515625" style="2" customWidth="1"/>
    <col min="7" max="10" width="9.140625" style="2"/>
    <col min="11" max="11" width="7.140625" style="2" customWidth="1"/>
    <col min="12" max="12" width="7.42578125" style="2" customWidth="1"/>
    <col min="13" max="16384" width="9.140625" style="2"/>
  </cols>
  <sheetData>
    <row r="1" spans="1:15" s="1" customFormat="1" ht="13.5">
      <c r="C1" s="1" t="s">
        <v>200</v>
      </c>
    </row>
    <row r="3" spans="1:15" ht="20.25" customHeight="1">
      <c r="A3" s="109" t="s">
        <v>201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5" spans="1:15" ht="56.25" customHeight="1">
      <c r="A5" s="95" t="s">
        <v>2</v>
      </c>
      <c r="B5" s="95" t="s">
        <v>3</v>
      </c>
      <c r="C5" s="95" t="s">
        <v>4</v>
      </c>
      <c r="D5" s="97" t="s">
        <v>5</v>
      </c>
      <c r="E5" s="99" t="s">
        <v>6</v>
      </c>
      <c r="F5" s="100"/>
      <c r="G5" s="99" t="s">
        <v>7</v>
      </c>
      <c r="H5" s="100"/>
      <c r="I5" s="99" t="s">
        <v>8</v>
      </c>
      <c r="J5" s="100"/>
      <c r="K5" s="101" t="s">
        <v>9</v>
      </c>
      <c r="L5" s="102"/>
      <c r="M5" s="95" t="s">
        <v>10</v>
      </c>
      <c r="O5" s="61"/>
    </row>
    <row r="6" spans="1:15" ht="45.75" customHeight="1">
      <c r="A6" s="96"/>
      <c r="B6" s="96"/>
      <c r="C6" s="96"/>
      <c r="D6" s="98"/>
      <c r="E6" s="4" t="s">
        <v>11</v>
      </c>
      <c r="F6" s="5" t="s">
        <v>10</v>
      </c>
      <c r="G6" s="4" t="s">
        <v>12</v>
      </c>
      <c r="H6" s="5" t="s">
        <v>10</v>
      </c>
      <c r="I6" s="4" t="s">
        <v>12</v>
      </c>
      <c r="J6" s="5" t="s">
        <v>10</v>
      </c>
      <c r="K6" s="4" t="s">
        <v>12</v>
      </c>
      <c r="L6" s="5" t="s">
        <v>10</v>
      </c>
      <c r="M6" s="96"/>
    </row>
    <row r="7" spans="1: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</row>
    <row r="8" spans="1:15" ht="27.75">
      <c r="A8" s="6">
        <v>1</v>
      </c>
      <c r="B8" s="6" t="s">
        <v>38</v>
      </c>
      <c r="C8" s="29" t="s">
        <v>202</v>
      </c>
      <c r="D8" s="6" t="s">
        <v>16</v>
      </c>
      <c r="E8" s="6"/>
      <c r="F8" s="6">
        <v>0.72</v>
      </c>
      <c r="G8" s="6"/>
      <c r="H8" s="6"/>
      <c r="I8" s="6"/>
      <c r="J8" s="6"/>
      <c r="K8" s="6"/>
      <c r="L8" s="6"/>
      <c r="M8" s="6"/>
    </row>
    <row r="9" spans="1:15">
      <c r="A9" s="6"/>
      <c r="B9" s="6"/>
      <c r="C9" s="30" t="s">
        <v>17</v>
      </c>
      <c r="D9" s="6" t="s">
        <v>16</v>
      </c>
      <c r="E9" s="6"/>
      <c r="F9" s="6">
        <v>0.72</v>
      </c>
      <c r="G9" s="6"/>
      <c r="H9" s="6"/>
      <c r="I9" s="6"/>
      <c r="J9" s="8">
        <f t="shared" ref="J9:J13" si="0">F9*I9</f>
        <v>0</v>
      </c>
      <c r="K9" s="6"/>
      <c r="L9" s="6"/>
      <c r="M9" s="8">
        <f t="shared" ref="M9:M14" si="1">H9+J9+L9</f>
        <v>0</v>
      </c>
    </row>
    <row r="10" spans="1:15" ht="29.25" customHeight="1">
      <c r="A10" s="6"/>
      <c r="B10" s="6"/>
      <c r="C10" s="30" t="s">
        <v>203</v>
      </c>
      <c r="D10" s="6" t="s">
        <v>16</v>
      </c>
      <c r="E10" s="6"/>
      <c r="F10" s="6">
        <v>0.72</v>
      </c>
      <c r="G10" s="6"/>
      <c r="H10" s="6">
        <f t="shared" ref="H10:H14" si="2">F10*G10</f>
        <v>0</v>
      </c>
      <c r="I10" s="6"/>
      <c r="J10" s="6"/>
      <c r="K10" s="6"/>
      <c r="L10" s="6"/>
      <c r="M10" s="8">
        <f t="shared" si="1"/>
        <v>0</v>
      </c>
    </row>
    <row r="11" spans="1:15">
      <c r="A11" s="6"/>
      <c r="B11" s="6"/>
      <c r="C11" s="9" t="s">
        <v>204</v>
      </c>
      <c r="D11" s="33"/>
      <c r="E11" s="33"/>
      <c r="F11" s="33"/>
      <c r="G11" s="33"/>
      <c r="H11" s="33">
        <f>SUM(H8:H10)</f>
        <v>0</v>
      </c>
      <c r="I11" s="33"/>
      <c r="J11" s="34">
        <f>SUM(J8:J10)</f>
        <v>0</v>
      </c>
      <c r="K11" s="33"/>
      <c r="L11" s="33"/>
      <c r="M11" s="34">
        <f>SUM(M8:M10)</f>
        <v>0</v>
      </c>
    </row>
    <row r="12" spans="1:15" ht="27.75">
      <c r="A12" s="6">
        <v>2</v>
      </c>
      <c r="B12" s="6" t="s">
        <v>38</v>
      </c>
      <c r="C12" s="29" t="s">
        <v>205</v>
      </c>
      <c r="D12" s="6" t="s">
        <v>16</v>
      </c>
      <c r="E12" s="6"/>
      <c r="F12" s="6">
        <v>10.26</v>
      </c>
      <c r="G12" s="6"/>
      <c r="H12" s="6"/>
      <c r="I12" s="6"/>
      <c r="J12" s="6"/>
      <c r="K12" s="6"/>
      <c r="L12" s="6"/>
      <c r="M12" s="8"/>
    </row>
    <row r="13" spans="1:15">
      <c r="A13" s="6"/>
      <c r="B13" s="6"/>
      <c r="C13" s="30" t="s">
        <v>17</v>
      </c>
      <c r="D13" s="6" t="s">
        <v>16</v>
      </c>
      <c r="E13" s="6"/>
      <c r="F13" s="6">
        <v>10.26</v>
      </c>
      <c r="G13" s="6"/>
      <c r="H13" s="6"/>
      <c r="I13" s="6"/>
      <c r="J13" s="8">
        <f t="shared" si="0"/>
        <v>0</v>
      </c>
      <c r="K13" s="6"/>
      <c r="L13" s="6"/>
      <c r="M13" s="8">
        <f t="shared" si="1"/>
        <v>0</v>
      </c>
    </row>
    <row r="14" spans="1:15">
      <c r="A14" s="6"/>
      <c r="B14" s="6"/>
      <c r="C14" s="30" t="s">
        <v>206</v>
      </c>
      <c r="D14" s="6" t="s">
        <v>16</v>
      </c>
      <c r="E14" s="6"/>
      <c r="F14" s="6">
        <v>10.26</v>
      </c>
      <c r="G14" s="6"/>
      <c r="H14" s="6">
        <f t="shared" si="2"/>
        <v>0</v>
      </c>
      <c r="I14" s="6"/>
      <c r="J14" s="6"/>
      <c r="K14" s="6"/>
      <c r="L14" s="6"/>
      <c r="M14" s="8">
        <f t="shared" si="1"/>
        <v>0</v>
      </c>
    </row>
    <row r="15" spans="1:15">
      <c r="A15" s="6"/>
      <c r="B15" s="6"/>
      <c r="C15" s="42" t="s">
        <v>10</v>
      </c>
      <c r="D15" s="33"/>
      <c r="E15" s="33"/>
      <c r="F15" s="33"/>
      <c r="G15" s="33"/>
      <c r="H15" s="33">
        <f>SUM(H12:H14)</f>
        <v>0</v>
      </c>
      <c r="I15" s="33"/>
      <c r="J15" s="34">
        <f>SUM(J12:J14)</f>
        <v>0</v>
      </c>
      <c r="K15" s="33"/>
      <c r="L15" s="33"/>
      <c r="M15" s="34">
        <f>SUM(M12:M14)</f>
        <v>0</v>
      </c>
    </row>
    <row r="16" spans="1:15">
      <c r="A16" s="6"/>
      <c r="B16" s="6"/>
      <c r="C16" s="42" t="s">
        <v>50</v>
      </c>
      <c r="D16" s="33"/>
      <c r="E16" s="33"/>
      <c r="F16" s="33"/>
      <c r="G16" s="33"/>
      <c r="H16" s="33">
        <f>H15+H11</f>
        <v>0</v>
      </c>
      <c r="I16" s="33"/>
      <c r="J16" s="34">
        <f>J15+J11</f>
        <v>0</v>
      </c>
      <c r="K16" s="33"/>
      <c r="L16" s="33"/>
      <c r="M16" s="34">
        <f>M15+M11</f>
        <v>0</v>
      </c>
    </row>
    <row r="17" spans="1:13">
      <c r="A17" s="6"/>
      <c r="B17" s="6"/>
      <c r="C17" s="30" t="s">
        <v>231</v>
      </c>
      <c r="D17" s="6"/>
      <c r="E17" s="6"/>
      <c r="F17" s="6"/>
      <c r="G17" s="6"/>
      <c r="H17" s="6"/>
      <c r="I17" s="6"/>
      <c r="J17" s="6"/>
      <c r="K17" s="6"/>
      <c r="L17" s="6"/>
      <c r="M17" s="8">
        <f>M16*10%</f>
        <v>0</v>
      </c>
    </row>
    <row r="18" spans="1:13">
      <c r="A18" s="6"/>
      <c r="B18" s="6"/>
      <c r="C18" s="30" t="s">
        <v>10</v>
      </c>
      <c r="D18" s="6"/>
      <c r="E18" s="6"/>
      <c r="F18" s="6"/>
      <c r="G18" s="6"/>
      <c r="H18" s="6"/>
      <c r="I18" s="6"/>
      <c r="J18" s="6"/>
      <c r="K18" s="6"/>
      <c r="L18" s="6"/>
      <c r="M18" s="8">
        <f>M16+M17</f>
        <v>0</v>
      </c>
    </row>
    <row r="19" spans="1:13">
      <c r="A19" s="6"/>
      <c r="B19" s="6"/>
      <c r="C19" s="30" t="s">
        <v>229</v>
      </c>
      <c r="D19" s="6"/>
      <c r="E19" s="6"/>
      <c r="F19" s="6"/>
      <c r="G19" s="6"/>
      <c r="H19" s="6"/>
      <c r="I19" s="6"/>
      <c r="J19" s="6"/>
      <c r="K19" s="6"/>
      <c r="L19" s="6"/>
      <c r="M19" s="8">
        <f>M18*8%</f>
        <v>0</v>
      </c>
    </row>
    <row r="20" spans="1:13">
      <c r="A20" s="6"/>
      <c r="B20" s="6"/>
      <c r="C20" s="30" t="s">
        <v>10</v>
      </c>
      <c r="D20" s="6"/>
      <c r="E20" s="6"/>
      <c r="F20" s="6"/>
      <c r="G20" s="6"/>
      <c r="H20" s="6"/>
      <c r="I20" s="6"/>
      <c r="J20" s="6"/>
      <c r="K20" s="6"/>
      <c r="L20" s="6"/>
      <c r="M20" s="8">
        <f>M18+M19</f>
        <v>0</v>
      </c>
    </row>
    <row r="21" spans="1:13">
      <c r="A21" s="6"/>
      <c r="B21" s="6"/>
      <c r="C21" s="30" t="s">
        <v>51</v>
      </c>
      <c r="D21" s="6"/>
      <c r="E21" s="6"/>
      <c r="F21" s="6"/>
      <c r="G21" s="6"/>
      <c r="H21" s="6"/>
      <c r="I21" s="6"/>
      <c r="J21" s="6"/>
      <c r="K21" s="6"/>
      <c r="L21" s="6"/>
      <c r="M21" s="8">
        <f>J16*2%</f>
        <v>0</v>
      </c>
    </row>
    <row r="22" spans="1:13">
      <c r="A22" s="6"/>
      <c r="B22" s="6"/>
      <c r="C22" s="30" t="s">
        <v>10</v>
      </c>
      <c r="D22" s="6"/>
      <c r="E22" s="6"/>
      <c r="F22" s="6"/>
      <c r="G22" s="6"/>
      <c r="H22" s="6"/>
      <c r="I22" s="6"/>
      <c r="J22" s="6"/>
      <c r="K22" s="6"/>
      <c r="L22" s="6"/>
      <c r="M22" s="8">
        <f>M20+M21</f>
        <v>0</v>
      </c>
    </row>
    <row r="23" spans="1:13">
      <c r="A23" s="6"/>
      <c r="B23" s="6"/>
      <c r="C23" s="30" t="s">
        <v>230</v>
      </c>
      <c r="D23" s="6"/>
      <c r="E23" s="6"/>
      <c r="F23" s="6"/>
      <c r="G23" s="6"/>
      <c r="H23" s="6"/>
      <c r="I23" s="6"/>
      <c r="J23" s="6"/>
      <c r="K23" s="6"/>
      <c r="L23" s="6"/>
      <c r="M23" s="8">
        <f>M22*5%</f>
        <v>0</v>
      </c>
    </row>
    <row r="24" spans="1:13">
      <c r="A24" s="6"/>
      <c r="B24" s="6"/>
      <c r="C24" s="30" t="s">
        <v>10</v>
      </c>
      <c r="D24" s="6"/>
      <c r="E24" s="6"/>
      <c r="F24" s="6"/>
      <c r="G24" s="6"/>
      <c r="H24" s="6"/>
      <c r="I24" s="6"/>
      <c r="J24" s="6"/>
      <c r="K24" s="6"/>
      <c r="L24" s="6"/>
      <c r="M24" s="8">
        <f>M22+M23</f>
        <v>0</v>
      </c>
    </row>
    <row r="25" spans="1:13">
      <c r="A25" s="6"/>
      <c r="B25" s="6"/>
      <c r="C25" s="30" t="s">
        <v>52</v>
      </c>
      <c r="D25" s="6"/>
      <c r="E25" s="6"/>
      <c r="F25" s="6"/>
      <c r="G25" s="6"/>
      <c r="H25" s="6"/>
      <c r="I25" s="6"/>
      <c r="J25" s="6"/>
      <c r="K25" s="6"/>
      <c r="L25" s="6"/>
      <c r="M25" s="8">
        <f>M24*18%</f>
        <v>0</v>
      </c>
    </row>
    <row r="26" spans="1:13">
      <c r="A26" s="6"/>
      <c r="B26" s="6"/>
      <c r="C26" s="30" t="s">
        <v>10</v>
      </c>
      <c r="D26" s="6"/>
      <c r="E26" s="6"/>
      <c r="F26" s="6"/>
      <c r="G26" s="6"/>
      <c r="H26" s="6"/>
      <c r="I26" s="6"/>
      <c r="J26" s="6"/>
      <c r="K26" s="6"/>
      <c r="L26" s="6"/>
      <c r="M26" s="8">
        <f>M24+M25</f>
        <v>0</v>
      </c>
    </row>
    <row r="27" spans="1:13">
      <c r="A27" s="6"/>
      <c r="B27" s="6"/>
      <c r="C27" s="30" t="s">
        <v>53</v>
      </c>
      <c r="D27" s="6"/>
      <c r="E27" s="6"/>
      <c r="F27" s="6"/>
      <c r="G27" s="6"/>
      <c r="H27" s="6"/>
      <c r="I27" s="6"/>
      <c r="J27" s="6"/>
      <c r="K27" s="6"/>
      <c r="L27" s="6"/>
      <c r="M27" s="8">
        <f>M25+M26</f>
        <v>0</v>
      </c>
    </row>
    <row r="28" spans="1:13">
      <c r="A28" s="6"/>
      <c r="B28" s="6"/>
      <c r="C28" s="30" t="s">
        <v>10</v>
      </c>
      <c r="D28" s="6"/>
      <c r="E28" s="6"/>
      <c r="F28" s="6"/>
      <c r="G28" s="6"/>
      <c r="H28" s="6"/>
      <c r="I28" s="6"/>
      <c r="J28" s="6"/>
      <c r="K28" s="6"/>
      <c r="L28" s="6"/>
      <c r="M28" s="8">
        <f>M24+M25+M27</f>
        <v>0</v>
      </c>
    </row>
    <row r="29" spans="1:1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s="3" customFormat="1" ht="21" customHeight="1">
      <c r="A31" s="24" t="s">
        <v>54</v>
      </c>
      <c r="B31" s="24"/>
      <c r="C31" s="91" t="s">
        <v>258</v>
      </c>
      <c r="D31" s="91"/>
      <c r="E31" s="91"/>
      <c r="F31" s="24"/>
      <c r="G31" s="24"/>
      <c r="I31" s="24"/>
      <c r="J31" s="24"/>
      <c r="K31" s="24"/>
      <c r="L31" s="24"/>
      <c r="M31" s="24"/>
    </row>
    <row r="32" spans="1:13" s="3" customFormat="1" ht="13.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</row>
    <row r="33" spans="1:13" s="3" customFormat="1" ht="13.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</row>
    <row r="34" spans="1:13" s="3" customFormat="1" ht="13.5">
      <c r="A34" s="25"/>
      <c r="B34" s="92"/>
      <c r="C34" s="92"/>
      <c r="D34" s="26"/>
      <c r="E34" s="27"/>
      <c r="F34" s="27"/>
      <c r="G34" s="27"/>
      <c r="I34" s="26"/>
      <c r="J34" s="26"/>
      <c r="K34" s="27"/>
      <c r="L34" s="27"/>
      <c r="M34" s="27"/>
    </row>
    <row r="36" spans="1:13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1:13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  <row r="66" spans="1:1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</row>
    <row r="67" spans="1:1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  <row r="72" spans="1:1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</row>
    <row r="73" spans="1:1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</row>
    <row r="74" spans="1:13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</row>
    <row r="75" spans="1:13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</row>
    <row r="76" spans="1:1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</row>
    <row r="77" spans="1:13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</row>
    <row r="78" spans="1:13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</row>
    <row r="79" spans="1:13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1:13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1:13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1:13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3" spans="1:13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spans="1:13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</row>
    <row r="85" spans="1:13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</row>
    <row r="86" spans="1:13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</row>
    <row r="87" spans="1:13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</row>
    <row r="88" spans="1:13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</row>
    <row r="89" spans="1:13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</row>
    <row r="90" spans="1:13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</row>
    <row r="91" spans="1:13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</row>
    <row r="92" spans="1:13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</row>
    <row r="93" spans="1:1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</row>
    <row r="94" spans="1:1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</row>
    <row r="95" spans="1:1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</row>
    <row r="96" spans="1:1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</row>
    <row r="97" spans="1:1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spans="1:1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</row>
    <row r="99" spans="1:1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03" spans="1:1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</row>
    <row r="104" spans="1:1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</row>
    <row r="105" spans="1:1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  <row r="107" spans="1:1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</row>
    <row r="108" spans="1:1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</row>
    <row r="109" spans="1:1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</row>
    <row r="110" spans="1:1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</row>
    <row r="111" spans="1:1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spans="1:1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  <row r="115" spans="1:1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</row>
    <row r="116" spans="1:1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</row>
    <row r="117" spans="1:1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</row>
    <row r="118" spans="1:1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</row>
    <row r="119" spans="1:1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</row>
    <row r="120" spans="1:1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</row>
    <row r="121" spans="1:13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</row>
    <row r="122" spans="1:13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</row>
    <row r="123" spans="1:13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</row>
    <row r="124" spans="1:13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</row>
    <row r="125" spans="1:13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spans="1:13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</row>
    <row r="127" spans="1:13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</row>
    <row r="128" spans="1:13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</row>
    <row r="129" spans="1:13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</row>
    <row r="130" spans="1:13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</row>
    <row r="131" spans="1:13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</row>
    <row r="132" spans="1:13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</row>
    <row r="133" spans="1:13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</row>
    <row r="134" spans="1:13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</row>
    <row r="135" spans="1:13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</row>
    <row r="136" spans="1:13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</sheetData>
  <mergeCells count="12">
    <mergeCell ref="B34:C34"/>
    <mergeCell ref="A3:M3"/>
    <mergeCell ref="A5:A6"/>
    <mergeCell ref="B5:B6"/>
    <mergeCell ref="C5:C6"/>
    <mergeCell ref="D5:D6"/>
    <mergeCell ref="E5:F5"/>
    <mergeCell ref="G5:H5"/>
    <mergeCell ref="I5:J5"/>
    <mergeCell ref="K5:L5"/>
    <mergeCell ref="M5:M6"/>
    <mergeCell ref="C31:E31"/>
  </mergeCells>
  <pageMargins left="0.7" right="0.7" top="0.75" bottom="0.75" header="0.3" footer="0.3"/>
  <pageSetup scale="80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workbookViewId="0">
      <selection activeCell="I62" sqref="I62"/>
    </sheetView>
  </sheetViews>
  <sheetFormatPr defaultRowHeight="15.75"/>
  <cols>
    <col min="1" max="1" width="4.28515625" style="2" customWidth="1"/>
    <col min="2" max="2" width="9" style="2" customWidth="1"/>
    <col min="3" max="3" width="46.42578125" style="2" customWidth="1"/>
    <col min="4" max="4" width="8.85546875" style="2" customWidth="1"/>
    <col min="5" max="5" width="8.140625" style="2" customWidth="1"/>
    <col min="6" max="16384" width="9.140625" style="2"/>
  </cols>
  <sheetData>
    <row r="1" spans="1:13" s="1" customFormat="1" ht="13.5">
      <c r="C1" s="1" t="s">
        <v>207</v>
      </c>
    </row>
    <row r="2" spans="1:13">
      <c r="A2" s="103" t="s">
        <v>208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45.75" customHeight="1">
      <c r="A4" s="95" t="s">
        <v>2</v>
      </c>
      <c r="B4" s="95" t="s">
        <v>3</v>
      </c>
      <c r="C4" s="95" t="s">
        <v>4</v>
      </c>
      <c r="D4" s="97" t="s">
        <v>5</v>
      </c>
      <c r="E4" s="99" t="s">
        <v>6</v>
      </c>
      <c r="F4" s="100"/>
      <c r="G4" s="99" t="s">
        <v>7</v>
      </c>
      <c r="H4" s="100"/>
      <c r="I4" s="99" t="s">
        <v>8</v>
      </c>
      <c r="J4" s="100"/>
      <c r="K4" s="101" t="s">
        <v>9</v>
      </c>
      <c r="L4" s="102"/>
      <c r="M4" s="95" t="s">
        <v>10</v>
      </c>
    </row>
    <row r="5" spans="1:13" ht="48" customHeight="1">
      <c r="A5" s="96"/>
      <c r="B5" s="96"/>
      <c r="C5" s="96"/>
      <c r="D5" s="98"/>
      <c r="E5" s="4" t="s">
        <v>11</v>
      </c>
      <c r="F5" s="5" t="s">
        <v>10</v>
      </c>
      <c r="G5" s="4" t="s">
        <v>12</v>
      </c>
      <c r="H5" s="5" t="s">
        <v>10</v>
      </c>
      <c r="I5" s="4" t="s">
        <v>12</v>
      </c>
      <c r="J5" s="5" t="s">
        <v>10</v>
      </c>
      <c r="K5" s="4" t="s">
        <v>12</v>
      </c>
      <c r="L5" s="5" t="s">
        <v>10</v>
      </c>
      <c r="M5" s="96"/>
    </row>
    <row r="6" spans="1:13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</row>
    <row r="7" spans="1:13">
      <c r="A7" s="6"/>
      <c r="B7" s="6"/>
      <c r="C7" s="37" t="s">
        <v>13</v>
      </c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>
      <c r="A8" s="6">
        <v>1</v>
      </c>
      <c r="B8" s="6" t="s">
        <v>209</v>
      </c>
      <c r="C8" s="45" t="s">
        <v>210</v>
      </c>
      <c r="D8" s="6" t="s">
        <v>16</v>
      </c>
      <c r="E8" s="6"/>
      <c r="F8" s="6">
        <v>9.4</v>
      </c>
      <c r="G8" s="6"/>
      <c r="H8" s="6"/>
      <c r="I8" s="6"/>
      <c r="J8" s="6"/>
      <c r="K8" s="6"/>
      <c r="L8" s="6"/>
      <c r="M8" s="6"/>
    </row>
    <row r="9" spans="1:13">
      <c r="A9" s="6"/>
      <c r="B9" s="6"/>
      <c r="C9" s="30" t="s">
        <v>17</v>
      </c>
      <c r="D9" s="6" t="s">
        <v>18</v>
      </c>
      <c r="E9" s="6">
        <v>0.65600000000000003</v>
      </c>
      <c r="F9" s="8">
        <f>F8*E9</f>
        <v>6.1664000000000003</v>
      </c>
      <c r="G9" s="6"/>
      <c r="H9" s="6"/>
      <c r="I9" s="6"/>
      <c r="J9" s="8">
        <f t="shared" ref="J9:J38" si="0">F9*I9</f>
        <v>0</v>
      </c>
      <c r="K9" s="6"/>
      <c r="L9" s="6"/>
      <c r="M9" s="8">
        <f t="shared" ref="M9:M42" si="1">H9+J9+L9</f>
        <v>0</v>
      </c>
    </row>
    <row r="10" spans="1:13">
      <c r="A10" s="6"/>
      <c r="B10" s="6"/>
      <c r="C10" s="30" t="s">
        <v>19</v>
      </c>
      <c r="D10" s="6" t="s">
        <v>20</v>
      </c>
      <c r="E10" s="6">
        <v>4.9700000000000001E-2</v>
      </c>
      <c r="F10" s="8">
        <f>F8*E10</f>
        <v>0.46718000000000004</v>
      </c>
      <c r="G10" s="6"/>
      <c r="H10" s="6"/>
      <c r="I10" s="6"/>
      <c r="J10" s="8"/>
      <c r="K10" s="6"/>
      <c r="L10" s="8">
        <f t="shared" ref="L10:L39" si="2">F10*K10</f>
        <v>0</v>
      </c>
      <c r="M10" s="8">
        <f t="shared" si="1"/>
        <v>0</v>
      </c>
    </row>
    <row r="11" spans="1:13">
      <c r="A11" s="6">
        <v>2</v>
      </c>
      <c r="B11" s="6" t="s">
        <v>211</v>
      </c>
      <c r="C11" s="45" t="s">
        <v>212</v>
      </c>
      <c r="D11" s="6" t="s">
        <v>16</v>
      </c>
      <c r="E11" s="6"/>
      <c r="F11" s="8">
        <v>9.8000000000000007</v>
      </c>
      <c r="G11" s="6"/>
      <c r="H11" s="6"/>
      <c r="I11" s="6"/>
      <c r="J11" s="8"/>
      <c r="K11" s="6"/>
      <c r="L11" s="8"/>
      <c r="M11" s="8"/>
    </row>
    <row r="12" spans="1:13">
      <c r="A12" s="6"/>
      <c r="B12" s="6"/>
      <c r="C12" s="30" t="s">
        <v>17</v>
      </c>
      <c r="D12" s="6" t="s">
        <v>18</v>
      </c>
      <c r="E12" s="6">
        <v>0.47199999999999998</v>
      </c>
      <c r="F12" s="8">
        <f>F11*E12</f>
        <v>4.6256000000000004</v>
      </c>
      <c r="G12" s="6"/>
      <c r="H12" s="6"/>
      <c r="I12" s="6"/>
      <c r="J12" s="8">
        <f t="shared" si="0"/>
        <v>0</v>
      </c>
      <c r="K12" s="6"/>
      <c r="L12" s="8"/>
      <c r="M12" s="8">
        <f t="shared" si="1"/>
        <v>0</v>
      </c>
    </row>
    <row r="13" spans="1:13">
      <c r="A13" s="6"/>
      <c r="B13" s="6"/>
      <c r="C13" s="30" t="s">
        <v>19</v>
      </c>
      <c r="D13" s="6" t="s">
        <v>20</v>
      </c>
      <c r="E13" s="6">
        <v>3.0099999999999998E-2</v>
      </c>
      <c r="F13" s="8">
        <f t="shared" ref="F13:F39" si="3">F11*E13</f>
        <v>0.29498000000000002</v>
      </c>
      <c r="G13" s="6"/>
      <c r="H13" s="6"/>
      <c r="I13" s="6"/>
      <c r="J13" s="8"/>
      <c r="K13" s="6"/>
      <c r="L13" s="8">
        <f t="shared" si="2"/>
        <v>0</v>
      </c>
      <c r="M13" s="8">
        <f t="shared" si="1"/>
        <v>0</v>
      </c>
    </row>
    <row r="14" spans="1:13">
      <c r="A14" s="6">
        <v>3</v>
      </c>
      <c r="B14" s="6" t="s">
        <v>14</v>
      </c>
      <c r="C14" s="45" t="s">
        <v>213</v>
      </c>
      <c r="D14" s="6" t="s">
        <v>16</v>
      </c>
      <c r="E14" s="6"/>
      <c r="F14" s="8">
        <v>1.76</v>
      </c>
      <c r="G14" s="6"/>
      <c r="H14" s="6"/>
      <c r="I14" s="6"/>
      <c r="J14" s="8"/>
      <c r="K14" s="6"/>
      <c r="L14" s="8"/>
      <c r="M14" s="8"/>
    </row>
    <row r="15" spans="1:13">
      <c r="A15" s="6"/>
      <c r="B15" s="6"/>
      <c r="C15" s="30" t="s">
        <v>17</v>
      </c>
      <c r="D15" s="6" t="s">
        <v>18</v>
      </c>
      <c r="E15" s="6">
        <v>0.88700000000000001</v>
      </c>
      <c r="F15" s="8">
        <f>F14*E15</f>
        <v>1.5611200000000001</v>
      </c>
      <c r="G15" s="6"/>
      <c r="H15" s="6"/>
      <c r="I15" s="6"/>
      <c r="J15" s="8">
        <f t="shared" si="0"/>
        <v>0</v>
      </c>
      <c r="K15" s="6"/>
      <c r="L15" s="8"/>
      <c r="M15" s="8">
        <f t="shared" si="1"/>
        <v>0</v>
      </c>
    </row>
    <row r="16" spans="1:13">
      <c r="A16" s="6"/>
      <c r="B16" s="6"/>
      <c r="C16" s="30" t="s">
        <v>19</v>
      </c>
      <c r="D16" s="6" t="s">
        <v>20</v>
      </c>
      <c r="E16" s="6">
        <v>9.8400000000000001E-2</v>
      </c>
      <c r="F16" s="8">
        <f>F14*E16</f>
        <v>0.173184</v>
      </c>
      <c r="G16" s="6"/>
      <c r="H16" s="6"/>
      <c r="I16" s="6"/>
      <c r="J16" s="8"/>
      <c r="K16" s="6"/>
      <c r="L16" s="8">
        <f t="shared" si="2"/>
        <v>0</v>
      </c>
      <c r="M16" s="8">
        <f t="shared" si="1"/>
        <v>0</v>
      </c>
    </row>
    <row r="17" spans="1:13">
      <c r="A17" s="6">
        <v>4</v>
      </c>
      <c r="B17" s="6" t="s">
        <v>22</v>
      </c>
      <c r="C17" s="45" t="s">
        <v>214</v>
      </c>
      <c r="D17" s="6" t="s">
        <v>16</v>
      </c>
      <c r="E17" s="6"/>
      <c r="F17" s="8">
        <v>1.32</v>
      </c>
      <c r="G17" s="6"/>
      <c r="H17" s="6"/>
      <c r="I17" s="6"/>
      <c r="J17" s="8"/>
      <c r="K17" s="6"/>
      <c r="L17" s="8"/>
      <c r="M17" s="8"/>
    </row>
    <row r="18" spans="1:13">
      <c r="A18" s="6"/>
      <c r="B18" s="6"/>
      <c r="C18" s="30" t="s">
        <v>17</v>
      </c>
      <c r="D18" s="6" t="s">
        <v>18</v>
      </c>
      <c r="E18" s="6">
        <v>1.56</v>
      </c>
      <c r="F18" s="8">
        <f>F17*E18</f>
        <v>2.0592000000000001</v>
      </c>
      <c r="G18" s="6"/>
      <c r="H18" s="6"/>
      <c r="I18" s="6"/>
      <c r="J18" s="8">
        <f t="shared" si="0"/>
        <v>0</v>
      </c>
      <c r="K18" s="6"/>
      <c r="L18" s="8"/>
      <c r="M18" s="8">
        <f t="shared" si="1"/>
        <v>0</v>
      </c>
    </row>
    <row r="19" spans="1:13">
      <c r="A19" s="6"/>
      <c r="B19" s="6"/>
      <c r="C19" s="30" t="s">
        <v>19</v>
      </c>
      <c r="D19" s="6" t="s">
        <v>20</v>
      </c>
      <c r="E19" s="6">
        <v>9.8400000000000001E-2</v>
      </c>
      <c r="F19" s="8">
        <f>F17*E19</f>
        <v>0.129888</v>
      </c>
      <c r="G19" s="6"/>
      <c r="H19" s="6"/>
      <c r="I19" s="6"/>
      <c r="J19" s="8"/>
      <c r="K19" s="6"/>
      <c r="L19" s="8">
        <f t="shared" si="2"/>
        <v>0</v>
      </c>
      <c r="M19" s="8">
        <f t="shared" si="1"/>
        <v>0</v>
      </c>
    </row>
    <row r="20" spans="1:13">
      <c r="A20" s="6"/>
      <c r="B20" s="6"/>
      <c r="C20" s="42" t="s">
        <v>24</v>
      </c>
      <c r="D20" s="33"/>
      <c r="E20" s="33"/>
      <c r="F20" s="34"/>
      <c r="G20" s="33"/>
      <c r="H20" s="33"/>
      <c r="I20" s="33"/>
      <c r="J20" s="34">
        <f>SUM(J7:J19)</f>
        <v>0</v>
      </c>
      <c r="K20" s="33"/>
      <c r="L20" s="34">
        <f>SUM(L7:L19)</f>
        <v>0</v>
      </c>
      <c r="M20" s="34">
        <f t="shared" si="1"/>
        <v>0</v>
      </c>
    </row>
    <row r="21" spans="1:13">
      <c r="A21" s="6"/>
      <c r="B21" s="6"/>
      <c r="C21" s="37" t="s">
        <v>25</v>
      </c>
      <c r="D21" s="6"/>
      <c r="E21" s="6"/>
      <c r="F21" s="8">
        <f t="shared" si="3"/>
        <v>0</v>
      </c>
      <c r="G21" s="6"/>
      <c r="H21" s="6"/>
      <c r="I21" s="6"/>
      <c r="J21" s="8"/>
      <c r="K21" s="6"/>
      <c r="L21" s="8"/>
      <c r="M21" s="8"/>
    </row>
    <row r="22" spans="1:13" ht="27.75">
      <c r="A22" s="6">
        <v>1</v>
      </c>
      <c r="B22" s="12" t="s">
        <v>26</v>
      </c>
      <c r="C22" s="45" t="s">
        <v>215</v>
      </c>
      <c r="D22" s="6" t="s">
        <v>16</v>
      </c>
      <c r="E22" s="6"/>
      <c r="F22" s="8">
        <v>1.76</v>
      </c>
      <c r="G22" s="6"/>
      <c r="H22" s="6"/>
      <c r="I22" s="6"/>
      <c r="J22" s="8"/>
      <c r="K22" s="6"/>
      <c r="L22" s="8"/>
      <c r="M22" s="8"/>
    </row>
    <row r="23" spans="1:13">
      <c r="A23" s="6"/>
      <c r="B23" s="12" t="s">
        <v>38</v>
      </c>
      <c r="C23" s="30" t="s">
        <v>17</v>
      </c>
      <c r="D23" s="6" t="s">
        <v>16</v>
      </c>
      <c r="E23" s="6"/>
      <c r="F23" s="8">
        <v>1.76</v>
      </c>
      <c r="G23" s="6"/>
      <c r="H23" s="6"/>
      <c r="I23" s="6"/>
      <c r="J23" s="8">
        <f t="shared" si="0"/>
        <v>0</v>
      </c>
      <c r="K23" s="6"/>
      <c r="L23" s="8"/>
      <c r="M23" s="8">
        <f t="shared" si="1"/>
        <v>0</v>
      </c>
    </row>
    <row r="24" spans="1:13">
      <c r="A24" s="6"/>
      <c r="B24" s="12"/>
      <c r="C24" s="30" t="s">
        <v>216</v>
      </c>
      <c r="D24" s="6" t="s">
        <v>217</v>
      </c>
      <c r="E24" s="6"/>
      <c r="F24" s="8">
        <v>1</v>
      </c>
      <c r="G24" s="6"/>
      <c r="H24" s="6">
        <f t="shared" ref="H24:H40" si="4">F24*G24</f>
        <v>0</v>
      </c>
      <c r="I24" s="6"/>
      <c r="J24" s="8"/>
      <c r="K24" s="6"/>
      <c r="L24" s="8"/>
      <c r="M24" s="8">
        <f t="shared" si="1"/>
        <v>0</v>
      </c>
    </row>
    <row r="25" spans="1:13">
      <c r="A25" s="6"/>
      <c r="B25" s="12"/>
      <c r="C25" s="30" t="s">
        <v>218</v>
      </c>
      <c r="D25" s="6" t="s">
        <v>45</v>
      </c>
      <c r="E25" s="6"/>
      <c r="F25" s="8">
        <v>1</v>
      </c>
      <c r="G25" s="6"/>
      <c r="H25" s="6">
        <f t="shared" si="4"/>
        <v>0</v>
      </c>
      <c r="I25" s="6"/>
      <c r="J25" s="8"/>
      <c r="K25" s="6"/>
      <c r="L25" s="8"/>
      <c r="M25" s="8">
        <f t="shared" si="1"/>
        <v>0</v>
      </c>
    </row>
    <row r="26" spans="1:13" ht="27.75">
      <c r="A26" s="6">
        <v>2</v>
      </c>
      <c r="B26" s="12" t="s">
        <v>41</v>
      </c>
      <c r="C26" s="45" t="s">
        <v>219</v>
      </c>
      <c r="D26" s="6" t="s">
        <v>16</v>
      </c>
      <c r="E26" s="6"/>
      <c r="F26" s="8">
        <v>1.32</v>
      </c>
      <c r="G26" s="6"/>
      <c r="H26" s="6"/>
      <c r="I26" s="6"/>
      <c r="J26" s="8"/>
      <c r="K26" s="6"/>
      <c r="L26" s="8"/>
      <c r="M26" s="8"/>
    </row>
    <row r="27" spans="1:13">
      <c r="A27" s="6"/>
      <c r="B27" s="12"/>
      <c r="C27" s="30" t="s">
        <v>17</v>
      </c>
      <c r="D27" s="6" t="s">
        <v>16</v>
      </c>
      <c r="E27" s="6"/>
      <c r="F27" s="8">
        <v>1.32</v>
      </c>
      <c r="G27" s="6"/>
      <c r="H27" s="6"/>
      <c r="I27" s="6"/>
      <c r="J27" s="8">
        <f t="shared" si="0"/>
        <v>0</v>
      </c>
      <c r="K27" s="6"/>
      <c r="L27" s="8"/>
      <c r="M27" s="8">
        <f t="shared" si="1"/>
        <v>0</v>
      </c>
    </row>
    <row r="28" spans="1:13">
      <c r="A28" s="6"/>
      <c r="B28" s="12"/>
      <c r="C28" s="30" t="s">
        <v>19</v>
      </c>
      <c r="D28" s="6" t="s">
        <v>20</v>
      </c>
      <c r="E28" s="6">
        <v>0.35699999999999998</v>
      </c>
      <c r="F28" s="8">
        <f t="shared" si="3"/>
        <v>0.47123999999999999</v>
      </c>
      <c r="G28" s="6"/>
      <c r="H28" s="6"/>
      <c r="I28" s="6"/>
      <c r="J28" s="8"/>
      <c r="K28" s="6"/>
      <c r="L28" s="8">
        <f t="shared" si="2"/>
        <v>0</v>
      </c>
      <c r="M28" s="8">
        <f t="shared" si="1"/>
        <v>0</v>
      </c>
    </row>
    <row r="29" spans="1:13" ht="27.75">
      <c r="A29" s="6"/>
      <c r="B29" s="12"/>
      <c r="C29" s="30" t="s">
        <v>219</v>
      </c>
      <c r="D29" s="6" t="s">
        <v>16</v>
      </c>
      <c r="E29" s="6"/>
      <c r="F29" s="8">
        <v>1.32</v>
      </c>
      <c r="G29" s="6"/>
      <c r="H29" s="6">
        <f t="shared" si="4"/>
        <v>0</v>
      </c>
      <c r="I29" s="6"/>
      <c r="J29" s="8"/>
      <c r="K29" s="6"/>
      <c r="L29" s="8"/>
      <c r="M29" s="8">
        <f t="shared" si="1"/>
        <v>0</v>
      </c>
    </row>
    <row r="30" spans="1:13">
      <c r="A30" s="6"/>
      <c r="B30" s="12"/>
      <c r="C30" s="30" t="s">
        <v>220</v>
      </c>
      <c r="D30" s="6" t="s">
        <v>36</v>
      </c>
      <c r="E30" s="6"/>
      <c r="F30" s="8">
        <v>1</v>
      </c>
      <c r="G30" s="6"/>
      <c r="H30" s="6">
        <f t="shared" si="4"/>
        <v>0</v>
      </c>
      <c r="I30" s="6"/>
      <c r="J30" s="8"/>
      <c r="K30" s="6"/>
      <c r="L30" s="8"/>
      <c r="M30" s="8">
        <f t="shared" si="1"/>
        <v>0</v>
      </c>
    </row>
    <row r="31" spans="1:13">
      <c r="A31" s="6"/>
      <c r="B31" s="12"/>
      <c r="C31" s="30" t="s">
        <v>29</v>
      </c>
      <c r="D31" s="6" t="s">
        <v>20</v>
      </c>
      <c r="E31" s="6">
        <v>0.33800000000000002</v>
      </c>
      <c r="F31" s="8">
        <f t="shared" si="3"/>
        <v>0.44616000000000006</v>
      </c>
      <c r="G31" s="6"/>
      <c r="H31" s="8">
        <f t="shared" si="4"/>
        <v>0</v>
      </c>
      <c r="I31" s="6"/>
      <c r="J31" s="8"/>
      <c r="K31" s="6"/>
      <c r="L31" s="8"/>
      <c r="M31" s="8">
        <f t="shared" si="1"/>
        <v>0</v>
      </c>
    </row>
    <row r="32" spans="1:13">
      <c r="A32" s="6">
        <v>3</v>
      </c>
      <c r="B32" s="12" t="s">
        <v>221</v>
      </c>
      <c r="C32" s="45" t="s">
        <v>222</v>
      </c>
      <c r="D32" s="6" t="s">
        <v>16</v>
      </c>
      <c r="E32" s="6"/>
      <c r="F32" s="8">
        <v>9.8000000000000007</v>
      </c>
      <c r="G32" s="6"/>
      <c r="H32" s="6"/>
      <c r="I32" s="6"/>
      <c r="J32" s="8"/>
      <c r="K32" s="6"/>
      <c r="L32" s="8"/>
      <c r="M32" s="8"/>
    </row>
    <row r="33" spans="1:13">
      <c r="A33" s="6"/>
      <c r="B33" s="12"/>
      <c r="C33" s="30" t="s">
        <v>17</v>
      </c>
      <c r="D33" s="6" t="s">
        <v>18</v>
      </c>
      <c r="E33" s="6">
        <v>0.755</v>
      </c>
      <c r="F33" s="8">
        <f>F32*E33</f>
        <v>7.3990000000000009</v>
      </c>
      <c r="G33" s="6"/>
      <c r="H33" s="6"/>
      <c r="I33" s="6"/>
      <c r="J33" s="8">
        <f t="shared" si="0"/>
        <v>0</v>
      </c>
      <c r="K33" s="6"/>
      <c r="L33" s="8"/>
      <c r="M33" s="8">
        <f t="shared" si="1"/>
        <v>0</v>
      </c>
    </row>
    <row r="34" spans="1:13">
      <c r="A34" s="6"/>
      <c r="B34" s="12"/>
      <c r="C34" s="30" t="s">
        <v>223</v>
      </c>
      <c r="D34" s="6" t="s">
        <v>16</v>
      </c>
      <c r="E34" s="6">
        <v>1.02</v>
      </c>
      <c r="F34" s="8">
        <f t="shared" si="3"/>
        <v>9.9960000000000004</v>
      </c>
      <c r="G34" s="6"/>
      <c r="H34" s="6">
        <f t="shared" si="4"/>
        <v>0</v>
      </c>
      <c r="I34" s="6"/>
      <c r="J34" s="8"/>
      <c r="K34" s="6"/>
      <c r="L34" s="8"/>
      <c r="M34" s="8">
        <f t="shared" si="1"/>
        <v>0</v>
      </c>
    </row>
    <row r="35" spans="1:13">
      <c r="A35" s="6"/>
      <c r="B35" s="12"/>
      <c r="C35" s="30" t="s">
        <v>224</v>
      </c>
      <c r="D35" s="6" t="s">
        <v>47</v>
      </c>
      <c r="E35" s="6"/>
      <c r="F35" s="8">
        <v>7</v>
      </c>
      <c r="G35" s="6"/>
      <c r="H35" s="6">
        <f t="shared" si="4"/>
        <v>0</v>
      </c>
      <c r="I35" s="6"/>
      <c r="J35" s="8"/>
      <c r="K35" s="6"/>
      <c r="L35" s="8"/>
      <c r="M35" s="8">
        <f t="shared" si="1"/>
        <v>0</v>
      </c>
    </row>
    <row r="36" spans="1:13">
      <c r="A36" s="6"/>
      <c r="B36" s="12"/>
      <c r="C36" s="30" t="s">
        <v>29</v>
      </c>
      <c r="D36" s="6" t="s">
        <v>20</v>
      </c>
      <c r="E36" s="6">
        <v>0.18</v>
      </c>
      <c r="F36" s="8">
        <f>E36*F32</f>
        <v>1.764</v>
      </c>
      <c r="G36" s="6"/>
      <c r="H36" s="8">
        <f t="shared" si="4"/>
        <v>0</v>
      </c>
      <c r="I36" s="6"/>
      <c r="J36" s="8"/>
      <c r="K36" s="6"/>
      <c r="L36" s="8"/>
      <c r="M36" s="8">
        <f t="shared" si="1"/>
        <v>0</v>
      </c>
    </row>
    <row r="37" spans="1:13">
      <c r="A37" s="6">
        <v>4</v>
      </c>
      <c r="B37" s="12" t="s">
        <v>225</v>
      </c>
      <c r="C37" s="29" t="s">
        <v>226</v>
      </c>
      <c r="D37" s="6" t="s">
        <v>16</v>
      </c>
      <c r="E37" s="6"/>
      <c r="F37" s="8">
        <v>3.36</v>
      </c>
      <c r="G37" s="6"/>
      <c r="H37" s="6"/>
      <c r="I37" s="6"/>
      <c r="J37" s="8"/>
      <c r="K37" s="6"/>
      <c r="L37" s="8"/>
      <c r="M37" s="8"/>
    </row>
    <row r="38" spans="1:13">
      <c r="A38" s="6"/>
      <c r="B38" s="12" t="s">
        <v>38</v>
      </c>
      <c r="C38" s="30" t="s">
        <v>17</v>
      </c>
      <c r="D38" s="6" t="s">
        <v>18</v>
      </c>
      <c r="E38" s="6">
        <v>1</v>
      </c>
      <c r="F38" s="8">
        <f>F37*E38</f>
        <v>3.36</v>
      </c>
      <c r="G38" s="6"/>
      <c r="H38" s="6"/>
      <c r="I38" s="6"/>
      <c r="J38" s="8">
        <f t="shared" si="0"/>
        <v>0</v>
      </c>
      <c r="K38" s="6"/>
      <c r="L38" s="8"/>
      <c r="M38" s="8">
        <f t="shared" si="1"/>
        <v>0</v>
      </c>
    </row>
    <row r="39" spans="1:13">
      <c r="A39" s="6"/>
      <c r="B39" s="12"/>
      <c r="C39" s="30" t="s">
        <v>19</v>
      </c>
      <c r="D39" s="6" t="s">
        <v>20</v>
      </c>
      <c r="E39" s="6">
        <v>0.52800000000000002</v>
      </c>
      <c r="F39" s="8">
        <f t="shared" si="3"/>
        <v>1.7740800000000001</v>
      </c>
      <c r="G39" s="6"/>
      <c r="H39" s="6"/>
      <c r="I39" s="6"/>
      <c r="J39" s="8"/>
      <c r="K39" s="6"/>
      <c r="L39" s="8">
        <f t="shared" si="2"/>
        <v>0</v>
      </c>
      <c r="M39" s="8">
        <f t="shared" si="1"/>
        <v>0</v>
      </c>
    </row>
    <row r="40" spans="1:13" ht="27.75">
      <c r="A40" s="6"/>
      <c r="B40" s="12"/>
      <c r="C40" s="30" t="s">
        <v>227</v>
      </c>
      <c r="D40" s="6" t="s">
        <v>217</v>
      </c>
      <c r="E40" s="6"/>
      <c r="F40" s="8">
        <v>2</v>
      </c>
      <c r="G40" s="6"/>
      <c r="H40" s="6">
        <f t="shared" si="4"/>
        <v>0</v>
      </c>
      <c r="I40" s="6"/>
      <c r="J40" s="8"/>
      <c r="K40" s="6"/>
      <c r="L40" s="8"/>
      <c r="M40" s="8">
        <f t="shared" si="1"/>
        <v>0</v>
      </c>
    </row>
    <row r="41" spans="1:13">
      <c r="A41" s="6"/>
      <c r="B41" s="12"/>
      <c r="C41" s="30" t="s">
        <v>29</v>
      </c>
      <c r="D41" s="6" t="s">
        <v>20</v>
      </c>
      <c r="E41" s="6">
        <v>5.3999999999999999E-2</v>
      </c>
      <c r="F41" s="8">
        <v>0.18099999999999999</v>
      </c>
      <c r="G41" s="6"/>
      <c r="H41" s="8">
        <f>G41*F41</f>
        <v>0</v>
      </c>
      <c r="I41" s="6"/>
      <c r="J41" s="8"/>
      <c r="K41" s="6"/>
      <c r="L41" s="8"/>
      <c r="M41" s="8">
        <f t="shared" si="1"/>
        <v>0</v>
      </c>
    </row>
    <row r="42" spans="1:13">
      <c r="A42" s="6"/>
      <c r="B42" s="12"/>
      <c r="C42" s="42" t="s">
        <v>49</v>
      </c>
      <c r="D42" s="10"/>
      <c r="E42" s="10"/>
      <c r="F42" s="11"/>
      <c r="G42" s="10"/>
      <c r="H42" s="11">
        <f>SUM(H22:H41)</f>
        <v>0</v>
      </c>
      <c r="I42" s="10"/>
      <c r="J42" s="11">
        <f>SUM(J22:J41)</f>
        <v>0</v>
      </c>
      <c r="K42" s="10"/>
      <c r="L42" s="11">
        <f>SUM(L22:L41)</f>
        <v>0</v>
      </c>
      <c r="M42" s="11">
        <f t="shared" si="1"/>
        <v>0</v>
      </c>
    </row>
    <row r="43" spans="1:13">
      <c r="A43" s="6"/>
      <c r="B43" s="12"/>
      <c r="C43" s="37" t="s">
        <v>50</v>
      </c>
      <c r="D43" s="5"/>
      <c r="E43" s="5"/>
      <c r="F43" s="13"/>
      <c r="G43" s="5"/>
      <c r="H43" s="13">
        <f>H42+H20</f>
        <v>0</v>
      </c>
      <c r="I43" s="5"/>
      <c r="J43" s="13">
        <f>J42+J20</f>
        <v>0</v>
      </c>
      <c r="K43" s="5"/>
      <c r="L43" s="13">
        <f>L42+L20</f>
        <v>0</v>
      </c>
      <c r="M43" s="13">
        <f>M42+M20</f>
        <v>0</v>
      </c>
    </row>
    <row r="44" spans="1:13">
      <c r="A44" s="6"/>
      <c r="B44" s="12"/>
      <c r="C44" s="30" t="s">
        <v>231</v>
      </c>
      <c r="D44" s="6"/>
      <c r="E44" s="6"/>
      <c r="F44" s="8"/>
      <c r="G44" s="6"/>
      <c r="H44" s="6"/>
      <c r="I44" s="6"/>
      <c r="J44" s="8"/>
      <c r="K44" s="6"/>
      <c r="L44" s="8"/>
      <c r="M44" s="8">
        <f>M43*10%</f>
        <v>0</v>
      </c>
    </row>
    <row r="45" spans="1:13">
      <c r="A45" s="6"/>
      <c r="B45" s="12"/>
      <c r="C45" s="30" t="s">
        <v>10</v>
      </c>
      <c r="D45" s="6"/>
      <c r="E45" s="6"/>
      <c r="F45" s="8"/>
      <c r="G45" s="6"/>
      <c r="H45" s="6"/>
      <c r="I45" s="6"/>
      <c r="J45" s="8"/>
      <c r="K45" s="6"/>
      <c r="L45" s="8"/>
      <c r="M45" s="8">
        <f>M43+M44</f>
        <v>0</v>
      </c>
    </row>
    <row r="46" spans="1:13">
      <c r="A46" s="6"/>
      <c r="B46" s="12"/>
      <c r="C46" s="30" t="s">
        <v>229</v>
      </c>
      <c r="D46" s="6"/>
      <c r="E46" s="6"/>
      <c r="F46" s="8"/>
      <c r="G46" s="6"/>
      <c r="H46" s="6"/>
      <c r="I46" s="6"/>
      <c r="J46" s="8"/>
      <c r="K46" s="6"/>
      <c r="L46" s="8"/>
      <c r="M46" s="8">
        <f>M45*8%</f>
        <v>0</v>
      </c>
    </row>
    <row r="47" spans="1:13">
      <c r="A47" s="6"/>
      <c r="B47" s="12"/>
      <c r="C47" s="30" t="s">
        <v>10</v>
      </c>
      <c r="D47" s="6"/>
      <c r="E47" s="6"/>
      <c r="F47" s="8"/>
      <c r="G47" s="6"/>
      <c r="H47" s="6"/>
      <c r="I47" s="6"/>
      <c r="J47" s="8"/>
      <c r="K47" s="6"/>
      <c r="L47" s="8"/>
      <c r="M47" s="8">
        <f>M45+M46</f>
        <v>0</v>
      </c>
    </row>
    <row r="48" spans="1:13" ht="27.75">
      <c r="A48" s="6"/>
      <c r="B48" s="12"/>
      <c r="C48" s="30" t="s">
        <v>51</v>
      </c>
      <c r="D48" s="6"/>
      <c r="E48" s="6"/>
      <c r="F48" s="8"/>
      <c r="G48" s="6"/>
      <c r="H48" s="6"/>
      <c r="I48" s="6"/>
      <c r="J48" s="8"/>
      <c r="K48" s="6"/>
      <c r="L48" s="8"/>
      <c r="M48" s="8">
        <f>J43*2%</f>
        <v>0</v>
      </c>
    </row>
    <row r="49" spans="1:13">
      <c r="A49" s="6"/>
      <c r="B49" s="12"/>
      <c r="C49" s="30" t="s">
        <v>10</v>
      </c>
      <c r="D49" s="6"/>
      <c r="E49" s="6"/>
      <c r="F49" s="8"/>
      <c r="G49" s="6"/>
      <c r="H49" s="6"/>
      <c r="I49" s="6"/>
      <c r="J49" s="8"/>
      <c r="K49" s="6"/>
      <c r="L49" s="8"/>
      <c r="M49" s="8">
        <f>M47+M48</f>
        <v>0</v>
      </c>
    </row>
    <row r="50" spans="1:13">
      <c r="A50" s="6"/>
      <c r="B50" s="12"/>
      <c r="C50" s="30" t="s">
        <v>230</v>
      </c>
      <c r="D50" s="6"/>
      <c r="E50" s="6"/>
      <c r="F50" s="8"/>
      <c r="G50" s="6"/>
      <c r="H50" s="6"/>
      <c r="I50" s="6"/>
      <c r="J50" s="8"/>
      <c r="K50" s="6"/>
      <c r="L50" s="8"/>
      <c r="M50" s="8">
        <f>M49*5%</f>
        <v>0</v>
      </c>
    </row>
    <row r="51" spans="1:13">
      <c r="A51" s="6"/>
      <c r="B51" s="12"/>
      <c r="C51" s="30" t="s">
        <v>10</v>
      </c>
      <c r="D51" s="6"/>
      <c r="E51" s="6"/>
      <c r="F51" s="8"/>
      <c r="G51" s="6"/>
      <c r="H51" s="6"/>
      <c r="I51" s="6"/>
      <c r="J51" s="8"/>
      <c r="K51" s="6"/>
      <c r="L51" s="8"/>
      <c r="M51" s="8">
        <f>M49+M50</f>
        <v>0</v>
      </c>
    </row>
    <row r="52" spans="1:13">
      <c r="A52" s="6"/>
      <c r="B52" s="12"/>
      <c r="C52" s="30" t="s">
        <v>52</v>
      </c>
      <c r="D52" s="6"/>
      <c r="E52" s="6"/>
      <c r="F52" s="8"/>
      <c r="G52" s="6"/>
      <c r="H52" s="6"/>
      <c r="I52" s="6"/>
      <c r="J52" s="8"/>
      <c r="K52" s="6"/>
      <c r="L52" s="8"/>
      <c r="M52" s="8">
        <f>M51*18%</f>
        <v>0</v>
      </c>
    </row>
    <row r="53" spans="1:13">
      <c r="A53" s="6"/>
      <c r="B53" s="12"/>
      <c r="C53" s="30" t="s">
        <v>10</v>
      </c>
      <c r="D53" s="6"/>
      <c r="E53" s="6"/>
      <c r="F53" s="8"/>
      <c r="G53" s="6"/>
      <c r="H53" s="6"/>
      <c r="I53" s="6"/>
      <c r="J53" s="8"/>
      <c r="K53" s="6"/>
      <c r="L53" s="8"/>
      <c r="M53" s="8">
        <f>M51+M52</f>
        <v>0</v>
      </c>
    </row>
    <row r="54" spans="1:13">
      <c r="A54" s="6"/>
      <c r="B54" s="12"/>
      <c r="C54" s="30" t="s">
        <v>53</v>
      </c>
      <c r="D54" s="6"/>
      <c r="E54" s="6"/>
      <c r="F54" s="8"/>
      <c r="G54" s="6"/>
      <c r="H54" s="6"/>
      <c r="I54" s="6"/>
      <c r="J54" s="8"/>
      <c r="K54" s="6"/>
      <c r="L54" s="8"/>
      <c r="M54" s="8">
        <f>M52+M53</f>
        <v>0</v>
      </c>
    </row>
    <row r="55" spans="1:13">
      <c r="A55" s="6"/>
      <c r="B55" s="12"/>
      <c r="C55" s="30" t="s">
        <v>10</v>
      </c>
      <c r="D55" s="6"/>
      <c r="E55" s="6"/>
      <c r="F55" s="8"/>
      <c r="G55" s="6"/>
      <c r="H55" s="6"/>
      <c r="I55" s="6"/>
      <c r="J55" s="8"/>
      <c r="K55" s="6"/>
      <c r="L55" s="8"/>
      <c r="M55" s="8">
        <f>M53+M54</f>
        <v>0</v>
      </c>
    </row>
    <row r="56" spans="1:13">
      <c r="A56" s="3"/>
      <c r="B56" s="3"/>
      <c r="C56" s="3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>
      <c r="A58" s="3"/>
      <c r="B58" s="3"/>
      <c r="C58" s="1"/>
      <c r="D58" s="3"/>
      <c r="E58" s="3"/>
      <c r="F58" s="3"/>
      <c r="G58" s="3"/>
      <c r="H58" s="105"/>
      <c r="I58" s="107"/>
      <c r="J58" s="107"/>
      <c r="K58" s="107"/>
      <c r="L58" s="107"/>
      <c r="M58" s="3"/>
    </row>
    <row r="59" spans="1:13" s="3" customFormat="1" ht="21" customHeight="1">
      <c r="A59" s="24" t="s">
        <v>54</v>
      </c>
      <c r="B59" s="24"/>
      <c r="C59" s="91" t="s">
        <v>258</v>
      </c>
      <c r="D59" s="91"/>
      <c r="E59" s="91"/>
      <c r="F59" s="24"/>
      <c r="G59" s="24"/>
      <c r="I59" s="24"/>
      <c r="J59" s="24"/>
      <c r="K59" s="24"/>
      <c r="L59" s="24"/>
      <c r="M59" s="24"/>
    </row>
    <row r="60" spans="1:13" s="3" customFormat="1" ht="13.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 s="3" customFormat="1" ht="13.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</row>
    <row r="62" spans="1:13" s="3" customFormat="1" ht="13.5">
      <c r="A62" s="25"/>
      <c r="B62" s="92"/>
      <c r="C62" s="92"/>
      <c r="D62" s="26"/>
      <c r="E62" s="27"/>
      <c r="F62" s="27"/>
      <c r="G62" s="27"/>
      <c r="I62" s="26"/>
      <c r="J62" s="26"/>
      <c r="K62" s="27"/>
      <c r="L62" s="27"/>
      <c r="M62" s="27"/>
    </row>
  </sheetData>
  <mergeCells count="13">
    <mergeCell ref="H58:L58"/>
    <mergeCell ref="B62:C62"/>
    <mergeCell ref="A2:M3"/>
    <mergeCell ref="A4:A5"/>
    <mergeCell ref="B4:B5"/>
    <mergeCell ref="C4:C5"/>
    <mergeCell ref="D4:D5"/>
    <mergeCell ref="E4:F4"/>
    <mergeCell ref="G4:H4"/>
    <mergeCell ref="I4:J4"/>
    <mergeCell ref="K4:L4"/>
    <mergeCell ref="M4:M5"/>
    <mergeCell ref="C59:E59"/>
  </mergeCells>
  <pageMargins left="0.7" right="0.7" top="0.75" bottom="0.75" header="0.3" footer="0.3"/>
  <pageSetup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კრებსითი</vt:lpstr>
      <vt:lpstr>ხარჯთაღრიცხვა N1</vt:lpstr>
      <vt:lpstr>ხარჯთაღრიცხვა N2</vt:lpstr>
      <vt:lpstr>ხარჯთაღრიცხვა N3</vt:lpstr>
      <vt:lpstr>ხარჯთაღრიცხვა N4</vt:lpstr>
      <vt:lpstr>ხარჯთაღრიცხვა N5</vt:lpstr>
      <vt:lpstr>ხარჟთაღრიცხვა N6</vt:lpstr>
      <vt:lpstr>ხარჯთაღრიცხვა N7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Tiko Machavariani</dc:creator>
  <cp:lastModifiedBy>Tiko Machavariani</cp:lastModifiedBy>
  <cp:lastPrinted>2019-04-15T13:53:01Z</cp:lastPrinted>
  <dcterms:created xsi:type="dcterms:W3CDTF">2019-04-15T12:47:13Z</dcterms:created>
  <dcterms:modified xsi:type="dcterms:W3CDTF">2019-04-16T07:37:28Z</dcterms:modified>
</cp:coreProperties>
</file>